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admin\Desktop\新建文件夹\"/>
    </mc:Choice>
  </mc:AlternateContent>
  <xr:revisionPtr revIDLastSave="0" documentId="13_ncr:1_{78C3508F-D0D1-437D-9215-2DDE1C05CF03}" xr6:coauthVersionLast="47" xr6:coauthVersionMax="47" xr10:uidLastSave="{00000000-0000-0000-0000-000000000000}"/>
  <bookViews>
    <workbookView xWindow="-120" yWindow="-120" windowWidth="38640" windowHeight="21390" firstSheet="4" activeTab="4" xr2:uid="{00000000-000D-0000-FFFF-FFFF00000000}"/>
  </bookViews>
  <sheets>
    <sheet name="第一次提供单价（包含所有采购物料）" sheetId="1" r:id="rId1"/>
    <sheet name="第二次提供单价（补充部分采购物料" sheetId="3" r:id="rId2"/>
    <sheet name="所有物料对应供应商单价新旧料号对照" sheetId="4" r:id="rId3"/>
    <sheet name="刘少提供的新旧料号对照表" sheetId="5" r:id="rId4"/>
    <sheet name="6月底原料库存" sheetId="6" r:id="rId5"/>
    <sheet name="Sheet1" sheetId="7" r:id="rId6"/>
    <sheet name="Sheet2" sheetId="8" r:id="rId7"/>
    <sheet name="Sheet3" sheetId="9" r:id="rId8"/>
    <sheet name="Sheet4" sheetId="10" r:id="rId9"/>
    <sheet name="Sheet5" sheetId="11" r:id="rId10"/>
  </sheets>
  <externalReferences>
    <externalReference r:id="rId11"/>
    <externalReference r:id="rId12"/>
    <externalReference r:id="rId13"/>
    <externalReference r:id="rId14"/>
  </externalReferences>
  <definedNames>
    <definedName name="_xlnm._FilterDatabase" localSheetId="4" hidden="1">'6月底原料库存'!$A$2:$Q$2</definedName>
    <definedName name="_xlnm._FilterDatabase" localSheetId="8" hidden="1">Sheet4!$B$1:$F$325</definedName>
    <definedName name="_xlnm._FilterDatabase" localSheetId="9" hidden="1">Sheet5!$A$1:$F$300</definedName>
    <definedName name="_xlnm._FilterDatabase" localSheetId="0" hidden="1">'第一次提供单价（包含所有采购物料）'!$A$1:$I$538</definedName>
    <definedName name="_xlnm._FilterDatabase" localSheetId="2" hidden="1">所有物料对应供应商单价新旧料号对照!$B$1:$I$538</definedName>
  </definedNames>
  <calcPr calcId="191029"/>
</workbook>
</file>

<file path=xl/calcChain.xml><?xml version="1.0" encoding="utf-8"?>
<calcChain xmlns="http://schemas.openxmlformats.org/spreadsheetml/2006/main">
  <c r="A2757" i="6" l="1"/>
  <c r="A2756" i="6"/>
  <c r="A2755" i="6"/>
  <c r="A2754" i="6"/>
  <c r="A2753" i="6"/>
  <c r="A2752" i="6"/>
  <c r="A2751" i="6"/>
  <c r="A2750" i="6"/>
  <c r="A2749" i="6"/>
  <c r="A2748" i="6"/>
  <c r="A2747" i="6"/>
  <c r="A2746" i="6"/>
  <c r="A2745" i="6"/>
  <c r="A2744" i="6"/>
  <c r="A2743" i="6"/>
  <c r="A2742" i="6"/>
  <c r="A2741" i="6"/>
  <c r="A2740" i="6"/>
  <c r="A2739" i="6"/>
  <c r="A2738" i="6"/>
  <c r="A2737" i="6"/>
  <c r="A2736" i="6"/>
  <c r="A2735" i="6"/>
  <c r="A2734" i="6"/>
  <c r="A2733" i="6"/>
  <c r="A2732" i="6"/>
  <c r="A2731" i="6"/>
  <c r="A2730" i="6"/>
  <c r="A2729" i="6"/>
  <c r="A2728" i="6"/>
  <c r="A2727" i="6"/>
  <c r="A2726" i="6"/>
  <c r="A2725" i="6"/>
  <c r="A2724" i="6"/>
  <c r="A2723" i="6"/>
  <c r="A2722" i="6"/>
  <c r="A2721" i="6"/>
  <c r="A2720" i="6"/>
  <c r="A2719" i="6"/>
  <c r="A2718" i="6"/>
  <c r="A2717" i="6"/>
  <c r="A2716" i="6"/>
  <c r="A2692" i="6"/>
  <c r="A2691" i="6"/>
  <c r="A2690" i="6"/>
  <c r="A2689" i="6"/>
  <c r="A2688" i="6"/>
  <c r="A2687" i="6"/>
  <c r="A2686" i="6"/>
  <c r="A2685" i="6"/>
  <c r="A2684" i="6"/>
  <c r="A2683" i="6"/>
  <c r="A2682" i="6"/>
  <c r="A2681" i="6"/>
  <c r="A2680" i="6"/>
  <c r="A2679" i="6"/>
  <c r="A2677" i="6"/>
  <c r="A2675" i="6"/>
  <c r="A2674" i="6"/>
  <c r="A2673" i="6"/>
  <c r="A2672" i="6"/>
  <c r="A2671" i="6"/>
  <c r="A2670" i="6"/>
  <c r="A2669" i="6"/>
  <c r="A2668" i="6"/>
  <c r="A2667" i="6"/>
  <c r="A2666" i="6"/>
  <c r="A2665" i="6"/>
  <c r="A2664" i="6"/>
  <c r="A2663" i="6"/>
  <c r="A2662" i="6"/>
  <c r="A2661" i="6"/>
  <c r="A2658" i="6"/>
  <c r="A2657" i="6"/>
  <c r="A2656" i="6"/>
  <c r="A2655" i="6"/>
  <c r="A2654" i="6"/>
  <c r="A2653" i="6"/>
  <c r="A2652" i="6"/>
  <c r="A2651" i="6"/>
  <c r="A2650" i="6"/>
  <c r="A2649" i="6"/>
  <c r="A2648" i="6"/>
  <c r="A2646" i="6"/>
  <c r="A2644" i="6"/>
  <c r="A2642" i="6"/>
  <c r="A2641" i="6"/>
  <c r="A2640" i="6"/>
  <c r="A2639" i="6"/>
  <c r="A2638" i="6"/>
  <c r="A2637" i="6"/>
  <c r="A2636" i="6"/>
  <c r="A2635" i="6"/>
  <c r="A2634" i="6"/>
  <c r="A2633" i="6"/>
  <c r="A2631" i="6"/>
  <c r="A2630" i="6"/>
  <c r="A2629" i="6"/>
  <c r="A2628" i="6"/>
  <c r="A2627" i="6"/>
  <c r="A2626" i="6"/>
  <c r="A2625" i="6"/>
  <c r="A2624" i="6"/>
  <c r="A2623" i="6"/>
  <c r="A2622" i="6"/>
  <c r="A2621" i="6"/>
  <c r="A2620" i="6"/>
  <c r="A2619" i="6"/>
  <c r="A2618" i="6"/>
  <c r="A2617" i="6"/>
  <c r="A2616" i="6"/>
  <c r="A2615" i="6"/>
  <c r="A2614" i="6"/>
  <c r="A2613" i="6"/>
  <c r="A2612" i="6"/>
  <c r="A2611" i="6"/>
  <c r="A2610" i="6"/>
  <c r="A2609" i="6"/>
  <c r="A2606" i="6"/>
  <c r="A2605" i="6"/>
  <c r="A2600" i="6"/>
  <c r="A2599" i="6"/>
  <c r="A2598" i="6"/>
  <c r="A2597" i="6"/>
  <c r="A2596" i="6"/>
  <c r="A2595" i="6"/>
  <c r="A2594" i="6"/>
  <c r="A2593" i="6"/>
  <c r="A2592" i="6"/>
  <c r="A2591" i="6"/>
  <c r="A2590" i="6"/>
  <c r="A2589" i="6"/>
  <c r="A2588" i="6"/>
  <c r="A2586" i="6"/>
  <c r="A2585" i="6"/>
  <c r="A2584" i="6"/>
  <c r="A2583" i="6"/>
  <c r="A2582" i="6"/>
  <c r="A2581" i="6"/>
  <c r="A2580" i="6"/>
  <c r="A2579" i="6"/>
  <c r="A2578" i="6"/>
  <c r="A2577" i="6"/>
  <c r="A2576" i="6"/>
  <c r="A2575" i="6"/>
  <c r="A2574" i="6"/>
  <c r="A2573" i="6"/>
  <c r="A2572" i="6"/>
  <c r="A2571" i="6"/>
  <c r="A2570" i="6"/>
  <c r="A2568" i="6"/>
  <c r="A2565" i="6"/>
  <c r="A2559" i="6"/>
  <c r="A2558" i="6"/>
  <c r="A2557" i="6"/>
  <c r="A2556" i="6"/>
  <c r="A2555" i="6"/>
  <c r="A2554" i="6"/>
  <c r="A2553" i="6"/>
  <c r="A2552" i="6"/>
  <c r="A2551" i="6"/>
  <c r="A2550" i="6"/>
  <c r="A2549" i="6"/>
  <c r="A2548" i="6"/>
  <c r="A2547" i="6"/>
  <c r="A2546" i="6"/>
  <c r="A2545" i="6"/>
  <c r="A2544" i="6"/>
  <c r="A2543" i="6"/>
  <c r="A2540" i="6"/>
  <c r="A2539" i="6"/>
  <c r="A2537" i="6"/>
  <c r="A2536" i="6"/>
  <c r="A2535" i="6"/>
  <c r="A2534" i="6"/>
  <c r="A2533" i="6"/>
  <c r="A2532" i="6"/>
  <c r="A2531" i="6"/>
  <c r="A2530" i="6"/>
  <c r="A2529" i="6"/>
  <c r="A2528" i="6"/>
  <c r="A2527" i="6"/>
  <c r="A2526" i="6"/>
  <c r="A2524" i="6"/>
  <c r="A2523" i="6"/>
  <c r="A2522" i="6"/>
  <c r="A2521" i="6"/>
  <c r="A2519" i="6"/>
  <c r="A2516" i="6"/>
  <c r="A2515" i="6"/>
  <c r="A2514" i="6"/>
  <c r="A2513" i="6"/>
  <c r="A2512" i="6"/>
  <c r="A2511" i="6"/>
  <c r="A2510" i="6"/>
  <c r="A2509" i="6"/>
  <c r="A2507" i="6"/>
  <c r="A2506" i="6"/>
  <c r="A2505" i="6"/>
  <c r="A2504" i="6"/>
  <c r="A2502" i="6"/>
  <c r="A2501" i="6"/>
  <c r="A2500" i="6"/>
  <c r="A2499" i="6"/>
  <c r="A2498" i="6"/>
  <c r="A2497" i="6"/>
  <c r="A2496" i="6"/>
  <c r="A2493" i="6"/>
  <c r="A2492" i="6"/>
  <c r="A2491" i="6"/>
  <c r="A2490" i="6"/>
  <c r="A2489" i="6"/>
  <c r="A2488" i="6"/>
  <c r="A2487" i="6"/>
  <c r="A2485" i="6"/>
  <c r="A2483" i="6"/>
  <c r="A2482" i="6"/>
  <c r="A2481" i="6"/>
  <c r="A2480" i="6"/>
  <c r="A2479" i="6"/>
  <c r="A2478" i="6"/>
  <c r="A2477" i="6"/>
  <c r="A2476" i="6"/>
  <c r="A2475" i="6"/>
  <c r="A2474" i="6"/>
  <c r="A2473" i="6"/>
  <c r="A2470" i="6"/>
  <c r="A2469" i="6"/>
  <c r="A2468" i="6"/>
  <c r="A2467" i="6"/>
  <c r="A2466" i="6"/>
  <c r="A2465" i="6"/>
  <c r="A2464" i="6"/>
  <c r="A2463" i="6"/>
  <c r="A2462" i="6"/>
  <c r="A2461" i="6"/>
  <c r="A2460" i="6"/>
  <c r="A2459" i="6"/>
  <c r="A2458" i="6"/>
  <c r="A2457" i="6"/>
  <c r="A2456" i="6"/>
  <c r="A2455" i="6"/>
  <c r="A2454" i="6"/>
  <c r="A2452" i="6"/>
  <c r="A2451" i="6"/>
  <c r="A2450" i="6"/>
  <c r="A2449" i="6"/>
  <c r="A2448" i="6"/>
  <c r="A2446" i="6"/>
  <c r="A2445" i="6"/>
  <c r="A2444" i="6"/>
  <c r="A2442" i="6"/>
  <c r="A2440" i="6"/>
  <c r="A2439" i="6"/>
  <c r="A2438" i="6"/>
  <c r="A2437" i="6"/>
  <c r="A2435" i="6"/>
  <c r="A2434" i="6"/>
  <c r="A2433" i="6"/>
  <c r="A2432" i="6"/>
  <c r="A2431" i="6"/>
  <c r="A2429" i="6"/>
  <c r="A2428" i="6"/>
  <c r="A2427" i="6"/>
  <c r="A2426" i="6"/>
  <c r="A2425" i="6"/>
  <c r="A2424" i="6"/>
  <c r="A2423" i="6"/>
  <c r="A2422" i="6"/>
  <c r="A2421" i="6"/>
  <c r="A2420" i="6"/>
  <c r="A2418" i="6"/>
  <c r="A2417" i="6"/>
  <c r="A2416" i="6"/>
  <c r="A2415" i="6"/>
  <c r="A2414" i="6"/>
  <c r="A2413" i="6"/>
  <c r="A2412" i="6"/>
  <c r="A2411" i="6"/>
  <c r="A2410" i="6"/>
  <c r="A2409" i="6"/>
  <c r="A2408" i="6"/>
  <c r="A2407" i="6"/>
  <c r="A2406" i="6"/>
  <c r="A2405" i="6"/>
  <c r="A2404" i="6"/>
  <c r="A2403" i="6"/>
  <c r="A2402" i="6"/>
  <c r="A2401" i="6"/>
  <c r="A2400" i="6"/>
  <c r="A2399" i="6"/>
  <c r="A2398" i="6"/>
  <c r="A2397" i="6"/>
  <c r="A2396" i="6"/>
  <c r="A2395" i="6"/>
  <c r="A2394" i="6"/>
  <c r="A2393" i="6"/>
  <c r="A2392" i="6"/>
  <c r="A2391" i="6"/>
  <c r="A2390" i="6"/>
  <c r="A2389" i="6"/>
  <c r="A2388" i="6"/>
  <c r="A2387" i="6"/>
  <c r="A2385" i="6"/>
  <c r="A2383" i="6"/>
  <c r="A2382" i="6"/>
  <c r="A2381" i="6"/>
  <c r="A2379" i="6"/>
  <c r="A2378" i="6"/>
  <c r="A2377" i="6"/>
  <c r="A2376" i="6"/>
  <c r="A2375" i="6"/>
  <c r="A2369" i="6"/>
  <c r="A2367" i="6"/>
  <c r="A2366" i="6"/>
  <c r="A2365" i="6"/>
  <c r="A2364" i="6"/>
  <c r="A2363" i="6"/>
  <c r="A2362" i="6"/>
  <c r="A2360" i="6"/>
  <c r="A2359" i="6"/>
  <c r="A2358" i="6"/>
  <c r="A2357" i="6"/>
  <c r="A2356" i="6"/>
  <c r="A2355" i="6"/>
  <c r="A2354" i="6"/>
  <c r="A2352" i="6"/>
  <c r="A2351" i="6"/>
  <c r="A2347" i="6"/>
  <c r="A2346" i="6"/>
  <c r="A2338" i="6"/>
  <c r="A2337" i="6"/>
  <c r="A2332" i="6"/>
  <c r="A2330" i="6"/>
  <c r="A2329" i="6"/>
  <c r="A2328" i="6"/>
  <c r="A2326" i="6"/>
  <c r="A2325" i="6"/>
  <c r="A2324" i="6"/>
  <c r="A2323" i="6"/>
  <c r="A2322" i="6"/>
  <c r="A2321" i="6"/>
  <c r="A2320" i="6"/>
  <c r="A2319" i="6"/>
  <c r="A2318" i="6"/>
  <c r="A2317" i="6"/>
  <c r="A2315" i="6"/>
  <c r="A2314" i="6"/>
  <c r="A2313" i="6"/>
  <c r="A2312" i="6"/>
  <c r="A2311" i="6"/>
  <c r="A2310" i="6"/>
  <c r="A2309" i="6"/>
  <c r="A2308" i="6"/>
  <c r="A2307" i="6"/>
  <c r="A2303" i="6"/>
  <c r="A2302" i="6"/>
  <c r="A2301" i="6"/>
  <c r="A2300" i="6"/>
  <c r="A2299" i="6"/>
  <c r="A2298" i="6"/>
  <c r="A2297" i="6"/>
  <c r="A2296" i="6"/>
  <c r="A2295" i="6"/>
  <c r="A2294" i="6"/>
  <c r="A2293" i="6"/>
  <c r="A2292" i="6"/>
  <c r="A2291" i="6"/>
  <c r="A2290" i="6"/>
  <c r="A2289" i="6"/>
  <c r="A2288" i="6"/>
  <c r="A2287" i="6"/>
  <c r="A2286" i="6"/>
  <c r="A2285" i="6"/>
  <c r="A2283" i="6"/>
  <c r="A2280" i="6"/>
  <c r="A2279" i="6"/>
  <c r="A2278" i="6"/>
  <c r="A2275" i="6"/>
  <c r="A2271" i="6"/>
  <c r="A2270" i="6"/>
  <c r="A2269" i="6"/>
  <c r="A2268" i="6"/>
  <c r="A2267" i="6"/>
  <c r="A2266" i="6"/>
  <c r="A2265" i="6"/>
  <c r="A2264" i="6"/>
  <c r="A2255" i="6"/>
  <c r="A2253" i="6"/>
  <c r="A2252" i="6"/>
  <c r="A2250" i="6"/>
  <c r="A2249" i="6"/>
  <c r="A2248" i="6"/>
  <c r="A2243" i="6"/>
  <c r="A2242" i="6"/>
  <c r="A2241" i="6"/>
  <c r="A2240" i="6"/>
  <c r="A2239" i="6"/>
  <c r="A2238" i="6"/>
  <c r="A2237" i="6"/>
  <c r="A2236" i="6"/>
  <c r="A2232" i="6"/>
  <c r="A2231" i="6"/>
  <c r="A2230" i="6"/>
  <c r="A2227" i="6"/>
  <c r="A2225" i="6"/>
  <c r="A2219" i="6"/>
  <c r="A2218" i="6"/>
  <c r="A2216" i="6"/>
  <c r="D2216" i="6" s="1"/>
  <c r="A2215" i="6"/>
  <c r="A2213" i="6"/>
  <c r="A2212" i="6"/>
  <c r="A2211" i="6"/>
  <c r="D2211" i="6" s="1"/>
  <c r="A2208" i="6"/>
  <c r="A2206" i="6"/>
  <c r="A2205" i="6"/>
  <c r="A2204" i="6"/>
  <c r="D2204" i="6" s="1"/>
  <c r="A2203" i="6"/>
  <c r="A2200" i="6"/>
  <c r="A2199" i="6"/>
  <c r="A2198" i="6"/>
  <c r="D2198" i="6" s="1"/>
  <c r="A2197" i="6"/>
  <c r="A2196" i="6"/>
  <c r="A2195" i="6"/>
  <c r="A2194" i="6"/>
  <c r="D2194" i="6" s="1"/>
  <c r="A2193" i="6"/>
  <c r="A2192" i="6"/>
  <c r="A2191" i="6"/>
  <c r="A2190" i="6"/>
  <c r="D2190" i="6" s="1"/>
  <c r="A2189" i="6"/>
  <c r="A2188" i="6"/>
  <c r="A2187" i="6"/>
  <c r="A2186" i="6"/>
  <c r="D2186" i="6" s="1"/>
  <c r="A2185" i="6"/>
  <c r="A2184" i="6"/>
  <c r="A2183" i="6"/>
  <c r="A2180" i="6"/>
  <c r="D2180" i="6" s="1"/>
  <c r="A2179" i="6"/>
  <c r="A2176" i="6"/>
  <c r="A2175" i="6"/>
  <c r="A2174" i="6"/>
  <c r="D2174" i="6" s="1"/>
  <c r="A2173" i="6"/>
  <c r="A2172" i="6"/>
  <c r="A2170" i="6"/>
  <c r="A2169" i="6"/>
  <c r="D2169" i="6" s="1"/>
  <c r="A2167" i="6"/>
  <c r="A2163" i="6"/>
  <c r="A2162" i="6"/>
  <c r="A2161" i="6"/>
  <c r="D2161" i="6" s="1"/>
  <c r="A2160" i="6"/>
  <c r="A2159" i="6"/>
  <c r="A2154" i="6"/>
  <c r="A2149" i="6"/>
  <c r="D2149" i="6" s="1"/>
  <c r="A2142" i="6"/>
  <c r="A2140" i="6"/>
  <c r="A2139" i="6"/>
  <c r="A2138" i="6"/>
  <c r="D2138" i="6" s="1"/>
  <c r="A2137" i="6"/>
  <c r="A2136" i="6"/>
  <c r="A2130" i="6"/>
  <c r="A2129" i="6"/>
  <c r="D2129" i="6" s="1"/>
  <c r="A2128" i="6"/>
  <c r="A2127" i="6"/>
  <c r="A2126" i="6"/>
  <c r="A2123" i="6"/>
  <c r="D2123" i="6" s="1"/>
  <c r="A2122" i="6"/>
  <c r="A2121" i="6"/>
  <c r="A2120" i="6"/>
  <c r="A2119" i="6"/>
  <c r="D2119" i="6" s="1"/>
  <c r="A2118" i="6"/>
  <c r="A2116" i="6"/>
  <c r="A2115" i="6"/>
  <c r="A2114" i="6"/>
  <c r="D2114" i="6" s="1"/>
  <c r="A2113" i="6"/>
  <c r="A2111" i="6"/>
  <c r="A2110" i="6"/>
  <c r="A2108" i="6"/>
  <c r="D2108" i="6" s="1"/>
  <c r="A2107" i="6"/>
  <c r="A2106" i="6"/>
  <c r="A2105" i="6"/>
  <c r="A2103" i="6"/>
  <c r="D2103" i="6" s="1"/>
  <c r="A2102" i="6"/>
  <c r="A2101" i="6"/>
  <c r="A2099" i="6"/>
  <c r="A2098" i="6"/>
  <c r="D2098" i="6" s="1"/>
  <c r="A2096" i="6"/>
  <c r="A2095" i="6"/>
  <c r="A2092" i="6"/>
  <c r="A2090" i="6"/>
  <c r="D2090" i="6" s="1"/>
  <c r="A2089" i="6"/>
  <c r="A2088" i="6"/>
  <c r="A2087" i="6"/>
  <c r="A2086" i="6"/>
  <c r="D2086" i="6" s="1"/>
  <c r="A2085" i="6"/>
  <c r="A2084" i="6"/>
  <c r="A2082" i="6"/>
  <c r="A2081" i="6"/>
  <c r="D2081" i="6" s="1"/>
  <c r="A2080" i="6"/>
  <c r="A2079" i="6"/>
  <c r="A2078" i="6"/>
  <c r="A2077" i="6"/>
  <c r="D2077" i="6" s="1"/>
  <c r="A2076" i="6"/>
  <c r="A2075" i="6"/>
  <c r="A2074" i="6"/>
  <c r="A2073" i="6"/>
  <c r="D2073" i="6" s="1"/>
  <c r="A2072" i="6"/>
  <c r="A2071" i="6"/>
  <c r="A2070" i="6"/>
  <c r="A2068" i="6"/>
  <c r="D2068" i="6" s="1"/>
  <c r="A2067" i="6"/>
  <c r="A2065" i="6"/>
  <c r="A2064" i="6"/>
  <c r="A2063" i="6"/>
  <c r="D2063" i="6" s="1"/>
  <c r="A2061" i="6"/>
  <c r="A2057" i="6"/>
  <c r="A2056" i="6"/>
  <c r="A2055" i="6"/>
  <c r="D2055" i="6" s="1"/>
  <c r="A2054" i="6"/>
  <c r="A2053" i="6"/>
  <c r="A2052" i="6"/>
  <c r="A2051" i="6"/>
  <c r="D2051" i="6" s="1"/>
  <c r="A2050" i="6"/>
  <c r="A2049" i="6"/>
  <c r="A2048" i="6"/>
  <c r="A2047" i="6"/>
  <c r="D2047" i="6" s="1"/>
  <c r="A2046" i="6"/>
  <c r="A2044" i="6"/>
  <c r="A2043" i="6"/>
  <c r="A2042" i="6"/>
  <c r="D2042" i="6" s="1"/>
  <c r="A2041" i="6"/>
  <c r="A2040" i="6"/>
  <c r="A2039" i="6"/>
  <c r="A2038" i="6"/>
  <c r="D2038" i="6" s="1"/>
  <c r="A2037" i="6"/>
  <c r="A2036" i="6"/>
  <c r="A2035" i="6"/>
  <c r="A2029" i="6"/>
  <c r="D2029" i="6" s="1"/>
  <c r="A2028" i="6"/>
  <c r="A2027" i="6"/>
  <c r="A2025" i="6"/>
  <c r="A2024" i="6"/>
  <c r="D2024" i="6" s="1"/>
  <c r="A2022" i="6"/>
  <c r="A2020" i="6"/>
  <c r="A2016" i="6"/>
  <c r="A2015" i="6"/>
  <c r="D2015" i="6" s="1"/>
  <c r="A2013" i="6"/>
  <c r="A2012" i="6"/>
  <c r="A2010" i="6"/>
  <c r="A2009" i="6"/>
  <c r="D2009" i="6" s="1"/>
  <c r="A2008" i="6"/>
  <c r="A2007" i="6"/>
  <c r="A2006" i="6"/>
  <c r="A1999" i="6"/>
  <c r="D1999" i="6" s="1"/>
  <c r="A1997" i="6"/>
  <c r="A1996" i="6"/>
  <c r="A1995" i="6"/>
  <c r="A1986" i="6"/>
  <c r="D1986" i="6" s="1"/>
  <c r="A1985" i="6"/>
  <c r="A1982" i="6"/>
  <c r="A1980" i="6"/>
  <c r="A1979" i="6"/>
  <c r="D1979" i="6" s="1"/>
  <c r="A1975" i="6"/>
  <c r="A1974" i="6"/>
  <c r="A1972" i="6"/>
  <c r="A1971" i="6"/>
  <c r="D1971" i="6" s="1"/>
  <c r="A1970" i="6"/>
  <c r="A1969" i="6"/>
  <c r="A1968" i="6"/>
  <c r="A1967" i="6"/>
  <c r="D1967" i="6" s="1"/>
  <c r="A1966" i="6"/>
  <c r="A1961" i="6"/>
  <c r="A1960" i="6"/>
  <c r="A1958" i="6"/>
  <c r="D1958" i="6" s="1"/>
  <c r="A1957" i="6"/>
  <c r="A1956" i="6"/>
  <c r="A1954" i="6"/>
  <c r="A1952" i="6"/>
  <c r="D1952" i="6" s="1"/>
  <c r="A1951" i="6"/>
  <c r="A1950" i="6"/>
  <c r="A1949" i="6"/>
  <c r="A1948" i="6"/>
  <c r="D1948" i="6" s="1"/>
  <c r="A1947" i="6"/>
  <c r="A1934" i="6"/>
  <c r="A1933" i="6"/>
  <c r="A1932" i="6"/>
  <c r="D1932" i="6" s="1"/>
  <c r="A1931" i="6"/>
  <c r="A1930" i="6"/>
  <c r="A1929" i="6"/>
  <c r="A1928" i="6"/>
  <c r="D1928" i="6" s="1"/>
  <c r="A1927" i="6"/>
  <c r="A1926" i="6"/>
  <c r="A1925" i="6"/>
  <c r="A1924" i="6"/>
  <c r="D1924" i="6" s="1"/>
  <c r="A1923" i="6"/>
  <c r="A1922" i="6"/>
  <c r="A1921" i="6"/>
  <c r="A1920" i="6"/>
  <c r="D1920" i="6" s="1"/>
  <c r="A1919" i="6"/>
  <c r="A1918" i="6"/>
  <c r="A1917" i="6"/>
  <c r="A1916" i="6"/>
  <c r="D1916" i="6" s="1"/>
  <c r="A1915" i="6"/>
  <c r="A1914" i="6"/>
  <c r="A1913" i="6"/>
  <c r="A1912" i="6"/>
  <c r="D1912" i="6" s="1"/>
  <c r="A1909" i="6"/>
  <c r="A1908" i="6"/>
  <c r="A1907" i="6"/>
  <c r="A1906" i="6"/>
  <c r="D1906" i="6" s="1"/>
  <c r="A1905" i="6"/>
  <c r="A1904" i="6"/>
  <c r="A1901" i="6"/>
  <c r="A1900" i="6"/>
  <c r="D1900" i="6" s="1"/>
  <c r="A1899" i="6"/>
  <c r="A1898" i="6"/>
  <c r="A1897" i="6"/>
  <c r="A1896" i="6"/>
  <c r="D1896" i="6" s="1"/>
  <c r="A1895" i="6"/>
  <c r="A1894" i="6"/>
  <c r="A1893" i="6"/>
  <c r="A1892" i="6"/>
  <c r="D1892" i="6" s="1"/>
  <c r="A1891" i="6"/>
  <c r="A1890" i="6"/>
  <c r="A1889" i="6"/>
  <c r="A1888" i="6"/>
  <c r="D1888" i="6" s="1"/>
  <c r="A1887" i="6"/>
  <c r="A1886" i="6"/>
  <c r="A1885" i="6"/>
  <c r="A1884" i="6"/>
  <c r="D1884" i="6" s="1"/>
  <c r="A1883" i="6"/>
  <c r="A1882" i="6"/>
  <c r="A1881" i="6"/>
  <c r="A1880" i="6"/>
  <c r="D1880" i="6" s="1"/>
  <c r="A1879" i="6"/>
  <c r="A1878" i="6"/>
  <c r="A1877" i="6"/>
  <c r="A1875" i="6"/>
  <c r="D1875" i="6" s="1"/>
  <c r="A1874" i="6"/>
  <c r="A1873" i="6"/>
  <c r="A1872" i="6"/>
  <c r="A1871" i="6"/>
  <c r="D1871" i="6" s="1"/>
  <c r="A1869" i="6"/>
  <c r="A1867" i="6"/>
  <c r="A1866" i="6"/>
  <c r="A1865" i="6"/>
  <c r="D1865" i="6" s="1"/>
  <c r="A1853" i="6"/>
  <c r="A1852" i="6"/>
  <c r="A1851" i="6"/>
  <c r="A1850" i="6"/>
  <c r="D1850" i="6" s="1"/>
  <c r="A1849" i="6"/>
  <c r="A1848" i="6"/>
  <c r="A1847" i="6"/>
  <c r="A1846" i="6"/>
  <c r="D1846" i="6" s="1"/>
  <c r="A1845" i="6"/>
  <c r="A1844" i="6"/>
  <c r="A1843" i="6"/>
  <c r="A1842" i="6"/>
  <c r="D1842" i="6" s="1"/>
  <c r="A1838" i="6"/>
  <c r="A1804" i="6"/>
  <c r="A1796" i="6"/>
  <c r="A1795" i="6"/>
  <c r="D1795" i="6" s="1"/>
  <c r="A1794" i="6"/>
  <c r="A1792" i="6"/>
  <c r="A1791" i="6"/>
  <c r="A1789" i="6"/>
  <c r="D1789" i="6" s="1"/>
  <c r="A1788" i="6"/>
  <c r="A1787" i="6"/>
  <c r="A1786" i="6"/>
  <c r="A1784" i="6"/>
  <c r="D1784" i="6" s="1"/>
  <c r="A1783" i="6"/>
  <c r="A1782" i="6"/>
  <c r="A1781" i="6"/>
  <c r="A1780" i="6"/>
  <c r="D1780" i="6" s="1"/>
  <c r="A1779" i="6"/>
  <c r="A1778" i="6"/>
  <c r="A1777" i="6"/>
  <c r="A1776" i="6"/>
  <c r="D1776" i="6" s="1"/>
  <c r="A1775" i="6"/>
  <c r="A1773" i="6"/>
  <c r="A1772" i="6"/>
  <c r="A1767" i="6"/>
  <c r="D1767" i="6" s="1"/>
  <c r="A1765" i="6"/>
  <c r="A1759" i="6"/>
  <c r="A1757" i="6"/>
  <c r="A1756" i="6"/>
  <c r="D1756" i="6" s="1"/>
  <c r="A1754" i="6"/>
  <c r="A1753" i="6"/>
  <c r="A1751" i="6"/>
  <c r="A1748" i="6"/>
  <c r="D1748" i="6" s="1"/>
  <c r="A1747" i="6"/>
  <c r="A1746" i="6"/>
  <c r="A1745" i="6"/>
  <c r="A1744" i="6"/>
  <c r="D1744" i="6" s="1"/>
  <c r="A1742" i="6"/>
  <c r="A1741" i="6"/>
  <c r="A1733" i="6"/>
  <c r="A1732" i="6"/>
  <c r="D1732" i="6" s="1"/>
  <c r="A1731" i="6"/>
  <c r="A1730" i="6"/>
  <c r="A1729" i="6"/>
  <c r="A1728" i="6"/>
  <c r="D1728" i="6" s="1"/>
  <c r="A1727" i="6"/>
  <c r="A1725" i="6"/>
  <c r="A1722" i="6"/>
  <c r="A1721" i="6"/>
  <c r="D1721" i="6" s="1"/>
  <c r="A1720" i="6"/>
  <c r="A1719" i="6"/>
  <c r="A1718" i="6"/>
  <c r="A1717" i="6"/>
  <c r="D1717" i="6" s="1"/>
  <c r="A1716" i="6"/>
  <c r="A1715" i="6"/>
  <c r="A1714" i="6"/>
  <c r="A1689" i="6"/>
  <c r="D1689" i="6" s="1"/>
  <c r="A1684" i="6"/>
  <c r="A1679" i="6"/>
  <c r="A1678" i="6"/>
  <c r="A1677" i="6"/>
  <c r="D1677" i="6" s="1"/>
  <c r="A1676" i="6"/>
  <c r="A1675" i="6"/>
  <c r="A1674" i="6"/>
  <c r="A1673" i="6"/>
  <c r="D1673" i="6" s="1"/>
  <c r="A1672" i="6"/>
  <c r="A1671" i="6"/>
  <c r="A1670" i="6"/>
  <c r="A1669" i="6"/>
  <c r="D1669" i="6" s="1"/>
  <c r="A1668" i="6"/>
  <c r="A1667" i="6"/>
  <c r="A1666" i="6"/>
  <c r="A1665" i="6"/>
  <c r="D1665" i="6" s="1"/>
  <c r="A1664" i="6"/>
  <c r="A1663" i="6"/>
  <c r="A1662" i="6"/>
  <c r="A1661" i="6"/>
  <c r="D1661" i="6" s="1"/>
  <c r="A1660" i="6"/>
  <c r="A1659" i="6"/>
  <c r="A1656" i="6"/>
  <c r="A1655" i="6"/>
  <c r="D1655" i="6" s="1"/>
  <c r="A1646" i="6"/>
  <c r="A1645" i="6"/>
  <c r="A1644" i="6"/>
  <c r="A1602" i="6"/>
  <c r="D1602" i="6" s="1"/>
  <c r="A1595" i="6"/>
  <c r="D1595" i="6" s="1"/>
  <c r="A1594" i="6"/>
  <c r="D1594" i="6" s="1"/>
  <c r="A1593" i="6"/>
  <c r="D1593" i="6" s="1"/>
  <c r="A1592" i="6"/>
  <c r="D1592" i="6" s="1"/>
  <c r="A1591" i="6"/>
  <c r="D1591" i="6" s="1"/>
  <c r="A1590" i="6"/>
  <c r="D1590" i="6" s="1"/>
  <c r="A1589" i="6"/>
  <c r="D1589" i="6" s="1"/>
  <c r="A1587" i="6"/>
  <c r="D1587" i="6" s="1"/>
  <c r="A1586" i="6"/>
  <c r="D1586" i="6" s="1"/>
  <c r="A1585" i="6"/>
  <c r="D1585" i="6" s="1"/>
  <c r="A1575" i="6"/>
  <c r="D1575" i="6" s="1"/>
  <c r="A1573" i="6"/>
  <c r="D1573" i="6" s="1"/>
  <c r="A1571" i="6"/>
  <c r="D1571" i="6" s="1"/>
  <c r="A1570" i="6"/>
  <c r="D1570" i="6" s="1"/>
  <c r="A1568" i="6"/>
  <c r="D1568" i="6" s="1"/>
  <c r="A1567" i="6"/>
  <c r="D1567" i="6" s="1"/>
  <c r="A1566" i="6"/>
  <c r="D1566" i="6" s="1"/>
  <c r="A1555" i="6"/>
  <c r="D1555" i="6" s="1"/>
  <c r="A1552" i="6"/>
  <c r="D1552" i="6" s="1"/>
  <c r="A1549" i="6"/>
  <c r="D1549" i="6" s="1"/>
  <c r="A1543" i="6"/>
  <c r="D1543" i="6" s="1"/>
  <c r="A1542" i="6"/>
  <c r="D1542" i="6" s="1"/>
  <c r="A1541" i="6"/>
  <c r="D1541" i="6" s="1"/>
  <c r="A1540" i="6"/>
  <c r="D1540" i="6" s="1"/>
  <c r="A1539" i="6"/>
  <c r="D1539" i="6" s="1"/>
  <c r="A1538" i="6"/>
  <c r="D1538" i="6" s="1"/>
  <c r="A1537" i="6"/>
  <c r="D1537" i="6" s="1"/>
  <c r="A1536" i="6"/>
  <c r="D1536" i="6" s="1"/>
  <c r="A1535" i="6"/>
  <c r="D1535" i="6" s="1"/>
  <c r="A1533" i="6"/>
  <c r="D1533" i="6" s="1"/>
  <c r="A1532" i="6"/>
  <c r="D1532" i="6" s="1"/>
  <c r="A1531" i="6"/>
  <c r="D1531" i="6" s="1"/>
  <c r="A1530" i="6"/>
  <c r="D1530" i="6" s="1"/>
  <c r="A1529" i="6"/>
  <c r="D1529" i="6" s="1"/>
  <c r="A1528" i="6"/>
  <c r="D1528" i="6" s="1"/>
  <c r="A1527" i="6"/>
  <c r="D1527" i="6" s="1"/>
  <c r="A1526" i="6"/>
  <c r="D1526" i="6" s="1"/>
  <c r="A1525" i="6"/>
  <c r="D1525" i="6" s="1"/>
  <c r="A1524" i="6"/>
  <c r="D1524" i="6" s="1"/>
  <c r="A1522" i="6"/>
  <c r="D1522" i="6" s="1"/>
  <c r="A1521" i="6"/>
  <c r="D1521" i="6" s="1"/>
  <c r="A1520" i="6"/>
  <c r="D1520" i="6" s="1"/>
  <c r="A1519" i="6"/>
  <c r="D1519" i="6" s="1"/>
  <c r="A1518" i="6"/>
  <c r="A1517" i="6"/>
  <c r="D1517" i="6" s="1"/>
  <c r="A1516" i="6"/>
  <c r="D1516" i="6" s="1"/>
  <c r="A1515" i="6"/>
  <c r="D1515" i="6" s="1"/>
  <c r="A1514" i="6"/>
  <c r="D1514" i="6" s="1"/>
  <c r="A1512" i="6"/>
  <c r="D1512" i="6" s="1"/>
  <c r="A1511" i="6"/>
  <c r="D1511" i="6" s="1"/>
  <c r="A1510" i="6"/>
  <c r="D1510" i="6" s="1"/>
  <c r="A1509" i="6"/>
  <c r="D1509" i="6" s="1"/>
  <c r="A1508" i="6"/>
  <c r="D1508" i="6" s="1"/>
  <c r="A1504" i="6"/>
  <c r="D1504" i="6" s="1"/>
  <c r="A1502" i="6"/>
  <c r="D1502" i="6" s="1"/>
  <c r="A1501" i="6"/>
  <c r="D1501" i="6" s="1"/>
  <c r="A1500" i="6"/>
  <c r="D1500" i="6" s="1"/>
  <c r="A1499" i="6"/>
  <c r="D1499" i="6" s="1"/>
  <c r="A1498" i="6"/>
  <c r="D1498" i="6" s="1"/>
  <c r="A1497" i="6"/>
  <c r="D1497" i="6" s="1"/>
  <c r="A1493" i="6"/>
  <c r="D1493" i="6" s="1"/>
  <c r="A1487" i="6"/>
  <c r="D1487" i="6" s="1"/>
  <c r="A1486" i="6"/>
  <c r="A1485" i="6"/>
  <c r="D1485" i="6" s="1"/>
  <c r="A1484" i="6"/>
  <c r="D1484" i="6" s="1"/>
  <c r="A1479" i="6"/>
  <c r="D1479" i="6" s="1"/>
  <c r="A1477" i="6"/>
  <c r="D1477" i="6" s="1"/>
  <c r="A1476" i="6"/>
  <c r="D1476" i="6" s="1"/>
  <c r="A1475" i="6"/>
  <c r="D1475" i="6" s="1"/>
  <c r="A1474" i="6"/>
  <c r="D1474" i="6" s="1"/>
  <c r="A1473" i="6"/>
  <c r="D1473" i="6" s="1"/>
  <c r="A1472" i="6"/>
  <c r="D1472" i="6" s="1"/>
  <c r="A1471" i="6"/>
  <c r="D1471" i="6" s="1"/>
  <c r="A1470" i="6"/>
  <c r="D1470" i="6" s="1"/>
  <c r="A1469" i="6"/>
  <c r="D1469" i="6" s="1"/>
  <c r="A1468" i="6"/>
  <c r="D1468" i="6" s="1"/>
  <c r="A1467" i="6"/>
  <c r="D1467" i="6" s="1"/>
  <c r="A1466" i="6"/>
  <c r="D1466" i="6" s="1"/>
  <c r="A1463" i="6"/>
  <c r="D1463" i="6" s="1"/>
  <c r="A1462" i="6"/>
  <c r="D1462" i="6" s="1"/>
  <c r="A1461" i="6"/>
  <c r="D1461" i="6" s="1"/>
  <c r="A1460" i="6"/>
  <c r="D1460" i="6" s="1"/>
  <c r="A1459" i="6"/>
  <c r="D1459" i="6" s="1"/>
  <c r="A1458" i="6"/>
  <c r="D1458" i="6" s="1"/>
  <c r="A1455" i="6"/>
  <c r="D1455" i="6" s="1"/>
  <c r="A1454" i="6"/>
  <c r="D1454" i="6" s="1"/>
  <c r="A1453" i="6"/>
  <c r="D1453" i="6" s="1"/>
  <c r="A1452" i="6"/>
  <c r="D1452" i="6" s="1"/>
  <c r="A1451" i="6"/>
  <c r="D1451" i="6" s="1"/>
  <c r="A1450" i="6"/>
  <c r="D1450" i="6" s="1"/>
  <c r="A1446" i="6"/>
  <c r="D1446" i="6" s="1"/>
  <c r="A1445" i="6"/>
  <c r="D1445" i="6" s="1"/>
  <c r="A1444" i="6"/>
  <c r="D1444" i="6" s="1"/>
  <c r="A1443" i="6"/>
  <c r="D1443" i="6" s="1"/>
  <c r="A1442" i="6"/>
  <c r="D1442" i="6" s="1"/>
  <c r="A1441" i="6"/>
  <c r="D1441" i="6" s="1"/>
  <c r="A1440" i="6"/>
  <c r="D1440" i="6" s="1"/>
  <c r="A1439" i="6"/>
  <c r="D1439" i="6" s="1"/>
  <c r="A1438" i="6"/>
  <c r="D1438" i="6" s="1"/>
  <c r="A1437" i="6"/>
  <c r="D1437" i="6" s="1"/>
  <c r="A1429" i="6"/>
  <c r="D1429" i="6" s="1"/>
  <c r="A1427" i="6"/>
  <c r="D1427" i="6" s="1"/>
  <c r="A1426" i="6"/>
  <c r="D1426" i="6" s="1"/>
  <c r="A1425" i="6"/>
  <c r="D1425" i="6" s="1"/>
  <c r="A1424" i="6"/>
  <c r="D1424" i="6" s="1"/>
  <c r="A1423" i="6"/>
  <c r="D1423" i="6" s="1"/>
  <c r="A1422" i="6"/>
  <c r="D1422" i="6" s="1"/>
  <c r="A1421" i="6"/>
  <c r="D1421" i="6" s="1"/>
  <c r="A1420" i="6"/>
  <c r="D1420" i="6" s="1"/>
  <c r="A1413" i="6"/>
  <c r="D1413" i="6" s="1"/>
  <c r="A1412" i="6"/>
  <c r="D1412" i="6" s="1"/>
  <c r="A1411" i="6"/>
  <c r="D1411" i="6" s="1"/>
  <c r="A1410" i="6"/>
  <c r="D1410" i="6" s="1"/>
  <c r="A1409" i="6"/>
  <c r="D1409" i="6" s="1"/>
  <c r="A1408" i="6"/>
  <c r="D1408" i="6" s="1"/>
  <c r="A1407" i="6"/>
  <c r="D1407" i="6" s="1"/>
  <c r="A1395" i="6"/>
  <c r="D1395" i="6" s="1"/>
  <c r="A1394" i="6"/>
  <c r="D1394" i="6" s="1"/>
  <c r="A1393" i="6"/>
  <c r="D1393" i="6" s="1"/>
  <c r="A1392" i="6"/>
  <c r="D1392" i="6" s="1"/>
  <c r="A1390" i="6"/>
  <c r="D1390" i="6" s="1"/>
  <c r="A1388" i="6"/>
  <c r="D1388" i="6" s="1"/>
  <c r="A1375" i="6"/>
  <c r="D1375" i="6" s="1"/>
  <c r="A1275" i="6"/>
  <c r="D1275" i="6" s="1"/>
  <c r="A1274" i="6"/>
  <c r="D1274" i="6" s="1"/>
  <c r="A1273" i="6"/>
  <c r="D1273" i="6" s="1"/>
  <c r="A1272" i="6"/>
  <c r="D1272" i="6" s="1"/>
  <c r="A1271" i="6"/>
  <c r="D1271" i="6" s="1"/>
  <c r="A505" i="6"/>
  <c r="D505" i="6" s="1"/>
  <c r="A503" i="6"/>
  <c r="D503" i="6" s="1"/>
  <c r="A502" i="6"/>
  <c r="D502" i="6" s="1"/>
  <c r="A497" i="6"/>
  <c r="D497" i="6" s="1"/>
  <c r="A496" i="6"/>
  <c r="D496" i="6" s="1"/>
  <c r="A495" i="6"/>
  <c r="D495" i="6" s="1"/>
  <c r="A494" i="6"/>
  <c r="D494" i="6" s="1"/>
  <c r="A493" i="6"/>
  <c r="D493" i="6" s="1"/>
  <c r="A492" i="6"/>
  <c r="D492" i="6" s="1"/>
  <c r="A490" i="6"/>
  <c r="D490" i="6" s="1"/>
  <c r="A488" i="6"/>
  <c r="D488" i="6" s="1"/>
  <c r="A487" i="6"/>
  <c r="D487" i="6" s="1"/>
  <c r="A486" i="6"/>
  <c r="D486" i="6" s="1"/>
  <c r="A485" i="6"/>
  <c r="D485" i="6" s="1"/>
  <c r="A484" i="6"/>
  <c r="D484" i="6" s="1"/>
  <c r="A333" i="6"/>
  <c r="D333" i="6" s="1"/>
  <c r="A329" i="6"/>
  <c r="D329" i="6" s="1"/>
  <c r="A328" i="6"/>
  <c r="D328" i="6" s="1"/>
  <c r="A322" i="6"/>
  <c r="D322" i="6" s="1"/>
  <c r="A320" i="6"/>
  <c r="D320" i="6" s="1"/>
  <c r="A319" i="6"/>
  <c r="D319" i="6" s="1"/>
  <c r="A316" i="6"/>
  <c r="D316" i="6" s="1"/>
  <c r="A315" i="6"/>
  <c r="D315" i="6" s="1"/>
  <c r="A313" i="6"/>
  <c r="D313" i="6" s="1"/>
  <c r="A309" i="6"/>
  <c r="D309" i="6" s="1"/>
  <c r="A308" i="6"/>
  <c r="D308" i="6" s="1"/>
  <c r="A307" i="6"/>
  <c r="D307" i="6" s="1"/>
  <c r="A301" i="6"/>
  <c r="D301" i="6" s="1"/>
  <c r="A300" i="6"/>
  <c r="D300" i="6" s="1"/>
  <c r="A299" i="6"/>
  <c r="D299" i="6" s="1"/>
  <c r="A298" i="6"/>
  <c r="D298" i="6" s="1"/>
  <c r="A296" i="6"/>
  <c r="D296" i="6" s="1"/>
  <c r="A295" i="6"/>
  <c r="D295" i="6" s="1"/>
  <c r="A292" i="6"/>
  <c r="D292" i="6" s="1"/>
  <c r="A291" i="6"/>
  <c r="D291" i="6" s="1"/>
  <c r="A290" i="6"/>
  <c r="D290" i="6" s="1"/>
  <c r="A289" i="6"/>
  <c r="D289" i="6" s="1"/>
  <c r="A288" i="6"/>
  <c r="D288" i="6" s="1"/>
  <c r="A286" i="6"/>
  <c r="D286" i="6" s="1"/>
  <c r="A226" i="6"/>
  <c r="D226" i="6" s="1"/>
  <c r="A225" i="6"/>
  <c r="D225" i="6" s="1"/>
  <c r="A223" i="6"/>
  <c r="D223" i="6" s="1"/>
  <c r="A222" i="6"/>
  <c r="D222" i="6" s="1"/>
  <c r="A221" i="6"/>
  <c r="D221" i="6" s="1"/>
  <c r="A220" i="6"/>
  <c r="D220" i="6" s="1"/>
  <c r="A218" i="6"/>
  <c r="D218" i="6" s="1"/>
  <c r="A217" i="6"/>
  <c r="D217" i="6" s="1"/>
  <c r="A216" i="6"/>
  <c r="D216" i="6" s="1"/>
  <c r="A214" i="6"/>
  <c r="D214" i="6" s="1"/>
  <c r="A213" i="6"/>
  <c r="D213" i="6" s="1"/>
  <c r="A210" i="6"/>
  <c r="D210" i="6" s="1"/>
  <c r="A208" i="6"/>
  <c r="D208" i="6" s="1"/>
  <c r="A207" i="6"/>
  <c r="D207" i="6" s="1"/>
  <c r="A206" i="6"/>
  <c r="D206" i="6" s="1"/>
  <c r="A148" i="6"/>
  <c r="D148" i="6" s="1"/>
  <c r="A79" i="6"/>
  <c r="D79" i="6" s="1"/>
  <c r="A71" i="6"/>
  <c r="D71" i="6" s="1"/>
  <c r="A67" i="6"/>
  <c r="D67" i="6" s="1"/>
  <c r="A66" i="6"/>
  <c r="D66" i="6" s="1"/>
  <c r="A64" i="6"/>
  <c r="D64" i="6" s="1"/>
  <c r="A61" i="6"/>
  <c r="D61" i="6" s="1"/>
  <c r="A57" i="6"/>
  <c r="D57" i="6" s="1"/>
  <c r="A52" i="6"/>
  <c r="D52" i="6" s="1"/>
  <c r="A51" i="6"/>
  <c r="D51" i="6" s="1"/>
  <c r="A50" i="6"/>
  <c r="D50" i="6" s="1"/>
  <c r="A48" i="6"/>
  <c r="D48" i="6" s="1"/>
  <c r="A47" i="6"/>
  <c r="D47" i="6" s="1"/>
  <c r="A44" i="6"/>
  <c r="D44" i="6" s="1"/>
  <c r="A43" i="6"/>
  <c r="D43" i="6" s="1"/>
  <c r="A42" i="6"/>
  <c r="D42" i="6" s="1"/>
  <c r="A40" i="6"/>
  <c r="D40" i="6" s="1"/>
  <c r="A31" i="6"/>
  <c r="D31" i="6" s="1"/>
  <c r="A30" i="6"/>
  <c r="D30" i="6" s="1"/>
  <c r="A29" i="6"/>
  <c r="D29" i="6" s="1"/>
  <c r="A27" i="6"/>
  <c r="D27" i="6" s="1"/>
  <c r="A16" i="6"/>
  <c r="A14" i="6"/>
  <c r="L2683" i="6"/>
  <c r="L2682" i="6"/>
  <c r="L2681" i="6"/>
  <c r="L2680" i="6"/>
  <c r="L2679" i="6"/>
  <c r="L2678" i="6"/>
  <c r="L2677" i="6"/>
  <c r="L2676" i="6"/>
  <c r="L2675" i="6"/>
  <c r="L2672" i="6"/>
  <c r="L2671" i="6"/>
  <c r="L2670" i="6"/>
  <c r="L2669" i="6"/>
  <c r="L2668" i="6"/>
  <c r="L2667" i="6"/>
  <c r="L2666" i="6"/>
  <c r="L2665" i="6"/>
  <c r="L2664" i="6"/>
  <c r="L2663" i="6"/>
  <c r="L2660" i="6"/>
  <c r="L2659" i="6"/>
  <c r="L2658" i="6"/>
  <c r="L2657" i="6"/>
  <c r="L2656" i="6"/>
  <c r="L2655" i="6"/>
  <c r="L2654" i="6"/>
  <c r="L2653" i="6"/>
  <c r="L2652" i="6"/>
  <c r="L2651" i="6"/>
  <c r="L2650" i="6"/>
  <c r="L2649" i="6"/>
  <c r="L2648" i="6"/>
  <c r="L2646" i="6"/>
  <c r="L2645" i="6"/>
  <c r="L2644" i="6"/>
  <c r="L2642" i="6"/>
  <c r="L2641" i="6"/>
  <c r="L2640" i="6"/>
  <c r="L2639" i="6"/>
  <c r="L2638" i="6"/>
  <c r="L2637" i="6"/>
  <c r="L2636" i="6"/>
  <c r="L2635" i="6"/>
  <c r="L2634" i="6"/>
  <c r="L2633" i="6"/>
  <c r="L2630" i="6"/>
  <c r="L2629" i="6"/>
  <c r="L2628" i="6"/>
  <c r="L2627" i="6"/>
  <c r="L2626" i="6"/>
  <c r="L2625" i="6"/>
  <c r="L2624" i="6"/>
  <c r="L2623" i="6"/>
  <c r="L2622" i="6"/>
  <c r="L2621" i="6"/>
  <c r="L2620" i="6"/>
  <c r="L2619" i="6"/>
  <c r="L2618" i="6"/>
  <c r="L2617" i="6"/>
  <c r="L2616" i="6"/>
  <c r="L2615" i="6"/>
  <c r="L2614" i="6"/>
  <c r="L2613" i="6"/>
  <c r="L2612" i="6"/>
  <c r="L2611" i="6"/>
  <c r="L2610" i="6"/>
  <c r="L2609" i="6"/>
  <c r="L2608" i="6"/>
  <c r="L2607" i="6"/>
  <c r="L2606" i="6"/>
  <c r="L2600" i="6"/>
  <c r="L2599" i="6"/>
  <c r="L2598" i="6"/>
  <c r="L2597" i="6"/>
  <c r="L2596" i="6"/>
  <c r="L2595" i="6"/>
  <c r="L2594" i="6"/>
  <c r="L2593" i="6"/>
  <c r="L2592" i="6"/>
  <c r="L2591" i="6"/>
  <c r="L2590" i="6"/>
  <c r="L2589" i="6"/>
  <c r="L2588" i="6"/>
  <c r="L2587" i="6"/>
  <c r="L2586" i="6"/>
  <c r="L2585" i="6"/>
  <c r="L2584" i="6"/>
  <c r="L2583" i="6"/>
  <c r="L2582" i="6"/>
  <c r="L2577" i="6"/>
  <c r="L2576" i="6"/>
  <c r="L2575" i="6"/>
  <c r="L2574" i="6"/>
  <c r="L2573" i="6"/>
  <c r="L2572" i="6"/>
  <c r="L2571" i="6"/>
  <c r="L2570" i="6"/>
  <c r="L2567" i="6"/>
  <c r="L2566" i="6"/>
  <c r="L2565" i="6"/>
  <c r="L2564" i="6"/>
  <c r="L2563" i="6"/>
  <c r="L2562" i="6"/>
  <c r="L2561" i="6"/>
  <c r="L2560" i="6"/>
  <c r="L2559" i="6"/>
  <c r="L2558" i="6"/>
  <c r="L2557" i="6"/>
  <c r="L2556" i="6"/>
  <c r="L2555" i="6"/>
  <c r="L2554" i="6"/>
  <c r="L2553" i="6"/>
  <c r="L2552" i="6"/>
  <c r="L2551" i="6"/>
  <c r="L2550" i="6"/>
  <c r="L2549" i="6"/>
  <c r="L2548" i="6"/>
  <c r="L2547" i="6"/>
  <c r="L2546" i="6"/>
  <c r="L2545" i="6"/>
  <c r="L2544" i="6"/>
  <c r="L2543" i="6"/>
  <c r="L2542" i="6"/>
  <c r="L2541" i="6"/>
  <c r="L2540" i="6"/>
  <c r="L2539" i="6"/>
  <c r="L2538" i="6"/>
  <c r="L2537" i="6"/>
  <c r="L2536" i="6"/>
  <c r="L2535" i="6"/>
  <c r="L2534" i="6"/>
  <c r="L2533" i="6"/>
  <c r="L2532" i="6"/>
  <c r="L2531" i="6"/>
  <c r="L2530" i="6"/>
  <c r="L2529" i="6"/>
  <c r="L2528" i="6"/>
  <c r="L2527" i="6"/>
  <c r="L2526" i="6"/>
  <c r="L2525" i="6"/>
  <c r="L2524" i="6"/>
  <c r="L2523" i="6"/>
  <c r="L2522" i="6"/>
  <c r="L2521" i="6"/>
  <c r="L2520" i="6"/>
  <c r="L2519" i="6"/>
  <c r="L2518" i="6"/>
  <c r="L2517" i="6"/>
  <c r="L2516" i="6"/>
  <c r="L2515" i="6"/>
  <c r="L2514" i="6"/>
  <c r="L2513" i="6"/>
  <c r="L2512" i="6"/>
  <c r="L2511" i="6"/>
  <c r="L2510" i="6"/>
  <c r="L2509" i="6"/>
  <c r="L2508" i="6"/>
  <c r="L2507" i="6"/>
  <c r="L2506" i="6"/>
  <c r="L2505" i="6"/>
  <c r="L2504" i="6"/>
  <c r="L2503" i="6"/>
  <c r="L2502" i="6"/>
  <c r="L2501" i="6"/>
  <c r="L2500" i="6"/>
  <c r="L2499" i="6"/>
  <c r="L2498" i="6"/>
  <c r="L2497" i="6"/>
  <c r="L2496" i="6"/>
  <c r="L2495" i="6"/>
  <c r="L2494" i="6"/>
  <c r="L2493" i="6"/>
  <c r="L2492" i="6"/>
  <c r="L2491" i="6"/>
  <c r="L2490" i="6"/>
  <c r="L2489" i="6"/>
  <c r="L2488" i="6"/>
  <c r="L2487" i="6"/>
  <c r="L2483" i="6"/>
  <c r="L2482" i="6"/>
  <c r="L2481" i="6"/>
  <c r="L2480" i="6"/>
  <c r="L2479" i="6"/>
  <c r="L2478" i="6"/>
  <c r="L2477" i="6"/>
  <c r="L2476" i="6"/>
  <c r="L2475" i="6"/>
  <c r="L2474" i="6"/>
  <c r="L2473" i="6"/>
  <c r="L2472" i="6"/>
  <c r="L2471" i="6"/>
  <c r="L2470" i="6"/>
  <c r="L2469" i="6"/>
  <c r="L2468" i="6"/>
  <c r="L2467" i="6"/>
  <c r="L2466" i="6"/>
  <c r="L2465" i="6"/>
  <c r="L2464" i="6"/>
  <c r="L2463" i="6"/>
  <c r="L2462" i="6"/>
  <c r="L2461" i="6"/>
  <c r="L2459" i="6"/>
  <c r="L2458" i="6"/>
  <c r="L2457" i="6"/>
  <c r="L2456" i="6"/>
  <c r="L2455" i="6"/>
  <c r="L2454" i="6"/>
  <c r="L2453" i="6"/>
  <c r="L2452" i="6"/>
  <c r="L2451" i="6"/>
  <c r="L2450" i="6"/>
  <c r="L2449" i="6"/>
  <c r="L2448" i="6"/>
  <c r="L2446" i="6"/>
  <c r="L2445" i="6"/>
  <c r="L2444" i="6"/>
  <c r="L2443" i="6"/>
  <c r="L2439" i="6"/>
  <c r="L2438" i="6"/>
  <c r="L2437" i="6"/>
  <c r="L2436" i="6"/>
  <c r="L2435" i="6"/>
  <c r="L2434" i="6"/>
  <c r="L2431" i="6"/>
  <c r="L2430" i="6"/>
  <c r="L2429" i="6"/>
  <c r="L2428" i="6"/>
  <c r="L2427" i="6"/>
  <c r="L2426" i="6"/>
  <c r="L2425" i="6"/>
  <c r="L2424" i="6"/>
  <c r="L2423" i="6"/>
  <c r="L2422" i="6"/>
  <c r="L2421" i="6"/>
  <c r="L2420" i="6"/>
  <c r="L2419" i="6"/>
  <c r="L2418" i="6"/>
  <c r="L2417" i="6"/>
  <c r="L2416" i="6"/>
  <c r="L2415" i="6"/>
  <c r="L2414" i="6"/>
  <c r="L2413" i="6"/>
  <c r="L2412" i="6"/>
  <c r="L2411" i="6"/>
  <c r="L2410" i="6"/>
  <c r="L2409" i="6"/>
  <c r="L2408" i="6"/>
  <c r="L2407" i="6"/>
  <c r="L2406" i="6"/>
  <c r="L2405" i="6"/>
  <c r="L2404" i="6"/>
  <c r="L2403" i="6"/>
  <c r="L2402" i="6"/>
  <c r="L2401" i="6"/>
  <c r="L2400" i="6"/>
  <c r="L2399" i="6"/>
  <c r="L2398" i="6"/>
  <c r="L2397" i="6"/>
  <c r="L2396" i="6"/>
  <c r="L2395" i="6"/>
  <c r="L2394" i="6"/>
  <c r="L2393" i="6"/>
  <c r="L2392" i="6"/>
  <c r="L2391" i="6"/>
  <c r="L2390" i="6"/>
  <c r="L2389" i="6"/>
  <c r="L2388" i="6"/>
  <c r="L2387" i="6"/>
  <c r="L2386" i="6"/>
  <c r="L2385" i="6"/>
  <c r="L2384" i="6"/>
  <c r="L2383" i="6"/>
  <c r="L2382" i="6"/>
  <c r="L2381" i="6"/>
  <c r="L2380" i="6"/>
  <c r="L2379" i="6"/>
  <c r="L2378" i="6"/>
  <c r="L2377" i="6"/>
  <c r="L2376" i="6"/>
  <c r="L2375" i="6"/>
  <c r="L2374" i="6"/>
  <c r="L2373" i="6"/>
  <c r="L2372" i="6"/>
  <c r="L2371" i="6"/>
  <c r="L2370" i="6"/>
  <c r="L2369" i="6"/>
  <c r="L2368" i="6"/>
  <c r="L2367" i="6"/>
  <c r="L2366" i="6"/>
  <c r="L2365" i="6"/>
  <c r="L2364" i="6"/>
  <c r="L2363" i="6"/>
  <c r="L2362" i="6"/>
  <c r="L2361" i="6"/>
  <c r="L2360" i="6"/>
  <c r="L2359" i="6"/>
  <c r="L2358" i="6"/>
  <c r="L2357" i="6"/>
  <c r="L2356" i="6"/>
  <c r="L2355" i="6"/>
  <c r="L2354" i="6"/>
  <c r="L2353" i="6"/>
  <c r="L2352" i="6"/>
  <c r="L2351" i="6"/>
  <c r="L2350" i="6"/>
  <c r="L2349" i="6"/>
  <c r="L2348" i="6"/>
  <c r="L2347" i="6"/>
  <c r="L2346" i="6"/>
  <c r="L2340" i="6"/>
  <c r="L2339" i="6"/>
  <c r="L2338" i="6"/>
  <c r="L2337" i="6"/>
  <c r="L2334" i="6"/>
  <c r="L2333" i="6"/>
  <c r="L2332" i="6"/>
  <c r="L2331" i="6"/>
  <c r="L2330" i="6"/>
  <c r="L2329" i="6"/>
  <c r="L2328" i="6"/>
  <c r="L2327" i="6"/>
  <c r="L2326" i="6"/>
  <c r="L2325" i="6"/>
  <c r="L2324" i="6"/>
  <c r="L2323" i="6"/>
  <c r="L2322" i="6"/>
  <c r="L2321" i="6"/>
  <c r="L2320" i="6"/>
  <c r="L2319" i="6"/>
  <c r="L2318" i="6"/>
  <c r="L2317" i="6"/>
  <c r="L2316" i="6"/>
  <c r="L2315" i="6"/>
  <c r="L2314" i="6"/>
  <c r="L2313" i="6"/>
  <c r="L2312" i="6"/>
  <c r="L2311" i="6"/>
  <c r="L2310" i="6"/>
  <c r="L2309" i="6"/>
  <c r="L2308" i="6"/>
  <c r="L2307" i="6"/>
  <c r="L2306" i="6"/>
  <c r="L2305" i="6"/>
  <c r="L2304" i="6"/>
  <c r="L2303" i="6"/>
  <c r="L2302" i="6"/>
  <c r="L2301" i="6"/>
  <c r="L2300" i="6"/>
  <c r="L2299" i="6"/>
  <c r="L2298" i="6"/>
  <c r="L2297" i="6"/>
  <c r="L2296" i="6"/>
  <c r="L2295" i="6"/>
  <c r="L2294" i="6"/>
  <c r="L2293" i="6"/>
  <c r="L2292" i="6"/>
  <c r="L2291" i="6"/>
  <c r="L2290" i="6"/>
  <c r="L2289" i="6"/>
  <c r="L2287" i="6"/>
  <c r="L2286" i="6"/>
  <c r="L2285" i="6"/>
  <c r="L2284" i="6"/>
  <c r="L2283" i="6"/>
  <c r="L2280" i="6"/>
  <c r="L2279" i="6"/>
  <c r="L2278" i="6"/>
  <c r="L2275" i="6"/>
  <c r="L2272" i="6"/>
  <c r="L2271" i="6"/>
  <c r="L2269" i="6"/>
  <c r="L2268" i="6"/>
  <c r="L2267" i="6"/>
  <c r="L2266" i="6"/>
  <c r="L2265" i="6"/>
  <c r="L2264" i="6"/>
  <c r="L2262" i="6"/>
  <c r="L2261" i="6"/>
  <c r="L2260" i="6"/>
  <c r="L2259" i="6"/>
  <c r="L2257" i="6"/>
  <c r="L2255" i="6"/>
  <c r="L2254" i="6"/>
  <c r="L2253" i="6"/>
  <c r="L2252" i="6"/>
  <c r="L2250" i="6"/>
  <c r="L2249" i="6"/>
  <c r="L2246" i="6"/>
  <c r="L2245" i="6"/>
  <c r="L2244" i="6"/>
  <c r="L2243" i="6"/>
  <c r="L2242" i="6"/>
  <c r="L2239" i="6"/>
  <c r="L2238" i="6"/>
  <c r="L2237" i="6"/>
  <c r="L2236" i="6"/>
  <c r="L2235" i="6"/>
  <c r="L2234" i="6"/>
  <c r="L2233" i="6"/>
  <c r="L2231" i="6"/>
  <c r="L2229" i="6"/>
  <c r="L2227" i="6"/>
  <c r="L2226" i="6"/>
  <c r="L2219" i="6"/>
  <c r="L2218" i="6"/>
  <c r="L2217" i="6"/>
  <c r="L2215" i="6"/>
  <c r="L2214" i="6"/>
  <c r="L2213" i="6"/>
  <c r="L2212" i="6"/>
  <c r="L2211" i="6"/>
  <c r="L2210" i="6"/>
  <c r="L2209" i="6"/>
  <c r="L2208" i="6"/>
  <c r="L2207" i="6"/>
  <c r="L2206" i="6"/>
  <c r="L2205" i="6"/>
  <c r="L2204" i="6"/>
  <c r="L2203" i="6"/>
  <c r="L2202" i="6"/>
  <c r="L2201" i="6"/>
  <c r="L2199" i="6"/>
  <c r="L2198" i="6"/>
  <c r="L2197" i="6"/>
  <c r="L2196" i="6"/>
  <c r="L2195" i="6"/>
  <c r="L2194" i="6"/>
  <c r="L2193" i="6"/>
  <c r="L2192" i="6"/>
  <c r="L2191" i="6"/>
  <c r="L2190" i="6"/>
  <c r="L2189" i="6"/>
  <c r="L2188" i="6"/>
  <c r="L2187" i="6"/>
  <c r="L2186" i="6"/>
  <c r="L2185" i="6"/>
  <c r="L2184" i="6"/>
  <c r="L2183" i="6"/>
  <c r="L2180" i="6"/>
  <c r="L2179" i="6"/>
  <c r="L2178" i="6"/>
  <c r="L2177" i="6"/>
  <c r="L2176" i="6"/>
  <c r="L2175" i="6"/>
  <c r="L2174" i="6"/>
  <c r="L2173" i="6"/>
  <c r="L2172" i="6"/>
  <c r="L2170" i="6"/>
  <c r="L2169" i="6"/>
  <c r="L2168" i="6"/>
  <c r="L2167" i="6"/>
  <c r="L2166" i="6"/>
  <c r="L2165" i="6"/>
  <c r="L2164" i="6"/>
  <c r="L2163" i="6"/>
  <c r="L2162" i="6"/>
  <c r="L2161" i="6"/>
  <c r="L2160" i="6"/>
  <c r="L2159" i="6"/>
  <c r="L2158" i="6"/>
  <c r="L2157" i="6"/>
  <c r="L2156" i="6"/>
  <c r="L2155" i="6"/>
  <c r="L2154" i="6"/>
  <c r="L2153" i="6"/>
  <c r="L2152" i="6"/>
  <c r="L2151" i="6"/>
  <c r="L2149" i="6"/>
  <c r="L2145" i="6"/>
  <c r="L2141" i="6"/>
  <c r="L2139" i="6"/>
  <c r="L2137" i="6"/>
  <c r="L2136" i="6"/>
  <c r="L2135" i="6"/>
  <c r="L2134" i="6"/>
  <c r="L2130" i="6"/>
  <c r="L2128" i="6"/>
  <c r="L2127" i="6"/>
  <c r="L2126" i="6"/>
  <c r="L2125" i="6"/>
  <c r="L2124" i="6"/>
  <c r="L2123" i="6"/>
  <c r="L2122" i="6"/>
  <c r="L2121" i="6"/>
  <c r="L2120" i="6"/>
  <c r="L2119" i="6"/>
  <c r="L2118" i="6"/>
  <c r="L2117" i="6"/>
  <c r="L2116" i="6"/>
  <c r="L2115" i="6"/>
  <c r="L2114" i="6"/>
  <c r="L2113" i="6"/>
  <c r="L2112" i="6"/>
  <c r="L2111" i="6"/>
  <c r="L2110" i="6"/>
  <c r="L2109" i="6"/>
  <c r="L2108" i="6"/>
  <c r="L2107" i="6"/>
  <c r="L2106" i="6"/>
  <c r="L2105" i="6"/>
  <c r="L2104" i="6"/>
  <c r="L2103" i="6"/>
  <c r="L2102" i="6"/>
  <c r="L2101" i="6"/>
  <c r="L2100" i="6"/>
  <c r="L2099" i="6"/>
  <c r="L2098" i="6"/>
  <c r="L2097" i="6"/>
  <c r="L2096" i="6"/>
  <c r="L2095" i="6"/>
  <c r="L2094" i="6"/>
  <c r="L2093" i="6"/>
  <c r="L2092" i="6"/>
  <c r="L2091" i="6"/>
  <c r="L2090" i="6"/>
  <c r="L2089" i="6"/>
  <c r="L2088" i="6"/>
  <c r="L2087" i="6"/>
  <c r="L2086" i="6"/>
  <c r="L2085" i="6"/>
  <c r="L2084" i="6"/>
  <c r="L2082" i="6"/>
  <c r="L2081" i="6"/>
  <c r="L2080" i="6"/>
  <c r="L2079" i="6"/>
  <c r="L2078" i="6"/>
  <c r="L2077" i="6"/>
  <c r="L2076" i="6"/>
  <c r="L2075" i="6"/>
  <c r="L2074" i="6"/>
  <c r="L2073" i="6"/>
  <c r="L2072" i="6"/>
  <c r="L2071" i="6"/>
  <c r="L2070" i="6"/>
  <c r="L2068" i="6"/>
  <c r="L2062" i="6"/>
  <c r="L2061" i="6"/>
  <c r="L2060" i="6"/>
  <c r="L2059" i="6"/>
  <c r="L2058" i="6"/>
  <c r="L2057" i="6"/>
  <c r="L2056" i="6"/>
  <c r="L2055" i="6"/>
  <c r="L2054" i="6"/>
  <c r="L2053" i="6"/>
  <c r="L2052" i="6"/>
  <c r="L2051" i="6"/>
  <c r="L2050" i="6"/>
  <c r="L2049" i="6"/>
  <c r="L2048" i="6"/>
  <c r="L2047" i="6"/>
  <c r="L2046" i="6"/>
  <c r="L2045" i="6"/>
  <c r="L2044" i="6"/>
  <c r="L2043" i="6"/>
  <c r="L2042" i="6"/>
  <c r="L2041" i="6"/>
  <c r="L2040" i="6"/>
  <c r="L2039" i="6"/>
  <c r="L2038" i="6"/>
  <c r="L2037" i="6"/>
  <c r="L2036" i="6"/>
  <c r="L2035" i="6"/>
  <c r="L2034" i="6"/>
  <c r="L2033" i="6"/>
  <c r="L2032" i="6"/>
  <c r="L2031" i="6"/>
  <c r="L2030" i="6"/>
  <c r="L2029" i="6"/>
  <c r="L2028" i="6"/>
  <c r="L2027" i="6"/>
  <c r="L2026" i="6"/>
  <c r="L2025" i="6"/>
  <c r="L2024" i="6"/>
  <c r="L2022" i="6"/>
  <c r="L2021" i="6"/>
  <c r="L2020" i="6"/>
  <c r="L2019" i="6"/>
  <c r="L2018" i="6"/>
  <c r="L2017" i="6"/>
  <c r="L2016" i="6"/>
  <c r="L2015" i="6"/>
  <c r="L2014" i="6"/>
  <c r="L2013" i="6"/>
  <c r="L2012" i="6"/>
  <c r="L2011" i="6"/>
  <c r="L2010" i="6"/>
  <c r="L2009" i="6"/>
  <c r="L2008" i="6"/>
  <c r="L2007" i="6"/>
  <c r="L2006" i="6"/>
  <c r="L2005" i="6"/>
  <c r="L2004" i="6"/>
  <c r="L2003" i="6"/>
  <c r="L2002" i="6"/>
  <c r="L2001" i="6"/>
  <c r="L2000" i="6"/>
  <c r="L1999" i="6"/>
  <c r="L1998" i="6"/>
  <c r="L1997" i="6"/>
  <c r="L1990" i="6"/>
  <c r="L1988" i="6"/>
  <c r="L1987" i="6"/>
  <c r="L1986" i="6"/>
  <c r="L1985" i="6"/>
  <c r="L1984" i="6"/>
  <c r="L1982" i="6"/>
  <c r="L1980" i="6"/>
  <c r="L1979" i="6"/>
  <c r="L1978" i="6"/>
  <c r="L1977" i="6"/>
  <c r="L1976" i="6"/>
  <c r="L1975" i="6"/>
  <c r="L1974" i="6"/>
  <c r="L1973" i="6"/>
  <c r="L1972" i="6"/>
  <c r="L1971" i="6"/>
  <c r="L1970" i="6"/>
  <c r="L1969" i="6"/>
  <c r="L1968" i="6"/>
  <c r="L1967" i="6"/>
  <c r="L1966" i="6"/>
  <c r="L1965" i="6"/>
  <c r="L1964" i="6"/>
  <c r="L1963" i="6"/>
  <c r="L1962" i="6"/>
  <c r="L1961" i="6"/>
  <c r="L1960" i="6"/>
  <c r="L1959" i="6"/>
  <c r="L1958" i="6"/>
  <c r="L1957" i="6"/>
  <c r="L1956" i="6"/>
  <c r="L1955" i="6"/>
  <c r="L1954" i="6"/>
  <c r="L1953" i="6"/>
  <c r="L1952" i="6"/>
  <c r="L1951" i="6"/>
  <c r="L1950" i="6"/>
  <c r="L1949" i="6"/>
  <c r="L1948" i="6"/>
  <c r="L1947" i="6"/>
  <c r="L1946" i="6"/>
  <c r="L1945" i="6"/>
  <c r="L1944" i="6"/>
  <c r="L1943" i="6"/>
  <c r="L1942" i="6"/>
  <c r="L1941" i="6"/>
  <c r="L1940" i="6"/>
  <c r="L1939" i="6"/>
  <c r="L1938" i="6"/>
  <c r="L1937" i="6"/>
  <c r="L1936" i="6"/>
  <c r="L1935" i="6"/>
  <c r="L1932" i="6"/>
  <c r="L1931" i="6"/>
  <c r="L1930" i="6"/>
  <c r="L1929" i="6"/>
  <c r="L1928" i="6"/>
  <c r="L1927" i="6"/>
  <c r="L1926" i="6"/>
  <c r="L1925" i="6"/>
  <c r="L1924" i="6"/>
  <c r="L1923" i="6"/>
  <c r="L1922" i="6"/>
  <c r="L1921" i="6"/>
  <c r="L1920" i="6"/>
  <c r="L1919" i="6"/>
  <c r="L1918" i="6"/>
  <c r="L1917" i="6"/>
  <c r="L1916" i="6"/>
  <c r="L1915" i="6"/>
  <c r="L1914" i="6"/>
  <c r="L1913" i="6"/>
  <c r="L1912" i="6"/>
  <c r="L1911" i="6"/>
  <c r="L1910" i="6"/>
  <c r="L1909" i="6"/>
  <c r="L1908" i="6"/>
  <c r="L1907" i="6"/>
  <c r="L1906" i="6"/>
  <c r="L1905" i="6"/>
  <c r="L1904" i="6"/>
  <c r="L1903" i="6"/>
  <c r="L1902" i="6"/>
  <c r="L1901" i="6"/>
  <c r="L1900" i="6"/>
  <c r="L1899" i="6"/>
  <c r="L1898" i="6"/>
  <c r="L1897" i="6"/>
  <c r="L1896" i="6"/>
  <c r="L1895" i="6"/>
  <c r="L1894" i="6"/>
  <c r="L1893" i="6"/>
  <c r="L1892" i="6"/>
  <c r="L1891" i="6"/>
  <c r="L1890" i="6"/>
  <c r="L1889" i="6"/>
  <c r="L1888" i="6"/>
  <c r="L1887" i="6"/>
  <c r="L1886" i="6"/>
  <c r="L1885" i="6"/>
  <c r="L1884" i="6"/>
  <c r="L1883" i="6"/>
  <c r="L1882" i="6"/>
  <c r="L1881" i="6"/>
  <c r="L1880" i="6"/>
  <c r="L1879" i="6"/>
  <c r="L1878" i="6"/>
  <c r="L1877" i="6"/>
  <c r="L1875" i="6"/>
  <c r="L1874" i="6"/>
  <c r="L1873" i="6"/>
  <c r="L1872" i="6"/>
  <c r="L1871" i="6"/>
  <c r="L1870" i="6"/>
  <c r="L1869" i="6"/>
  <c r="L1868" i="6"/>
  <c r="L1867" i="6"/>
  <c r="L1866" i="6"/>
  <c r="L1865" i="6"/>
  <c r="L1864" i="6"/>
  <c r="L1863" i="6"/>
  <c r="L1850" i="6"/>
  <c r="L1847" i="6"/>
  <c r="L1841" i="6"/>
  <c r="L1840" i="6"/>
  <c r="L1839" i="6"/>
  <c r="L1838" i="6"/>
  <c r="L1815" i="6"/>
  <c r="L1814" i="6"/>
  <c r="L1797" i="6"/>
  <c r="L1796" i="6"/>
  <c r="L1793" i="6"/>
  <c r="L1791" i="6"/>
  <c r="L1790" i="6"/>
  <c r="L1789" i="6"/>
  <c r="L1788" i="6"/>
  <c r="L1787" i="6"/>
  <c r="L1786" i="6"/>
  <c r="L1785" i="6"/>
  <c r="L1784" i="6"/>
  <c r="L1782" i="6"/>
  <c r="L1781" i="6"/>
  <c r="L1780" i="6"/>
  <c r="L1779" i="6"/>
  <c r="L1770" i="6"/>
  <c r="L1769" i="6"/>
  <c r="L1768" i="6"/>
  <c r="L1767" i="6"/>
  <c r="L1766" i="6"/>
  <c r="L1762" i="6"/>
  <c r="L1760" i="6"/>
  <c r="L1758" i="6"/>
  <c r="L1756" i="6"/>
  <c r="L1755" i="6"/>
  <c r="L1754" i="6"/>
  <c r="L1753" i="6"/>
  <c r="L1752" i="6"/>
  <c r="L1751" i="6"/>
  <c r="L1750" i="6"/>
  <c r="L1749" i="6"/>
  <c r="L1748" i="6"/>
  <c r="L1747" i="6"/>
  <c r="L1746" i="6"/>
  <c r="L1713" i="6"/>
  <c r="L1712" i="6"/>
  <c r="L1711" i="6"/>
  <c r="L1710" i="6"/>
  <c r="L1709" i="6"/>
  <c r="L1708" i="6"/>
  <c r="L1707" i="6"/>
  <c r="L1706" i="6"/>
  <c r="L1704" i="6"/>
  <c r="L1702" i="6"/>
  <c r="L1701" i="6"/>
  <c r="L1700" i="6"/>
  <c r="L1698" i="6"/>
  <c r="L1697" i="6"/>
  <c r="L1696" i="6"/>
  <c r="L1695" i="6"/>
  <c r="L1694" i="6"/>
  <c r="L1693" i="6"/>
  <c r="L1692" i="6"/>
  <c r="L1691" i="6"/>
  <c r="L1690" i="6"/>
  <c r="L1689" i="6"/>
  <c r="L1688" i="6"/>
  <c r="L1687" i="6"/>
  <c r="L1686" i="6"/>
  <c r="L1685" i="6"/>
  <c r="L1681" i="6"/>
  <c r="L1680" i="6"/>
  <c r="L1678" i="6"/>
  <c r="L1677" i="6"/>
  <c r="L1676" i="6"/>
  <c r="L1675" i="6"/>
  <c r="L1669" i="6"/>
  <c r="L1659" i="6"/>
  <c r="L1658" i="6"/>
  <c r="L1657" i="6"/>
  <c r="L1650" i="6"/>
  <c r="L1647" i="6"/>
  <c r="L1643" i="6"/>
  <c r="L1642" i="6"/>
  <c r="L1641" i="6"/>
  <c r="L1640" i="6"/>
  <c r="L1635" i="6"/>
  <c r="L1634" i="6"/>
  <c r="L1633" i="6"/>
  <c r="L1631" i="6"/>
  <c r="L1628" i="6"/>
  <c r="L1627" i="6"/>
  <c r="L1626" i="6"/>
  <c r="L1625" i="6"/>
  <c r="L1622" i="6"/>
  <c r="L1621" i="6"/>
  <c r="L1614" i="6"/>
  <c r="L1611" i="6"/>
  <c r="L1610" i="6"/>
  <c r="L1609" i="6"/>
  <c r="L1608" i="6"/>
  <c r="L1607" i="6"/>
  <c r="L1606" i="6"/>
  <c r="L1605" i="6"/>
  <c r="L1604" i="6"/>
  <c r="L1603" i="6"/>
  <c r="L1601" i="6"/>
  <c r="L1600" i="6"/>
  <c r="L1599" i="6"/>
  <c r="L1598" i="6"/>
  <c r="L1597" i="6"/>
  <c r="L1596" i="6"/>
  <c r="L1591" i="6"/>
  <c r="L1588" i="6"/>
  <c r="L1587" i="6"/>
  <c r="L1583" i="6"/>
  <c r="L1580" i="6"/>
  <c r="L1565" i="6"/>
  <c r="L1564" i="6"/>
  <c r="L1563" i="6"/>
  <c r="L1562" i="6"/>
  <c r="L1561" i="6"/>
  <c r="L1560" i="6"/>
  <c r="L1559" i="6"/>
  <c r="L1558" i="6"/>
  <c r="L1557" i="6"/>
  <c r="L1556" i="6"/>
  <c r="L1555" i="6"/>
  <c r="L1554" i="6"/>
  <c r="L1553" i="6"/>
  <c r="L1551" i="6"/>
  <c r="L1550" i="6"/>
  <c r="L1549" i="6"/>
  <c r="L1548" i="6"/>
  <c r="L1547" i="6"/>
  <c r="L1546" i="6"/>
  <c r="L1545" i="6"/>
  <c r="L1544" i="6"/>
  <c r="L1542" i="6"/>
  <c r="L1541" i="6"/>
  <c r="L1539" i="6"/>
  <c r="L1538" i="6"/>
  <c r="L1537" i="6"/>
  <c r="L1535" i="6"/>
  <c r="L1534" i="6"/>
  <c r="L1532" i="6"/>
  <c r="L1531" i="6"/>
  <c r="L1530" i="6"/>
  <c r="L1529" i="6"/>
  <c r="L1528" i="6"/>
  <c r="L1527" i="6"/>
  <c r="L1526" i="6"/>
  <c r="L1525" i="6"/>
  <c r="L1524" i="6"/>
  <c r="L1523" i="6"/>
  <c r="L1522" i="6"/>
  <c r="L1521" i="6"/>
  <c r="L1520" i="6"/>
  <c r="L1519" i="6"/>
  <c r="L1518" i="6"/>
  <c r="L1513" i="6"/>
  <c r="L1512" i="6"/>
  <c r="L1508" i="6"/>
  <c r="L1507" i="6"/>
  <c r="L1506" i="6"/>
  <c r="L1505" i="6"/>
  <c r="L1503" i="6"/>
  <c r="L1500" i="6"/>
  <c r="L1499" i="6"/>
  <c r="L1497" i="6"/>
  <c r="L1496" i="6"/>
  <c r="L1495" i="6"/>
  <c r="L1494" i="6"/>
  <c r="L1492" i="6"/>
  <c r="L1491" i="6"/>
  <c r="L1490" i="6"/>
  <c r="L1489" i="6"/>
  <c r="L1488" i="6"/>
  <c r="L1487" i="6"/>
  <c r="L1483" i="6"/>
  <c r="L1482" i="6"/>
  <c r="L1481" i="6"/>
  <c r="L1480" i="6"/>
  <c r="L1478" i="6"/>
  <c r="L1475" i="6"/>
  <c r="L1474" i="6"/>
  <c r="L1473" i="6"/>
  <c r="L1469" i="6"/>
  <c r="L1468" i="6"/>
  <c r="L1465" i="6"/>
  <c r="L1457" i="6"/>
  <c r="L1456" i="6"/>
  <c r="L1455" i="6"/>
  <c r="L1449" i="6"/>
  <c r="L1448" i="6"/>
  <c r="L1447" i="6"/>
  <c r="L1445" i="6"/>
  <c r="L1444" i="6"/>
  <c r="L1443" i="6"/>
  <c r="L1442" i="6"/>
  <c r="L1441" i="6"/>
  <c r="L1436" i="6"/>
  <c r="L1435" i="6"/>
  <c r="L1434" i="6"/>
  <c r="L1433" i="6"/>
  <c r="L1432" i="6"/>
  <c r="L1431" i="6"/>
  <c r="L1430" i="6"/>
  <c r="L1428" i="6"/>
  <c r="L1419" i="6"/>
  <c r="L1418" i="6"/>
  <c r="L1417" i="6"/>
  <c r="L1416" i="6"/>
  <c r="L1415" i="6"/>
  <c r="L1414" i="6"/>
  <c r="L1413" i="6"/>
  <c r="L1412" i="6"/>
  <c r="L1411" i="6"/>
  <c r="L1410" i="6"/>
  <c r="L1409" i="6"/>
  <c r="L1407" i="6"/>
  <c r="L1406" i="6"/>
  <c r="L1405" i="6"/>
  <c r="L1404" i="6"/>
  <c r="L1403" i="6"/>
  <c r="L1402" i="6"/>
  <c r="L1401" i="6"/>
  <c r="L1400" i="6"/>
  <c r="L1399" i="6"/>
  <c r="L1398" i="6"/>
  <c r="L1397" i="6"/>
  <c r="L1396" i="6"/>
  <c r="L1392" i="6"/>
  <c r="L1391" i="6"/>
  <c r="L1390" i="6"/>
  <c r="L1386" i="6"/>
  <c r="L1385" i="6"/>
  <c r="L1384" i="6"/>
  <c r="L1383" i="6"/>
  <c r="L1382" i="6"/>
  <c r="L1381" i="6"/>
  <c r="L1380" i="6"/>
  <c r="L1379" i="6"/>
  <c r="L1378" i="6"/>
  <c r="L1377" i="6"/>
  <c r="L1376" i="6"/>
  <c r="L1375" i="6"/>
  <c r="L1374" i="6"/>
  <c r="L1373" i="6"/>
  <c r="L1372" i="6"/>
  <c r="L1371" i="6"/>
  <c r="L1370" i="6"/>
  <c r="L1369" i="6"/>
  <c r="L1368" i="6"/>
  <c r="L1367" i="6"/>
  <c r="L1366" i="6"/>
  <c r="L1365" i="6"/>
  <c r="L1364" i="6"/>
  <c r="L1363" i="6"/>
  <c r="L1362" i="6"/>
  <c r="L1361" i="6"/>
  <c r="L1360" i="6"/>
  <c r="L1359" i="6"/>
  <c r="L1358" i="6"/>
  <c r="L1357" i="6"/>
  <c r="L1356" i="6"/>
  <c r="L1355" i="6"/>
  <c r="L1354" i="6"/>
  <c r="L1353" i="6"/>
  <c r="L1352" i="6"/>
  <c r="L1351" i="6"/>
  <c r="L1350" i="6"/>
  <c r="L1349" i="6"/>
  <c r="L1348" i="6"/>
  <c r="L1347" i="6"/>
  <c r="L1346" i="6"/>
  <c r="L1345" i="6"/>
  <c r="L1344" i="6"/>
  <c r="L1343" i="6"/>
  <c r="L1342" i="6"/>
  <c r="L1341" i="6"/>
  <c r="L1340" i="6"/>
  <c r="L1339" i="6"/>
  <c r="L1338" i="6"/>
  <c r="L1337" i="6"/>
  <c r="L1336" i="6"/>
  <c r="L1335" i="6"/>
  <c r="L1334" i="6"/>
  <c r="L1333" i="6"/>
  <c r="L1332" i="6"/>
  <c r="L1331" i="6"/>
  <c r="L1330" i="6"/>
  <c r="L1329" i="6"/>
  <c r="L1328" i="6"/>
  <c r="L1327" i="6"/>
  <c r="L1326" i="6"/>
  <c r="L1325" i="6"/>
  <c r="L1324" i="6"/>
  <c r="L1323" i="6"/>
  <c r="L1322" i="6"/>
  <c r="L1321" i="6"/>
  <c r="L1320" i="6"/>
  <c r="L1319" i="6"/>
  <c r="L1318" i="6"/>
  <c r="L1317" i="6"/>
  <c r="L1316" i="6"/>
  <c r="L1315" i="6"/>
  <c r="L1314" i="6"/>
  <c r="L1313" i="6"/>
  <c r="L1312" i="6"/>
  <c r="L1311" i="6"/>
  <c r="L1310" i="6"/>
  <c r="L1309" i="6"/>
  <c r="L1308" i="6"/>
  <c r="L1307" i="6"/>
  <c r="L1306" i="6"/>
  <c r="L1305" i="6"/>
  <c r="L1304" i="6"/>
  <c r="L1303" i="6"/>
  <c r="L1302" i="6"/>
  <c r="L1301" i="6"/>
  <c r="L1300" i="6"/>
  <c r="L1299" i="6"/>
  <c r="L1298" i="6"/>
  <c r="L1297" i="6"/>
  <c r="L1296" i="6"/>
  <c r="L1295" i="6"/>
  <c r="L1294" i="6"/>
  <c r="L1293" i="6"/>
  <c r="L1292" i="6"/>
  <c r="L1291" i="6"/>
  <c r="L1290" i="6"/>
  <c r="L1289" i="6"/>
  <c r="L1288" i="6"/>
  <c r="L1287" i="6"/>
  <c r="L1286" i="6"/>
  <c r="L1285" i="6"/>
  <c r="L1284" i="6"/>
  <c r="L1283" i="6"/>
  <c r="L1282" i="6"/>
  <c r="L1281" i="6"/>
  <c r="L1280" i="6"/>
  <c r="L1279" i="6"/>
  <c r="L1278" i="6"/>
  <c r="L1277" i="6"/>
  <c r="L1276" i="6"/>
  <c r="L1275" i="6"/>
  <c r="L1271" i="6"/>
  <c r="L1270" i="6"/>
  <c r="L1269" i="6"/>
  <c r="L1268" i="6"/>
  <c r="L1267" i="6"/>
  <c r="L1266" i="6"/>
  <c r="L1265" i="6"/>
  <c r="L1264" i="6"/>
  <c r="L1263" i="6"/>
  <c r="L1262" i="6"/>
  <c r="L1261" i="6"/>
  <c r="L1260" i="6"/>
  <c r="L1259" i="6"/>
  <c r="L1258" i="6"/>
  <c r="L1257" i="6"/>
  <c r="L1256" i="6"/>
  <c r="L1255" i="6"/>
  <c r="L1254" i="6"/>
  <c r="L1253" i="6"/>
  <c r="L1252" i="6"/>
  <c r="L1251" i="6"/>
  <c r="L1250" i="6"/>
  <c r="L1249" i="6"/>
  <c r="L1248" i="6"/>
  <c r="L1247" i="6"/>
  <c r="L1246" i="6"/>
  <c r="L1245" i="6"/>
  <c r="L1244" i="6"/>
  <c r="L1243" i="6"/>
  <c r="L1242" i="6"/>
  <c r="L1241" i="6"/>
  <c r="L1240" i="6"/>
  <c r="L1239" i="6"/>
  <c r="L1238" i="6"/>
  <c r="L1237" i="6"/>
  <c r="L1236" i="6"/>
  <c r="L1235" i="6"/>
  <c r="L1234" i="6"/>
  <c r="L1233" i="6"/>
  <c r="L1232" i="6"/>
  <c r="L1231" i="6"/>
  <c r="L1230" i="6"/>
  <c r="L1229" i="6"/>
  <c r="L1228" i="6"/>
  <c r="L1227" i="6"/>
  <c r="L1226" i="6"/>
  <c r="L1225" i="6"/>
  <c r="L1224" i="6"/>
  <c r="L1223" i="6"/>
  <c r="L1222" i="6"/>
  <c r="L1221" i="6"/>
  <c r="L1220" i="6"/>
  <c r="L1219" i="6"/>
  <c r="L1218" i="6"/>
  <c r="L1217" i="6"/>
  <c r="L1216" i="6"/>
  <c r="L1215" i="6"/>
  <c r="L1214" i="6"/>
  <c r="L1213" i="6"/>
  <c r="L1212" i="6"/>
  <c r="L1211" i="6"/>
  <c r="L1210" i="6"/>
  <c r="L1209" i="6"/>
  <c r="L1208" i="6"/>
  <c r="L1207" i="6"/>
  <c r="L1206" i="6"/>
  <c r="L1205" i="6"/>
  <c r="L1204" i="6"/>
  <c r="L1203" i="6"/>
  <c r="L1202" i="6"/>
  <c r="L1201" i="6"/>
  <c r="L1200" i="6"/>
  <c r="L1199" i="6"/>
  <c r="L1198" i="6"/>
  <c r="L1197" i="6"/>
  <c r="L1196" i="6"/>
  <c r="L1195" i="6"/>
  <c r="L1194" i="6"/>
  <c r="L1193" i="6"/>
  <c r="L1192" i="6"/>
  <c r="L1191" i="6"/>
  <c r="L1190" i="6"/>
  <c r="L1189" i="6"/>
  <c r="L1188" i="6"/>
  <c r="L1187" i="6"/>
  <c r="L1186" i="6"/>
  <c r="L1185" i="6"/>
  <c r="L1184" i="6"/>
  <c r="L1183" i="6"/>
  <c r="L1182" i="6"/>
  <c r="L1181" i="6"/>
  <c r="L1180" i="6"/>
  <c r="L1179" i="6"/>
  <c r="L1178" i="6"/>
  <c r="L1177" i="6"/>
  <c r="L1176" i="6"/>
  <c r="L1175" i="6"/>
  <c r="L1174" i="6"/>
  <c r="L1173" i="6"/>
  <c r="L1172" i="6"/>
  <c r="L1171" i="6"/>
  <c r="L1170" i="6"/>
  <c r="L1169" i="6"/>
  <c r="L1168" i="6"/>
  <c r="L1167" i="6"/>
  <c r="L1166" i="6"/>
  <c r="L1165" i="6"/>
  <c r="L1164" i="6"/>
  <c r="L1163" i="6"/>
  <c r="L1162" i="6"/>
  <c r="L1161" i="6"/>
  <c r="L1160" i="6"/>
  <c r="L1159" i="6"/>
  <c r="L1158" i="6"/>
  <c r="L1157" i="6"/>
  <c r="L1156" i="6"/>
  <c r="L1155" i="6"/>
  <c r="L1154" i="6"/>
  <c r="L1153" i="6"/>
  <c r="L1152" i="6"/>
  <c r="L1151" i="6"/>
  <c r="L1150" i="6"/>
  <c r="L1149" i="6"/>
  <c r="L1148" i="6"/>
  <c r="L1147" i="6"/>
  <c r="L1146" i="6"/>
  <c r="L1145" i="6"/>
  <c r="L1144" i="6"/>
  <c r="L1143" i="6"/>
  <c r="L1142" i="6"/>
  <c r="L1141" i="6"/>
  <c r="L1140" i="6"/>
  <c r="L1139" i="6"/>
  <c r="L1138" i="6"/>
  <c r="L1137" i="6"/>
  <c r="L1136" i="6"/>
  <c r="L1135" i="6"/>
  <c r="L1134" i="6"/>
  <c r="L1133" i="6"/>
  <c r="L1132" i="6"/>
  <c r="L1131" i="6"/>
  <c r="L1130" i="6"/>
  <c r="L1129" i="6"/>
  <c r="L1128" i="6"/>
  <c r="L1127" i="6"/>
  <c r="L1126" i="6"/>
  <c r="L1125" i="6"/>
  <c r="L1124" i="6"/>
  <c r="L1123" i="6"/>
  <c r="L1122" i="6"/>
  <c r="L1121" i="6"/>
  <c r="L1120" i="6"/>
  <c r="L1119" i="6"/>
  <c r="L1118" i="6"/>
  <c r="L1117" i="6"/>
  <c r="L1116" i="6"/>
  <c r="L1115" i="6"/>
  <c r="L1114" i="6"/>
  <c r="L1113" i="6"/>
  <c r="L1112" i="6"/>
  <c r="L1111" i="6"/>
  <c r="L1110" i="6"/>
  <c r="L1109" i="6"/>
  <c r="L1108" i="6"/>
  <c r="L1107" i="6"/>
  <c r="L1106" i="6"/>
  <c r="L1105" i="6"/>
  <c r="L1104" i="6"/>
  <c r="L1103" i="6"/>
  <c r="L1102" i="6"/>
  <c r="L1101" i="6"/>
  <c r="L1100" i="6"/>
  <c r="L1099" i="6"/>
  <c r="L1098" i="6"/>
  <c r="L1097" i="6"/>
  <c r="L1096" i="6"/>
  <c r="L1095" i="6"/>
  <c r="L1094" i="6"/>
  <c r="L1093" i="6"/>
  <c r="L1092" i="6"/>
  <c r="L1091" i="6"/>
  <c r="L1090" i="6"/>
  <c r="L1089" i="6"/>
  <c r="L1088" i="6"/>
  <c r="L1087" i="6"/>
  <c r="L1086" i="6"/>
  <c r="L1085" i="6"/>
  <c r="L1084" i="6"/>
  <c r="L1083" i="6"/>
  <c r="L1082" i="6"/>
  <c r="L1081" i="6"/>
  <c r="L1080" i="6"/>
  <c r="L1079" i="6"/>
  <c r="L1078" i="6"/>
  <c r="L1077" i="6"/>
  <c r="L1076" i="6"/>
  <c r="L1075" i="6"/>
  <c r="L1074" i="6"/>
  <c r="L1073" i="6"/>
  <c r="L1072" i="6"/>
  <c r="L1071" i="6"/>
  <c r="L1070" i="6"/>
  <c r="L1069" i="6"/>
  <c r="L1068" i="6"/>
  <c r="L1067" i="6"/>
  <c r="L1066" i="6"/>
  <c r="L1065" i="6"/>
  <c r="L1064" i="6"/>
  <c r="L1063" i="6"/>
  <c r="L1062" i="6"/>
  <c r="L1061" i="6"/>
  <c r="L1060" i="6"/>
  <c r="L1059" i="6"/>
  <c r="L1058" i="6"/>
  <c r="L1057" i="6"/>
  <c r="L1056" i="6"/>
  <c r="L1055" i="6"/>
  <c r="L1054" i="6"/>
  <c r="L1053" i="6"/>
  <c r="L1052" i="6"/>
  <c r="L1051" i="6"/>
  <c r="L1050" i="6"/>
  <c r="L1049" i="6"/>
  <c r="L1048" i="6"/>
  <c r="L1047" i="6"/>
  <c r="L1046" i="6"/>
  <c r="L1045" i="6"/>
  <c r="L1044" i="6"/>
  <c r="L1043" i="6"/>
  <c r="L1042" i="6"/>
  <c r="L1041" i="6"/>
  <c r="L1040" i="6"/>
  <c r="L1039" i="6"/>
  <c r="L1038" i="6"/>
  <c r="L1037" i="6"/>
  <c r="L1036" i="6"/>
  <c r="L1035" i="6"/>
  <c r="L1034" i="6"/>
  <c r="L1033" i="6"/>
  <c r="L1032" i="6"/>
  <c r="L1031" i="6"/>
  <c r="L1030" i="6"/>
  <c r="L1029" i="6"/>
  <c r="L1028" i="6"/>
  <c r="L1027" i="6"/>
  <c r="L1026" i="6"/>
  <c r="L1025" i="6"/>
  <c r="L1024" i="6"/>
  <c r="L1023" i="6"/>
  <c r="L1022" i="6"/>
  <c r="L1021" i="6"/>
  <c r="L1020" i="6"/>
  <c r="L1019" i="6"/>
  <c r="L1018" i="6"/>
  <c r="L1017" i="6"/>
  <c r="L1016" i="6"/>
  <c r="L1015" i="6"/>
  <c r="L1014" i="6"/>
  <c r="L1013" i="6"/>
  <c r="L1012" i="6"/>
  <c r="L1011" i="6"/>
  <c r="L1010" i="6"/>
  <c r="L1009" i="6"/>
  <c r="L1008" i="6"/>
  <c r="L1007" i="6"/>
  <c r="L1006" i="6"/>
  <c r="L1005" i="6"/>
  <c r="L1004" i="6"/>
  <c r="L1003" i="6"/>
  <c r="L1002" i="6"/>
  <c r="L1001" i="6"/>
  <c r="L1000" i="6"/>
  <c r="L999" i="6"/>
  <c r="L998" i="6"/>
  <c r="L997" i="6"/>
  <c r="L996" i="6"/>
  <c r="L995" i="6"/>
  <c r="L994" i="6"/>
  <c r="L993" i="6"/>
  <c r="L992" i="6"/>
  <c r="L991" i="6"/>
  <c r="L990" i="6"/>
  <c r="L989" i="6"/>
  <c r="L988" i="6"/>
  <c r="L987" i="6"/>
  <c r="L986" i="6"/>
  <c r="L985" i="6"/>
  <c r="L984" i="6"/>
  <c r="L983" i="6"/>
  <c r="L982" i="6"/>
  <c r="L981" i="6"/>
  <c r="L980" i="6"/>
  <c r="L979" i="6"/>
  <c r="L978" i="6"/>
  <c r="L977" i="6"/>
  <c r="L976" i="6"/>
  <c r="L975" i="6"/>
  <c r="L974" i="6"/>
  <c r="L973" i="6"/>
  <c r="L972" i="6"/>
  <c r="L971" i="6"/>
  <c r="L970" i="6"/>
  <c r="L969" i="6"/>
  <c r="L968" i="6"/>
  <c r="L967" i="6"/>
  <c r="L966" i="6"/>
  <c r="L965" i="6"/>
  <c r="L964" i="6"/>
  <c r="L963" i="6"/>
  <c r="L962" i="6"/>
  <c r="L961" i="6"/>
  <c r="L960" i="6"/>
  <c r="L959" i="6"/>
  <c r="L958" i="6"/>
  <c r="L957" i="6"/>
  <c r="L956" i="6"/>
  <c r="L955" i="6"/>
  <c r="L954" i="6"/>
  <c r="L953" i="6"/>
  <c r="L952" i="6"/>
  <c r="L951" i="6"/>
  <c r="L950" i="6"/>
  <c r="L949" i="6"/>
  <c r="L948" i="6"/>
  <c r="L947" i="6"/>
  <c r="L946" i="6"/>
  <c r="L945" i="6"/>
  <c r="L944" i="6"/>
  <c r="L943" i="6"/>
  <c r="L942" i="6"/>
  <c r="L941" i="6"/>
  <c r="L940" i="6"/>
  <c r="L939" i="6"/>
  <c r="L938" i="6"/>
  <c r="L937" i="6"/>
  <c r="L936" i="6"/>
  <c r="L935" i="6"/>
  <c r="L934" i="6"/>
  <c r="L933" i="6"/>
  <c r="L932" i="6"/>
  <c r="L931" i="6"/>
  <c r="L930" i="6"/>
  <c r="L929" i="6"/>
  <c r="L928" i="6"/>
  <c r="L927" i="6"/>
  <c r="L926" i="6"/>
  <c r="L925" i="6"/>
  <c r="L924" i="6"/>
  <c r="L923" i="6"/>
  <c r="L922" i="6"/>
  <c r="L921" i="6"/>
  <c r="L920" i="6"/>
  <c r="L919" i="6"/>
  <c r="L918" i="6"/>
  <c r="L917" i="6"/>
  <c r="L916" i="6"/>
  <c r="L915" i="6"/>
  <c r="L914" i="6"/>
  <c r="L913" i="6"/>
  <c r="L912" i="6"/>
  <c r="L911" i="6"/>
  <c r="L910" i="6"/>
  <c r="L909" i="6"/>
  <c r="L908" i="6"/>
  <c r="L907" i="6"/>
  <c r="L906" i="6"/>
  <c r="L905" i="6"/>
  <c r="L904" i="6"/>
  <c r="L903" i="6"/>
  <c r="L902" i="6"/>
  <c r="L901" i="6"/>
  <c r="L900" i="6"/>
  <c r="L899" i="6"/>
  <c r="L898" i="6"/>
  <c r="L897" i="6"/>
  <c r="L896" i="6"/>
  <c r="L895" i="6"/>
  <c r="L894" i="6"/>
  <c r="L893" i="6"/>
  <c r="L892" i="6"/>
  <c r="L891" i="6"/>
  <c r="L890" i="6"/>
  <c r="L889" i="6"/>
  <c r="L888" i="6"/>
  <c r="L887" i="6"/>
  <c r="L886" i="6"/>
  <c r="L885" i="6"/>
  <c r="L884" i="6"/>
  <c r="L883" i="6"/>
  <c r="L882" i="6"/>
  <c r="L881" i="6"/>
  <c r="L880" i="6"/>
  <c r="L879" i="6"/>
  <c r="L878" i="6"/>
  <c r="L877" i="6"/>
  <c r="L876" i="6"/>
  <c r="L875" i="6"/>
  <c r="L874" i="6"/>
  <c r="L873" i="6"/>
  <c r="L872" i="6"/>
  <c r="L871" i="6"/>
  <c r="L870" i="6"/>
  <c r="L869" i="6"/>
  <c r="L868" i="6"/>
  <c r="L867" i="6"/>
  <c r="L866" i="6"/>
  <c r="L865" i="6"/>
  <c r="L864" i="6"/>
  <c r="L863" i="6"/>
  <c r="L862" i="6"/>
  <c r="L861" i="6"/>
  <c r="L860" i="6"/>
  <c r="L859" i="6"/>
  <c r="L858" i="6"/>
  <c r="L857" i="6"/>
  <c r="L856" i="6"/>
  <c r="L855" i="6"/>
  <c r="L854" i="6"/>
  <c r="L853" i="6"/>
  <c r="L852" i="6"/>
  <c r="L851" i="6"/>
  <c r="L850" i="6"/>
  <c r="L849" i="6"/>
  <c r="L848" i="6"/>
  <c r="L847" i="6"/>
  <c r="L846" i="6"/>
  <c r="L845" i="6"/>
  <c r="L844" i="6"/>
  <c r="L843" i="6"/>
  <c r="L842" i="6"/>
  <c r="L841" i="6"/>
  <c r="L840" i="6"/>
  <c r="L839" i="6"/>
  <c r="L838" i="6"/>
  <c r="L837" i="6"/>
  <c r="L836" i="6"/>
  <c r="L835" i="6"/>
  <c r="L834" i="6"/>
  <c r="L833" i="6"/>
  <c r="L832" i="6"/>
  <c r="L831" i="6"/>
  <c r="L830" i="6"/>
  <c r="L829" i="6"/>
  <c r="L828" i="6"/>
  <c r="L827" i="6"/>
  <c r="L826" i="6"/>
  <c r="L825" i="6"/>
  <c r="L824" i="6"/>
  <c r="L823" i="6"/>
  <c r="L822" i="6"/>
  <c r="L821" i="6"/>
  <c r="L820" i="6"/>
  <c r="L819" i="6"/>
  <c r="L818" i="6"/>
  <c r="L817" i="6"/>
  <c r="L816" i="6"/>
  <c r="L815" i="6"/>
  <c r="L814" i="6"/>
  <c r="L813" i="6"/>
  <c r="L812" i="6"/>
  <c r="L811" i="6"/>
  <c r="L810" i="6"/>
  <c r="L809" i="6"/>
  <c r="L808" i="6"/>
  <c r="L807" i="6"/>
  <c r="L806" i="6"/>
  <c r="L805" i="6"/>
  <c r="L804" i="6"/>
  <c r="L803" i="6"/>
  <c r="L802" i="6"/>
  <c r="L801" i="6"/>
  <c r="L800" i="6"/>
  <c r="L799" i="6"/>
  <c r="L798" i="6"/>
  <c r="L797" i="6"/>
  <c r="L796" i="6"/>
  <c r="L795" i="6"/>
  <c r="L794" i="6"/>
  <c r="L793" i="6"/>
  <c r="L792" i="6"/>
  <c r="L791" i="6"/>
  <c r="L790" i="6"/>
  <c r="L789" i="6"/>
  <c r="L788" i="6"/>
  <c r="L787" i="6"/>
  <c r="L786" i="6"/>
  <c r="L785" i="6"/>
  <c r="L784" i="6"/>
  <c r="L783" i="6"/>
  <c r="L782" i="6"/>
  <c r="L781" i="6"/>
  <c r="L780" i="6"/>
  <c r="L779" i="6"/>
  <c r="L778" i="6"/>
  <c r="L777" i="6"/>
  <c r="L776" i="6"/>
  <c r="L775" i="6"/>
  <c r="L774" i="6"/>
  <c r="L773" i="6"/>
  <c r="L772" i="6"/>
  <c r="L771" i="6"/>
  <c r="L770" i="6"/>
  <c r="L769" i="6"/>
  <c r="L768" i="6"/>
  <c r="L767" i="6"/>
  <c r="L766" i="6"/>
  <c r="L765" i="6"/>
  <c r="L764" i="6"/>
  <c r="L763" i="6"/>
  <c r="L762" i="6"/>
  <c r="L761" i="6"/>
  <c r="L760" i="6"/>
  <c r="L759" i="6"/>
  <c r="L758" i="6"/>
  <c r="L757" i="6"/>
  <c r="L756" i="6"/>
  <c r="L755" i="6"/>
  <c r="L754" i="6"/>
  <c r="L753" i="6"/>
  <c r="L752" i="6"/>
  <c r="L751" i="6"/>
  <c r="L750" i="6"/>
  <c r="L749" i="6"/>
  <c r="L748" i="6"/>
  <c r="L747" i="6"/>
  <c r="L746" i="6"/>
  <c r="L745" i="6"/>
  <c r="L744" i="6"/>
  <c r="L743" i="6"/>
  <c r="L742" i="6"/>
  <c r="L741" i="6"/>
  <c r="L740" i="6"/>
  <c r="L739" i="6"/>
  <c r="L738" i="6"/>
  <c r="L737" i="6"/>
  <c r="L736" i="6"/>
  <c r="L735" i="6"/>
  <c r="L734" i="6"/>
  <c r="L733" i="6"/>
  <c r="L732" i="6"/>
  <c r="L731" i="6"/>
  <c r="L730" i="6"/>
  <c r="L729" i="6"/>
  <c r="L728" i="6"/>
  <c r="L727" i="6"/>
  <c r="L726" i="6"/>
  <c r="L725" i="6"/>
  <c r="L724" i="6"/>
  <c r="L723" i="6"/>
  <c r="L722" i="6"/>
  <c r="L721" i="6"/>
  <c r="L720" i="6"/>
  <c r="L719" i="6"/>
  <c r="L718" i="6"/>
  <c r="L717" i="6"/>
  <c r="L716" i="6"/>
  <c r="L715" i="6"/>
  <c r="L714" i="6"/>
  <c r="L713" i="6"/>
  <c r="L712" i="6"/>
  <c r="L711" i="6"/>
  <c r="L710" i="6"/>
  <c r="L709" i="6"/>
  <c r="L708" i="6"/>
  <c r="L707" i="6"/>
  <c r="L706" i="6"/>
  <c r="L705" i="6"/>
  <c r="L704" i="6"/>
  <c r="L703" i="6"/>
  <c r="L702" i="6"/>
  <c r="L701" i="6"/>
  <c r="L700" i="6"/>
  <c r="L699" i="6"/>
  <c r="L698" i="6"/>
  <c r="L697" i="6"/>
  <c r="L696" i="6"/>
  <c r="L695" i="6"/>
  <c r="L694" i="6"/>
  <c r="L693" i="6"/>
  <c r="L692" i="6"/>
  <c r="L691" i="6"/>
  <c r="L690" i="6"/>
  <c r="L689" i="6"/>
  <c r="L688" i="6"/>
  <c r="L687" i="6"/>
  <c r="L686" i="6"/>
  <c r="L685" i="6"/>
  <c r="L684" i="6"/>
  <c r="L683" i="6"/>
  <c r="L682" i="6"/>
  <c r="L681" i="6"/>
  <c r="L680" i="6"/>
  <c r="L679" i="6"/>
  <c r="L678" i="6"/>
  <c r="L677" i="6"/>
  <c r="L676" i="6"/>
  <c r="L675" i="6"/>
  <c r="L674" i="6"/>
  <c r="L673" i="6"/>
  <c r="L672" i="6"/>
  <c r="L671" i="6"/>
  <c r="L670" i="6"/>
  <c r="L669" i="6"/>
  <c r="L668" i="6"/>
  <c r="L667" i="6"/>
  <c r="L666" i="6"/>
  <c r="L665" i="6"/>
  <c r="L664" i="6"/>
  <c r="L663" i="6"/>
  <c r="L662" i="6"/>
  <c r="L661" i="6"/>
  <c r="L660" i="6"/>
  <c r="L659" i="6"/>
  <c r="L658" i="6"/>
  <c r="L657" i="6"/>
  <c r="L656" i="6"/>
  <c r="L655" i="6"/>
  <c r="L654" i="6"/>
  <c r="L653" i="6"/>
  <c r="L652" i="6"/>
  <c r="L651" i="6"/>
  <c r="L650" i="6"/>
  <c r="L649" i="6"/>
  <c r="L648" i="6"/>
  <c r="L647" i="6"/>
  <c r="L646" i="6"/>
  <c r="L645" i="6"/>
  <c r="L644" i="6"/>
  <c r="L643" i="6"/>
  <c r="L642" i="6"/>
  <c r="L641" i="6"/>
  <c r="L640" i="6"/>
  <c r="L639" i="6"/>
  <c r="L638" i="6"/>
  <c r="L637" i="6"/>
  <c r="L636" i="6"/>
  <c r="L635" i="6"/>
  <c r="L634" i="6"/>
  <c r="L633" i="6"/>
  <c r="L632" i="6"/>
  <c r="L631" i="6"/>
  <c r="L630" i="6"/>
  <c r="L629" i="6"/>
  <c r="L628" i="6"/>
  <c r="L627" i="6"/>
  <c r="L626" i="6"/>
  <c r="L625" i="6"/>
  <c r="L624" i="6"/>
  <c r="L623" i="6"/>
  <c r="L622" i="6"/>
  <c r="L621" i="6"/>
  <c r="L620" i="6"/>
  <c r="L619" i="6"/>
  <c r="L618" i="6"/>
  <c r="L617" i="6"/>
  <c r="L616" i="6"/>
  <c r="L615" i="6"/>
  <c r="L614" i="6"/>
  <c r="L613" i="6"/>
  <c r="L612" i="6"/>
  <c r="L611" i="6"/>
  <c r="L610" i="6"/>
  <c r="L609" i="6"/>
  <c r="L608" i="6"/>
  <c r="L607" i="6"/>
  <c r="L606" i="6"/>
  <c r="L605" i="6"/>
  <c r="L604" i="6"/>
  <c r="L603" i="6"/>
  <c r="L602" i="6"/>
  <c r="L601" i="6"/>
  <c r="L600" i="6"/>
  <c r="L599" i="6"/>
  <c r="L598" i="6"/>
  <c r="L597" i="6"/>
  <c r="L596" i="6"/>
  <c r="L595" i="6"/>
  <c r="L594" i="6"/>
  <c r="L593" i="6"/>
  <c r="L592" i="6"/>
  <c r="L591" i="6"/>
  <c r="L590" i="6"/>
  <c r="L589" i="6"/>
  <c r="L588" i="6"/>
  <c r="L587" i="6"/>
  <c r="L586" i="6"/>
  <c r="L585" i="6"/>
  <c r="L584" i="6"/>
  <c r="L583" i="6"/>
  <c r="L582" i="6"/>
  <c r="L581" i="6"/>
  <c r="L580" i="6"/>
  <c r="L579" i="6"/>
  <c r="L578" i="6"/>
  <c r="L577" i="6"/>
  <c r="L576" i="6"/>
  <c r="L575" i="6"/>
  <c r="L574" i="6"/>
  <c r="L573" i="6"/>
  <c r="L572" i="6"/>
  <c r="L571" i="6"/>
  <c r="L570" i="6"/>
  <c r="L569" i="6"/>
  <c r="L568" i="6"/>
  <c r="L567" i="6"/>
  <c r="L566" i="6"/>
  <c r="L565" i="6"/>
  <c r="L564" i="6"/>
  <c r="L563" i="6"/>
  <c r="L562" i="6"/>
  <c r="L561" i="6"/>
  <c r="L560" i="6"/>
  <c r="L559" i="6"/>
  <c r="L558" i="6"/>
  <c r="L557" i="6"/>
  <c r="L556" i="6"/>
  <c r="L555" i="6"/>
  <c r="L554" i="6"/>
  <c r="L553" i="6"/>
  <c r="L552" i="6"/>
  <c r="L551" i="6"/>
  <c r="L550" i="6"/>
  <c r="L549" i="6"/>
  <c r="L548" i="6"/>
  <c r="L547" i="6"/>
  <c r="L546" i="6"/>
  <c r="L545" i="6"/>
  <c r="L544" i="6"/>
  <c r="L543" i="6"/>
  <c r="L542" i="6"/>
  <c r="L541" i="6"/>
  <c r="L540" i="6"/>
  <c r="L539" i="6"/>
  <c r="L538" i="6"/>
  <c r="L537" i="6"/>
  <c r="L536" i="6"/>
  <c r="L535" i="6"/>
  <c r="L534" i="6"/>
  <c r="L533" i="6"/>
  <c r="L532" i="6"/>
  <c r="L531" i="6"/>
  <c r="L530" i="6"/>
  <c r="L529" i="6"/>
  <c r="L528" i="6"/>
  <c r="L527" i="6"/>
  <c r="L526" i="6"/>
  <c r="L525" i="6"/>
  <c r="L524" i="6"/>
  <c r="L523" i="6"/>
  <c r="L522" i="6"/>
  <c r="L521" i="6"/>
  <c r="L520" i="6"/>
  <c r="L519" i="6"/>
  <c r="L518" i="6"/>
  <c r="L517" i="6"/>
  <c r="L516" i="6"/>
  <c r="L515" i="6"/>
  <c r="L514" i="6"/>
  <c r="L513" i="6"/>
  <c r="L512" i="6"/>
  <c r="L511" i="6"/>
  <c r="L510" i="6"/>
  <c r="L509" i="6"/>
  <c r="L508" i="6"/>
  <c r="L506" i="6"/>
  <c r="L504" i="6"/>
  <c r="L503" i="6"/>
  <c r="L501" i="6"/>
  <c r="L500" i="6"/>
  <c r="L499" i="6"/>
  <c r="L498" i="6"/>
  <c r="L496" i="6"/>
  <c r="L493" i="6"/>
  <c r="L492" i="6"/>
  <c r="L491" i="6"/>
  <c r="L490" i="6"/>
  <c r="L486" i="6"/>
  <c r="L485" i="6"/>
  <c r="L483" i="6"/>
  <c r="L481" i="6"/>
  <c r="L480" i="6"/>
  <c r="L479" i="6"/>
  <c r="L478" i="6"/>
  <c r="L477" i="6"/>
  <c r="L476" i="6"/>
  <c r="L475" i="6"/>
  <c r="L474" i="6"/>
  <c r="L473" i="6"/>
  <c r="L472" i="6"/>
  <c r="L471" i="6"/>
  <c r="L470" i="6"/>
  <c r="L469" i="6"/>
  <c r="L468" i="6"/>
  <c r="L467" i="6"/>
  <c r="L466" i="6"/>
  <c r="L465" i="6"/>
  <c r="L464" i="6"/>
  <c r="L463" i="6"/>
  <c r="L462" i="6"/>
  <c r="L461" i="6"/>
  <c r="L460" i="6"/>
  <c r="L459" i="6"/>
  <c r="L458" i="6"/>
  <c r="L457" i="6"/>
  <c r="L456" i="6"/>
  <c r="L455" i="6"/>
  <c r="L454" i="6"/>
  <c r="L453" i="6"/>
  <c r="L452" i="6"/>
  <c r="L451" i="6"/>
  <c r="L450" i="6"/>
  <c r="L449" i="6"/>
  <c r="L448" i="6"/>
  <c r="L447" i="6"/>
  <c r="L446" i="6"/>
  <c r="L445" i="6"/>
  <c r="L444" i="6"/>
  <c r="L443" i="6"/>
  <c r="L442" i="6"/>
  <c r="L441" i="6"/>
  <c r="L440" i="6"/>
  <c r="L439" i="6"/>
  <c r="L438" i="6"/>
  <c r="L437" i="6"/>
  <c r="L436" i="6"/>
  <c r="L435" i="6"/>
  <c r="L434" i="6"/>
  <c r="L433" i="6"/>
  <c r="L432" i="6"/>
  <c r="L431" i="6"/>
  <c r="L430" i="6"/>
  <c r="L429" i="6"/>
  <c r="L428" i="6"/>
  <c r="L427" i="6"/>
  <c r="L426" i="6"/>
  <c r="L425" i="6"/>
  <c r="L424" i="6"/>
  <c r="L423" i="6"/>
  <c r="L422" i="6"/>
  <c r="L421" i="6"/>
  <c r="L420" i="6"/>
  <c r="L419" i="6"/>
  <c r="L418" i="6"/>
  <c r="L417" i="6"/>
  <c r="L416" i="6"/>
  <c r="L415" i="6"/>
  <c r="L414" i="6"/>
  <c r="L413" i="6"/>
  <c r="L412" i="6"/>
  <c r="L411" i="6"/>
  <c r="L410" i="6"/>
  <c r="L409" i="6"/>
  <c r="L408" i="6"/>
  <c r="L407" i="6"/>
  <c r="L406" i="6"/>
  <c r="L405" i="6"/>
  <c r="L404" i="6"/>
  <c r="L403" i="6"/>
  <c r="L402" i="6"/>
  <c r="L401" i="6"/>
  <c r="L400" i="6"/>
  <c r="L399" i="6"/>
  <c r="L398" i="6"/>
  <c r="L397" i="6"/>
  <c r="L396" i="6"/>
  <c r="L395" i="6"/>
  <c r="L394" i="6"/>
  <c r="L393" i="6"/>
  <c r="L392" i="6"/>
  <c r="L391" i="6"/>
  <c r="L390" i="6"/>
  <c r="L389" i="6"/>
  <c r="L388" i="6"/>
  <c r="L387" i="6"/>
  <c r="L386" i="6"/>
  <c r="L385" i="6"/>
  <c r="L384" i="6"/>
  <c r="L383" i="6"/>
  <c r="L382" i="6"/>
  <c r="L381" i="6"/>
  <c r="L380" i="6"/>
  <c r="L379" i="6"/>
  <c r="L378" i="6"/>
  <c r="L377" i="6"/>
  <c r="L376" i="6"/>
  <c r="L375" i="6"/>
  <c r="L374" i="6"/>
  <c r="L373" i="6"/>
  <c r="L372" i="6"/>
  <c r="L371" i="6"/>
  <c r="L370" i="6"/>
  <c r="L369" i="6"/>
  <c r="L368" i="6"/>
  <c r="L367" i="6"/>
  <c r="L366" i="6"/>
  <c r="L365" i="6"/>
  <c r="L364" i="6"/>
  <c r="L363" i="6"/>
  <c r="L362" i="6"/>
  <c r="L361" i="6"/>
  <c r="L360" i="6"/>
  <c r="L359" i="6"/>
  <c r="L358" i="6"/>
  <c r="L357" i="6"/>
  <c r="L356" i="6"/>
  <c r="L355" i="6"/>
  <c r="L354" i="6"/>
  <c r="L353" i="6"/>
  <c r="L352" i="6"/>
  <c r="L351" i="6"/>
  <c r="L350" i="6"/>
  <c r="L349" i="6"/>
  <c r="L348" i="6"/>
  <c r="L347" i="6"/>
  <c r="L346" i="6"/>
  <c r="L345" i="6"/>
  <c r="L344" i="6"/>
  <c r="L343" i="6"/>
  <c r="L342" i="6"/>
  <c r="L341" i="6"/>
  <c r="L340" i="6"/>
  <c r="L336" i="6"/>
  <c r="L334" i="6"/>
  <c r="L333" i="6"/>
  <c r="L332" i="6"/>
  <c r="L331" i="6"/>
  <c r="L330" i="6"/>
  <c r="L327" i="6"/>
  <c r="L326" i="6"/>
  <c r="L325" i="6"/>
  <c r="L323" i="6"/>
  <c r="L322" i="6"/>
  <c r="L321" i="6"/>
  <c r="L315" i="6"/>
  <c r="L311" i="6"/>
  <c r="L308" i="6"/>
  <c r="L307" i="6"/>
  <c r="L305" i="6"/>
  <c r="L296" i="6"/>
  <c r="L295" i="6"/>
  <c r="L294" i="6"/>
  <c r="L292" i="6"/>
  <c r="L291" i="6"/>
  <c r="L290" i="6"/>
  <c r="L289" i="6"/>
  <c r="L287" i="6"/>
  <c r="L286" i="6"/>
  <c r="L283" i="6"/>
  <c r="L277" i="6"/>
  <c r="L276" i="6"/>
  <c r="L275" i="6"/>
  <c r="L274" i="6"/>
  <c r="L273" i="6"/>
  <c r="L272" i="6"/>
  <c r="L270" i="6"/>
  <c r="L269" i="6"/>
  <c r="L268" i="6"/>
  <c r="L266" i="6"/>
  <c r="L265" i="6"/>
  <c r="L263" i="6"/>
  <c r="L262" i="6"/>
  <c r="L261" i="6"/>
  <c r="L260" i="6"/>
  <c r="L259" i="6"/>
  <c r="L258" i="6"/>
  <c r="L249" i="6"/>
  <c r="L248" i="6"/>
  <c r="L247" i="6"/>
  <c r="L246" i="6"/>
  <c r="L245" i="6"/>
  <c r="L244" i="6"/>
  <c r="L243" i="6"/>
  <c r="L242" i="6"/>
  <c r="L241" i="6"/>
  <c r="L240" i="6"/>
  <c r="L239" i="6"/>
  <c r="L238" i="6"/>
  <c r="L237" i="6"/>
  <c r="L236" i="6"/>
  <c r="L235" i="6"/>
  <c r="L234" i="6"/>
  <c r="L233" i="6"/>
  <c r="L232" i="6"/>
  <c r="L231" i="6"/>
  <c r="L230" i="6"/>
  <c r="L229" i="6"/>
  <c r="L225" i="6"/>
  <c r="L221" i="6"/>
  <c r="L220" i="6"/>
  <c r="L219" i="6"/>
  <c r="L218" i="6"/>
  <c r="L217" i="6"/>
  <c r="L216" i="6"/>
  <c r="L215" i="6"/>
  <c r="L214" i="6"/>
  <c r="L213" i="6"/>
  <c r="L211" i="6"/>
  <c r="L209"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7" i="6"/>
  <c r="L116" i="6"/>
  <c r="L115" i="6"/>
  <c r="L114" i="6"/>
  <c r="L113" i="6"/>
  <c r="L112" i="6"/>
  <c r="L111" i="6"/>
  <c r="L110" i="6"/>
  <c r="L109" i="6"/>
  <c r="L108"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0" i="6"/>
  <c r="L59" i="6"/>
  <c r="L58" i="6"/>
  <c r="L57" i="6"/>
  <c r="L56" i="6"/>
  <c r="L55" i="6"/>
  <c r="L54" i="6"/>
  <c r="L53" i="6"/>
  <c r="L49" i="6"/>
  <c r="L47" i="6"/>
  <c r="L46" i="6"/>
  <c r="L45" i="6"/>
  <c r="L43" i="6"/>
  <c r="L42" i="6"/>
  <c r="L41" i="6"/>
  <c r="L40" i="6"/>
  <c r="L39" i="6"/>
  <c r="L38" i="6"/>
  <c r="L37" i="6"/>
  <c r="L36" i="6"/>
  <c r="L34" i="6"/>
  <c r="L33" i="6"/>
  <c r="L32" i="6"/>
  <c r="L29" i="6"/>
  <c r="L28" i="6"/>
  <c r="L27" i="6"/>
  <c r="L26" i="6"/>
  <c r="L25" i="6"/>
  <c r="L24" i="6"/>
  <c r="L23" i="6"/>
  <c r="L22" i="6"/>
  <c r="L21" i="6"/>
  <c r="L20" i="6"/>
  <c r="L19" i="6"/>
  <c r="L18" i="6"/>
  <c r="L17" i="6"/>
  <c r="L14" i="6"/>
  <c r="L13" i="6"/>
  <c r="L12" i="6"/>
  <c r="L11" i="6"/>
  <c r="L10" i="6"/>
  <c r="L9" i="6"/>
  <c r="L8" i="6"/>
  <c r="L7" i="6"/>
  <c r="L6" i="6"/>
  <c r="L5" i="6"/>
  <c r="L4" i="6"/>
  <c r="L3" i="6"/>
  <c r="D1644" i="6" l="1"/>
  <c r="C1644" i="6"/>
  <c r="D1656" i="6"/>
  <c r="C1656" i="6"/>
  <c r="D1662" i="6"/>
  <c r="C1662" i="6"/>
  <c r="D1666" i="6"/>
  <c r="C1666" i="6"/>
  <c r="D1670" i="6"/>
  <c r="C1670" i="6"/>
  <c r="D1674" i="6"/>
  <c r="C1674" i="6"/>
  <c r="D1678" i="6"/>
  <c r="C1678" i="6"/>
  <c r="D1714" i="6"/>
  <c r="C1714" i="6"/>
  <c r="D1718" i="6"/>
  <c r="C1718" i="6"/>
  <c r="D1722" i="6"/>
  <c r="C1722" i="6"/>
  <c r="D1729" i="6"/>
  <c r="C1729" i="6"/>
  <c r="D1733" i="6"/>
  <c r="C1733" i="6"/>
  <c r="D1745" i="6"/>
  <c r="C1745" i="6"/>
  <c r="D1751" i="6"/>
  <c r="C1751" i="6"/>
  <c r="D1757" i="6"/>
  <c r="C1757" i="6"/>
  <c r="D1772" i="6"/>
  <c r="C1772" i="6"/>
  <c r="D1777" i="6"/>
  <c r="C1777" i="6"/>
  <c r="D1781" i="6"/>
  <c r="C1781" i="6"/>
  <c r="D1786" i="6"/>
  <c r="C1786" i="6"/>
  <c r="D1791" i="6"/>
  <c r="C1791" i="6"/>
  <c r="D1796" i="6"/>
  <c r="C1796" i="6"/>
  <c r="D1843" i="6"/>
  <c r="C1843" i="6"/>
  <c r="D1847" i="6"/>
  <c r="C1847" i="6"/>
  <c r="D1851" i="6"/>
  <c r="C1851" i="6"/>
  <c r="D1866" i="6"/>
  <c r="C1866" i="6"/>
  <c r="D1872" i="6"/>
  <c r="C1872" i="6"/>
  <c r="D1877" i="6"/>
  <c r="C1877" i="6"/>
  <c r="D1881" i="6"/>
  <c r="C1881" i="6"/>
  <c r="D1885" i="6"/>
  <c r="C1885" i="6"/>
  <c r="D1889" i="6"/>
  <c r="C1889" i="6"/>
  <c r="D1893" i="6"/>
  <c r="C1893" i="6"/>
  <c r="D1897" i="6"/>
  <c r="C1897" i="6"/>
  <c r="D1901" i="6"/>
  <c r="C1901" i="6"/>
  <c r="D1907" i="6"/>
  <c r="C1907" i="6"/>
  <c r="D1913" i="6"/>
  <c r="C1913" i="6"/>
  <c r="D1917" i="6"/>
  <c r="C1917" i="6"/>
  <c r="D1921" i="6"/>
  <c r="C1921" i="6"/>
  <c r="D1925" i="6"/>
  <c r="C1925" i="6"/>
  <c r="D1929" i="6"/>
  <c r="C1929" i="6"/>
  <c r="D1933" i="6"/>
  <c r="C1933" i="6"/>
  <c r="D1949" i="6"/>
  <c r="C1949" i="6"/>
  <c r="D1954" i="6"/>
  <c r="C1954" i="6"/>
  <c r="D1960" i="6"/>
  <c r="C1960" i="6"/>
  <c r="D1968" i="6"/>
  <c r="C1968" i="6"/>
  <c r="D1972" i="6"/>
  <c r="C1972" i="6"/>
  <c r="D1980" i="6"/>
  <c r="C1980" i="6"/>
  <c r="D1995" i="6"/>
  <c r="C1995" i="6"/>
  <c r="D2006" i="6"/>
  <c r="C2006" i="6"/>
  <c r="D2010" i="6"/>
  <c r="C2010" i="6"/>
  <c r="D2016" i="6"/>
  <c r="C2016" i="6"/>
  <c r="D2025" i="6"/>
  <c r="C2025" i="6"/>
  <c r="D2035" i="6"/>
  <c r="C2035" i="6"/>
  <c r="D2039" i="6"/>
  <c r="C2039" i="6"/>
  <c r="D2043" i="6"/>
  <c r="C2043" i="6"/>
  <c r="D2048" i="6"/>
  <c r="C2048" i="6"/>
  <c r="D2052" i="6"/>
  <c r="C2052" i="6"/>
  <c r="D2056" i="6"/>
  <c r="C2056" i="6"/>
  <c r="D2064" i="6"/>
  <c r="C2064" i="6"/>
  <c r="D2070" i="6"/>
  <c r="C2070" i="6"/>
  <c r="D2074" i="6"/>
  <c r="C2074" i="6"/>
  <c r="D2078" i="6"/>
  <c r="C2078" i="6"/>
  <c r="D2082" i="6"/>
  <c r="C2082" i="6"/>
  <c r="D2087" i="6"/>
  <c r="C2087" i="6"/>
  <c r="D2092" i="6"/>
  <c r="C2092" i="6"/>
  <c r="D2099" i="6"/>
  <c r="C2099" i="6"/>
  <c r="D2105" i="6"/>
  <c r="C2105" i="6"/>
  <c r="D2110" i="6"/>
  <c r="C2110" i="6"/>
  <c r="D2115" i="6"/>
  <c r="C2115" i="6"/>
  <c r="D2120" i="6"/>
  <c r="C2120" i="6"/>
  <c r="D2126" i="6"/>
  <c r="C2126" i="6"/>
  <c r="D2130" i="6"/>
  <c r="C2130" i="6"/>
  <c r="D2139" i="6"/>
  <c r="C2139" i="6"/>
  <c r="D2154" i="6"/>
  <c r="C2154" i="6"/>
  <c r="D2162" i="6"/>
  <c r="C2162" i="6"/>
  <c r="D2170" i="6"/>
  <c r="C2170" i="6"/>
  <c r="D2175" i="6"/>
  <c r="C2175" i="6"/>
  <c r="D2183" i="6"/>
  <c r="C2183" i="6"/>
  <c r="D2187" i="6"/>
  <c r="C2187" i="6"/>
  <c r="D2191" i="6"/>
  <c r="C2191" i="6"/>
  <c r="D2195" i="6"/>
  <c r="C2195" i="6"/>
  <c r="D2199" i="6"/>
  <c r="C2199" i="6"/>
  <c r="D2205" i="6"/>
  <c r="C2205" i="6"/>
  <c r="D2212" i="6"/>
  <c r="C2212" i="6"/>
  <c r="D2218" i="6"/>
  <c r="C2218" i="6"/>
  <c r="D2230" i="6"/>
  <c r="C2230" i="6"/>
  <c r="D2237" i="6"/>
  <c r="C2237" i="6"/>
  <c r="D2241" i="6"/>
  <c r="C2241" i="6"/>
  <c r="D2249" i="6"/>
  <c r="C2249" i="6"/>
  <c r="D2255" i="6"/>
  <c r="C2255" i="6"/>
  <c r="D2267" i="6"/>
  <c r="C2267" i="6"/>
  <c r="D2271" i="6"/>
  <c r="C2271" i="6"/>
  <c r="D2280" i="6"/>
  <c r="C2280" i="6"/>
  <c r="D2287" i="6"/>
  <c r="C2287" i="6"/>
  <c r="D2291" i="6"/>
  <c r="C2291" i="6"/>
  <c r="D2295" i="6"/>
  <c r="C2295" i="6"/>
  <c r="D2299" i="6"/>
  <c r="C2299" i="6"/>
  <c r="D2303" i="6"/>
  <c r="C2303" i="6"/>
  <c r="D2310" i="6"/>
  <c r="C2310" i="6"/>
  <c r="D2314" i="6"/>
  <c r="C2314" i="6"/>
  <c r="D2319" i="6"/>
  <c r="C2319" i="6"/>
  <c r="D2323" i="6"/>
  <c r="C2323" i="6"/>
  <c r="D2328" i="6"/>
  <c r="C2328" i="6"/>
  <c r="D2337" i="6"/>
  <c r="C2337" i="6"/>
  <c r="D2351" i="6"/>
  <c r="C2351" i="6"/>
  <c r="D2356" i="6"/>
  <c r="C2356" i="6"/>
  <c r="D2360" i="6"/>
  <c r="C2360" i="6"/>
  <c r="D2365" i="6"/>
  <c r="C2365" i="6"/>
  <c r="D2375" i="6"/>
  <c r="C2375" i="6"/>
  <c r="D2379" i="6"/>
  <c r="C2379" i="6"/>
  <c r="D2385" i="6"/>
  <c r="C2385" i="6"/>
  <c r="D2390" i="6"/>
  <c r="C2390" i="6"/>
  <c r="D2394" i="6"/>
  <c r="C2394" i="6"/>
  <c r="D2398" i="6"/>
  <c r="C2398" i="6"/>
  <c r="D2402" i="6"/>
  <c r="C2402" i="6"/>
  <c r="D2406" i="6"/>
  <c r="C2406" i="6"/>
  <c r="D2410" i="6"/>
  <c r="C2410" i="6"/>
  <c r="D2414" i="6"/>
  <c r="C2414" i="6"/>
  <c r="D2418" i="6"/>
  <c r="C2418" i="6"/>
  <c r="D2423" i="6"/>
  <c r="C2423" i="6"/>
  <c r="D2427" i="6"/>
  <c r="C2427" i="6"/>
  <c r="D2432" i="6"/>
  <c r="C2432" i="6"/>
  <c r="D2437" i="6"/>
  <c r="C2437" i="6"/>
  <c r="D2442" i="6"/>
  <c r="C2442" i="6"/>
  <c r="D2448" i="6"/>
  <c r="C2448" i="6"/>
  <c r="D2452" i="6"/>
  <c r="C2452" i="6"/>
  <c r="D2457" i="6"/>
  <c r="C2457" i="6"/>
  <c r="D2461" i="6"/>
  <c r="C2461" i="6"/>
  <c r="D2465" i="6"/>
  <c r="C2465" i="6"/>
  <c r="D2469" i="6"/>
  <c r="C2469" i="6"/>
  <c r="D2475" i="6"/>
  <c r="C2475" i="6"/>
  <c r="D2479" i="6"/>
  <c r="C2479" i="6"/>
  <c r="D2483" i="6"/>
  <c r="C2483" i="6"/>
  <c r="D2489" i="6"/>
  <c r="C2489" i="6"/>
  <c r="D2493" i="6"/>
  <c r="C2493" i="6"/>
  <c r="D2499" i="6"/>
  <c r="C2499" i="6"/>
  <c r="D2504" i="6"/>
  <c r="C2504" i="6"/>
  <c r="D2509" i="6"/>
  <c r="C2509" i="6"/>
  <c r="D2513" i="6"/>
  <c r="C2513" i="6"/>
  <c r="D2519" i="6"/>
  <c r="C2519" i="6"/>
  <c r="D2524" i="6"/>
  <c r="C2524" i="6"/>
  <c r="D2529" i="6"/>
  <c r="C2529" i="6"/>
  <c r="D2533" i="6"/>
  <c r="C2533" i="6"/>
  <c r="D2537" i="6"/>
  <c r="C2537" i="6"/>
  <c r="D2544" i="6"/>
  <c r="C2544" i="6"/>
  <c r="D2548" i="6"/>
  <c r="C2548" i="6"/>
  <c r="D2552" i="6"/>
  <c r="C2552" i="6"/>
  <c r="D2556" i="6"/>
  <c r="C2556" i="6"/>
  <c r="D2565" i="6"/>
  <c r="C2565" i="6"/>
  <c r="D2572" i="6"/>
  <c r="C2572" i="6"/>
  <c r="D2576" i="6"/>
  <c r="C2576" i="6"/>
  <c r="D2580" i="6"/>
  <c r="C2580" i="6"/>
  <c r="D2584" i="6"/>
  <c r="C2584" i="6"/>
  <c r="D2589" i="6"/>
  <c r="C2589" i="6"/>
  <c r="D2593" i="6"/>
  <c r="C2593" i="6"/>
  <c r="D2597" i="6"/>
  <c r="C2597" i="6"/>
  <c r="D2605" i="6"/>
  <c r="C2605" i="6"/>
  <c r="D2611" i="6"/>
  <c r="C2611" i="6"/>
  <c r="D2615" i="6"/>
  <c r="C2615" i="6"/>
  <c r="D2619" i="6"/>
  <c r="C2619" i="6"/>
  <c r="D2623" i="6"/>
  <c r="C2623" i="6"/>
  <c r="D2627" i="6"/>
  <c r="C2627" i="6"/>
  <c r="D2631" i="6"/>
  <c r="C2631" i="6"/>
  <c r="D2636" i="6"/>
  <c r="C2636" i="6"/>
  <c r="D2640" i="6"/>
  <c r="C2640" i="6"/>
  <c r="D2646" i="6"/>
  <c r="C2646" i="6"/>
  <c r="D2651" i="6"/>
  <c r="C2651" i="6"/>
  <c r="D2655" i="6"/>
  <c r="C2655" i="6"/>
  <c r="D2661" i="6"/>
  <c r="C2661" i="6"/>
  <c r="D2665" i="6"/>
  <c r="C2665" i="6"/>
  <c r="D2669" i="6"/>
  <c r="C2669" i="6"/>
  <c r="D2673" i="6"/>
  <c r="C2673" i="6"/>
  <c r="D2679" i="6"/>
  <c r="C2679" i="6"/>
  <c r="D2683" i="6"/>
  <c r="C2683" i="6"/>
  <c r="D2687" i="6"/>
  <c r="C2687" i="6"/>
  <c r="D2691" i="6"/>
  <c r="C2691" i="6"/>
  <c r="D2718" i="6"/>
  <c r="C2718" i="6"/>
  <c r="D2722" i="6"/>
  <c r="C2722" i="6"/>
  <c r="D2726" i="6"/>
  <c r="C2726" i="6"/>
  <c r="D2730" i="6"/>
  <c r="C2730" i="6"/>
  <c r="D2734" i="6"/>
  <c r="C2734" i="6"/>
  <c r="D2738" i="6"/>
  <c r="C2738" i="6"/>
  <c r="D2742" i="6"/>
  <c r="C2742" i="6"/>
  <c r="D2746" i="6"/>
  <c r="C2746" i="6"/>
  <c r="D2750" i="6"/>
  <c r="C2750" i="6"/>
  <c r="D2754" i="6"/>
  <c r="C2754" i="6"/>
  <c r="C16" i="6"/>
  <c r="C31" i="6"/>
  <c r="C44" i="6"/>
  <c r="C51" i="6"/>
  <c r="C64" i="6"/>
  <c r="C79" i="6"/>
  <c r="C208" i="6"/>
  <c r="C216" i="6"/>
  <c r="C221" i="6"/>
  <c r="C226" i="6"/>
  <c r="C290" i="6"/>
  <c r="C296" i="6"/>
  <c r="C301" i="6"/>
  <c r="C313" i="6"/>
  <c r="C320" i="6"/>
  <c r="C333" i="6"/>
  <c r="C487" i="6"/>
  <c r="C493" i="6"/>
  <c r="C497" i="6"/>
  <c r="C1271" i="6"/>
  <c r="C1275" i="6"/>
  <c r="C1392" i="6"/>
  <c r="C1407" i="6"/>
  <c r="C1411" i="6"/>
  <c r="C1421" i="6"/>
  <c r="C1425" i="6"/>
  <c r="C1437" i="6"/>
  <c r="C1441" i="6"/>
  <c r="C1445" i="6"/>
  <c r="C1452" i="6"/>
  <c r="C1458" i="6"/>
  <c r="C1462" i="6"/>
  <c r="C1468" i="6"/>
  <c r="C1472" i="6"/>
  <c r="C1476" i="6"/>
  <c r="C1485" i="6"/>
  <c r="C1497" i="6"/>
  <c r="C1501" i="6"/>
  <c r="C1509" i="6"/>
  <c r="C1514" i="6"/>
  <c r="C1518" i="6"/>
  <c r="C1522" i="6"/>
  <c r="C1527" i="6"/>
  <c r="C1531" i="6"/>
  <c r="C1536" i="6"/>
  <c r="C1540" i="6"/>
  <c r="C1549" i="6"/>
  <c r="C1567" i="6"/>
  <c r="C1573" i="6"/>
  <c r="C1587" i="6"/>
  <c r="C1592" i="6"/>
  <c r="C1602" i="6"/>
  <c r="C1669" i="6"/>
  <c r="C1717" i="6"/>
  <c r="C1744" i="6"/>
  <c r="C1776" i="6"/>
  <c r="C1795" i="6"/>
  <c r="C1865" i="6"/>
  <c r="C1884" i="6"/>
  <c r="C1900" i="6"/>
  <c r="C1920" i="6"/>
  <c r="C1948" i="6"/>
  <c r="C1971" i="6"/>
  <c r="C2009" i="6"/>
  <c r="C2038" i="6"/>
  <c r="C2055" i="6"/>
  <c r="C2077" i="6"/>
  <c r="C2098" i="6"/>
  <c r="C2119" i="6"/>
  <c r="C2149" i="6"/>
  <c r="C2180" i="6"/>
  <c r="C2198" i="6"/>
  <c r="D1645" i="6"/>
  <c r="C1645" i="6"/>
  <c r="D1659" i="6"/>
  <c r="C1659" i="6"/>
  <c r="D1663" i="6"/>
  <c r="C1663" i="6"/>
  <c r="D1667" i="6"/>
  <c r="C1667" i="6"/>
  <c r="D1671" i="6"/>
  <c r="C1671" i="6"/>
  <c r="D1675" i="6"/>
  <c r="C1675" i="6"/>
  <c r="D1679" i="6"/>
  <c r="C1679" i="6"/>
  <c r="D1715" i="6"/>
  <c r="C1715" i="6"/>
  <c r="D1719" i="6"/>
  <c r="C1719" i="6"/>
  <c r="D1725" i="6"/>
  <c r="C1725" i="6"/>
  <c r="D1730" i="6"/>
  <c r="C1730" i="6"/>
  <c r="D1741" i="6"/>
  <c r="C1741" i="6"/>
  <c r="D1746" i="6"/>
  <c r="C1746" i="6"/>
  <c r="D1753" i="6"/>
  <c r="C1753" i="6"/>
  <c r="D1759" i="6"/>
  <c r="C1759" i="6"/>
  <c r="D1773" i="6"/>
  <c r="C1773" i="6"/>
  <c r="D1778" i="6"/>
  <c r="C1778" i="6"/>
  <c r="D1782" i="6"/>
  <c r="C1782" i="6"/>
  <c r="D1787" i="6"/>
  <c r="C1787" i="6"/>
  <c r="D1792" i="6"/>
  <c r="C1792" i="6"/>
  <c r="D1804" i="6"/>
  <c r="C1804" i="6"/>
  <c r="D1844" i="6"/>
  <c r="C1844" i="6"/>
  <c r="D1848" i="6"/>
  <c r="C1848" i="6"/>
  <c r="D1852" i="6"/>
  <c r="C1852" i="6"/>
  <c r="D1867" i="6"/>
  <c r="C1867" i="6"/>
  <c r="D1873" i="6"/>
  <c r="C1873" i="6"/>
  <c r="D1878" i="6"/>
  <c r="C1878" i="6"/>
  <c r="D1882" i="6"/>
  <c r="C1882" i="6"/>
  <c r="D1886" i="6"/>
  <c r="C1886" i="6"/>
  <c r="D1890" i="6"/>
  <c r="C1890" i="6"/>
  <c r="D1894" i="6"/>
  <c r="C1894" i="6"/>
  <c r="D1898" i="6"/>
  <c r="C1898" i="6"/>
  <c r="D1904" i="6"/>
  <c r="C1904" i="6"/>
  <c r="D1908" i="6"/>
  <c r="C1908" i="6"/>
  <c r="D1914" i="6"/>
  <c r="C1914" i="6"/>
  <c r="D1918" i="6"/>
  <c r="C1918" i="6"/>
  <c r="D1922" i="6"/>
  <c r="C1922" i="6"/>
  <c r="D1926" i="6"/>
  <c r="C1926" i="6"/>
  <c r="D1930" i="6"/>
  <c r="C1930" i="6"/>
  <c r="D1934" i="6"/>
  <c r="C1934" i="6"/>
  <c r="D1950" i="6"/>
  <c r="C1950" i="6"/>
  <c r="D1956" i="6"/>
  <c r="C1956" i="6"/>
  <c r="D1961" i="6"/>
  <c r="C1961" i="6"/>
  <c r="D1969" i="6"/>
  <c r="C1969" i="6"/>
  <c r="D1974" i="6"/>
  <c r="C1974" i="6"/>
  <c r="D1982" i="6"/>
  <c r="C1982" i="6"/>
  <c r="D1996" i="6"/>
  <c r="C1996" i="6"/>
  <c r="D2007" i="6"/>
  <c r="C2007" i="6"/>
  <c r="D2012" i="6"/>
  <c r="C2012" i="6"/>
  <c r="D2020" i="6"/>
  <c r="C2020" i="6"/>
  <c r="D2027" i="6"/>
  <c r="C2027" i="6"/>
  <c r="D2036" i="6"/>
  <c r="C2036" i="6"/>
  <c r="D2040" i="6"/>
  <c r="C2040" i="6"/>
  <c r="D2044" i="6"/>
  <c r="C2044" i="6"/>
  <c r="D2049" i="6"/>
  <c r="C2049" i="6"/>
  <c r="D2053" i="6"/>
  <c r="C2053" i="6"/>
  <c r="D2057" i="6"/>
  <c r="C2057" i="6"/>
  <c r="D2065" i="6"/>
  <c r="C2065" i="6"/>
  <c r="D2071" i="6"/>
  <c r="C2071" i="6"/>
  <c r="D2075" i="6"/>
  <c r="C2075" i="6"/>
  <c r="D2079" i="6"/>
  <c r="C2079" i="6"/>
  <c r="D2084" i="6"/>
  <c r="C2084" i="6"/>
  <c r="D2088" i="6"/>
  <c r="C2088" i="6"/>
  <c r="D2095" i="6"/>
  <c r="C2095" i="6"/>
  <c r="D2101" i="6"/>
  <c r="C2101" i="6"/>
  <c r="D2106" i="6"/>
  <c r="C2106" i="6"/>
  <c r="D2111" i="6"/>
  <c r="C2111" i="6"/>
  <c r="D2116" i="6"/>
  <c r="C2116" i="6"/>
  <c r="D2121" i="6"/>
  <c r="C2121" i="6"/>
  <c r="D2127" i="6"/>
  <c r="C2127" i="6"/>
  <c r="D2136" i="6"/>
  <c r="C2136" i="6"/>
  <c r="D2140" i="6"/>
  <c r="C2140" i="6"/>
  <c r="D2159" i="6"/>
  <c r="C2159" i="6"/>
  <c r="D2163" i="6"/>
  <c r="C2163" i="6"/>
  <c r="D2172" i="6"/>
  <c r="C2172" i="6"/>
  <c r="D2176" i="6"/>
  <c r="C2176" i="6"/>
  <c r="D2184" i="6"/>
  <c r="C2184" i="6"/>
  <c r="D2188" i="6"/>
  <c r="C2188" i="6"/>
  <c r="D2192" i="6"/>
  <c r="C2192" i="6"/>
  <c r="D2196" i="6"/>
  <c r="C2196" i="6"/>
  <c r="D2200" i="6"/>
  <c r="C2200" i="6"/>
  <c r="D2206" i="6"/>
  <c r="C2206" i="6"/>
  <c r="D2213" i="6"/>
  <c r="C2213" i="6"/>
  <c r="D2219" i="6"/>
  <c r="C2219" i="6"/>
  <c r="D2231" i="6"/>
  <c r="C2231" i="6"/>
  <c r="D2238" i="6"/>
  <c r="C2238" i="6"/>
  <c r="D2242" i="6"/>
  <c r="C2242" i="6"/>
  <c r="D2250" i="6"/>
  <c r="C2250" i="6"/>
  <c r="D2264" i="6"/>
  <c r="C2264" i="6"/>
  <c r="D2268" i="6"/>
  <c r="C2268" i="6"/>
  <c r="D2275" i="6"/>
  <c r="C2275" i="6"/>
  <c r="D2283" i="6"/>
  <c r="C2283" i="6"/>
  <c r="D2288" i="6"/>
  <c r="C2288" i="6"/>
  <c r="D2292" i="6"/>
  <c r="C2292" i="6"/>
  <c r="D2296" i="6"/>
  <c r="C2296" i="6"/>
  <c r="D2300" i="6"/>
  <c r="C2300" i="6"/>
  <c r="D2307" i="6"/>
  <c r="C2307" i="6"/>
  <c r="D2311" i="6"/>
  <c r="C2311" i="6"/>
  <c r="D2315" i="6"/>
  <c r="C2315" i="6"/>
  <c r="D2320" i="6"/>
  <c r="C2320" i="6"/>
  <c r="D2324" i="6"/>
  <c r="C2324" i="6"/>
  <c r="D2329" i="6"/>
  <c r="C2329" i="6"/>
  <c r="D2338" i="6"/>
  <c r="C2338" i="6"/>
  <c r="D2352" i="6"/>
  <c r="C2352" i="6"/>
  <c r="D2357" i="6"/>
  <c r="C2357" i="6"/>
  <c r="D2362" i="6"/>
  <c r="C2362" i="6"/>
  <c r="D2366" i="6"/>
  <c r="C2366" i="6"/>
  <c r="D2376" i="6"/>
  <c r="C2376" i="6"/>
  <c r="D2381" i="6"/>
  <c r="C2381" i="6"/>
  <c r="D2387" i="6"/>
  <c r="C2387" i="6"/>
  <c r="D2391" i="6"/>
  <c r="C2391" i="6"/>
  <c r="D2395" i="6"/>
  <c r="C2395" i="6"/>
  <c r="D2399" i="6"/>
  <c r="C2399" i="6"/>
  <c r="D2403" i="6"/>
  <c r="C2403" i="6"/>
  <c r="D2407" i="6"/>
  <c r="C2407" i="6"/>
  <c r="D2411" i="6"/>
  <c r="C2411" i="6"/>
  <c r="D2415" i="6"/>
  <c r="C2415" i="6"/>
  <c r="D2420" i="6"/>
  <c r="C2420" i="6"/>
  <c r="D2424" i="6"/>
  <c r="C2424" i="6"/>
  <c r="D2428" i="6"/>
  <c r="C2428" i="6"/>
  <c r="D2433" i="6"/>
  <c r="C2433" i="6"/>
  <c r="D2438" i="6"/>
  <c r="C2438" i="6"/>
  <c r="D2444" i="6"/>
  <c r="C2444" i="6"/>
  <c r="D2449" i="6"/>
  <c r="C2449" i="6"/>
  <c r="D2454" i="6"/>
  <c r="C2454" i="6"/>
  <c r="D2458" i="6"/>
  <c r="C2458" i="6"/>
  <c r="D2462" i="6"/>
  <c r="C2462" i="6"/>
  <c r="D2466" i="6"/>
  <c r="C2466" i="6"/>
  <c r="D2470" i="6"/>
  <c r="C2470" i="6"/>
  <c r="D2476" i="6"/>
  <c r="C2476" i="6"/>
  <c r="D2480" i="6"/>
  <c r="C2480" i="6"/>
  <c r="D2485" i="6"/>
  <c r="C2485" i="6"/>
  <c r="D2490" i="6"/>
  <c r="C2490" i="6"/>
  <c r="D2496" i="6"/>
  <c r="C2496" i="6"/>
  <c r="D2500" i="6"/>
  <c r="C2500" i="6"/>
  <c r="D2505" i="6"/>
  <c r="C2505" i="6"/>
  <c r="D2510" i="6"/>
  <c r="C2510" i="6"/>
  <c r="D2514" i="6"/>
  <c r="C2514" i="6"/>
  <c r="D2521" i="6"/>
  <c r="C2521" i="6"/>
  <c r="D2526" i="6"/>
  <c r="C2526" i="6"/>
  <c r="D2530" i="6"/>
  <c r="C2530" i="6"/>
  <c r="D2534" i="6"/>
  <c r="C2534" i="6"/>
  <c r="D2539" i="6"/>
  <c r="C2539" i="6"/>
  <c r="D2545" i="6"/>
  <c r="C2545" i="6"/>
  <c r="D2549" i="6"/>
  <c r="C2549" i="6"/>
  <c r="D2553" i="6"/>
  <c r="C2553" i="6"/>
  <c r="D2557" i="6"/>
  <c r="C2557" i="6"/>
  <c r="D2568" i="6"/>
  <c r="C2568" i="6"/>
  <c r="D2573" i="6"/>
  <c r="C2573" i="6"/>
  <c r="D2577" i="6"/>
  <c r="C2577" i="6"/>
  <c r="D2581" i="6"/>
  <c r="C2581" i="6"/>
  <c r="D2585" i="6"/>
  <c r="C2585" i="6"/>
  <c r="D2590" i="6"/>
  <c r="C2590" i="6"/>
  <c r="D2594" i="6"/>
  <c r="C2594" i="6"/>
  <c r="D2598" i="6"/>
  <c r="C2598" i="6"/>
  <c r="D2606" i="6"/>
  <c r="C2606" i="6"/>
  <c r="D2612" i="6"/>
  <c r="C2612" i="6"/>
  <c r="D2616" i="6"/>
  <c r="C2616" i="6"/>
  <c r="D2620" i="6"/>
  <c r="C2620" i="6"/>
  <c r="D2624" i="6"/>
  <c r="C2624" i="6"/>
  <c r="D2628" i="6"/>
  <c r="C2628" i="6"/>
  <c r="D2633" i="6"/>
  <c r="C2633" i="6"/>
  <c r="D2637" i="6"/>
  <c r="C2637" i="6"/>
  <c r="D2641" i="6"/>
  <c r="C2641" i="6"/>
  <c r="D2648" i="6"/>
  <c r="C2648" i="6"/>
  <c r="D2652" i="6"/>
  <c r="C2652" i="6"/>
  <c r="D2656" i="6"/>
  <c r="C2656" i="6"/>
  <c r="D2662" i="6"/>
  <c r="C2662" i="6"/>
  <c r="D2666" i="6"/>
  <c r="C2666" i="6"/>
  <c r="D2670" i="6"/>
  <c r="C2670" i="6"/>
  <c r="D2674" i="6"/>
  <c r="C2674" i="6"/>
  <c r="D2680" i="6"/>
  <c r="C2680" i="6"/>
  <c r="D2684" i="6"/>
  <c r="C2684" i="6"/>
  <c r="D2688" i="6"/>
  <c r="C2688" i="6"/>
  <c r="D2692" i="6"/>
  <c r="C2692" i="6"/>
  <c r="D2719" i="6"/>
  <c r="C2719" i="6"/>
  <c r="D2723" i="6"/>
  <c r="C2723" i="6"/>
  <c r="D2727" i="6"/>
  <c r="C2727" i="6"/>
  <c r="D2731" i="6"/>
  <c r="C2731" i="6"/>
  <c r="D2735" i="6"/>
  <c r="C2735" i="6"/>
  <c r="D2739" i="6"/>
  <c r="C2739" i="6"/>
  <c r="D2743" i="6"/>
  <c r="C2743" i="6"/>
  <c r="D2747" i="6"/>
  <c r="C2747" i="6"/>
  <c r="D2751" i="6"/>
  <c r="C2751" i="6"/>
  <c r="D2755" i="6"/>
  <c r="C2755" i="6"/>
  <c r="C27" i="6"/>
  <c r="C40" i="6"/>
  <c r="C47" i="6"/>
  <c r="C52" i="6"/>
  <c r="C66" i="6"/>
  <c r="C148" i="6"/>
  <c r="C210" i="6"/>
  <c r="C217" i="6"/>
  <c r="C222" i="6"/>
  <c r="C286" i="6"/>
  <c r="C291" i="6"/>
  <c r="C298" i="6"/>
  <c r="C307" i="6"/>
  <c r="C315" i="6"/>
  <c r="C322" i="6"/>
  <c r="C484" i="6"/>
  <c r="C488" i="6"/>
  <c r="C494" i="6"/>
  <c r="C502" i="6"/>
  <c r="C1272" i="6"/>
  <c r="C1375" i="6"/>
  <c r="C1393" i="6"/>
  <c r="C1408" i="6"/>
  <c r="C1412" i="6"/>
  <c r="C1422" i="6"/>
  <c r="C1426" i="6"/>
  <c r="C1438" i="6"/>
  <c r="C1442" i="6"/>
  <c r="C1446" i="6"/>
  <c r="C1453" i="6"/>
  <c r="C1459" i="6"/>
  <c r="C1463" i="6"/>
  <c r="C1469" i="6"/>
  <c r="C1473" i="6"/>
  <c r="C1477" i="6"/>
  <c r="C1486" i="6"/>
  <c r="C1498" i="6"/>
  <c r="C1502" i="6"/>
  <c r="C1510" i="6"/>
  <c r="C1515" i="6"/>
  <c r="C1519" i="6"/>
  <c r="C1524" i="6"/>
  <c r="C1528" i="6"/>
  <c r="C1532" i="6"/>
  <c r="C1537" i="6"/>
  <c r="C1541" i="6"/>
  <c r="C1552" i="6"/>
  <c r="C1568" i="6"/>
  <c r="C1575" i="6"/>
  <c r="C1589" i="6"/>
  <c r="C1593" i="6"/>
  <c r="C1655" i="6"/>
  <c r="C1673" i="6"/>
  <c r="C1721" i="6"/>
  <c r="C1748" i="6"/>
  <c r="C1780" i="6"/>
  <c r="C1842" i="6"/>
  <c r="C1871" i="6"/>
  <c r="C1888" i="6"/>
  <c r="C1906" i="6"/>
  <c r="C1924" i="6"/>
  <c r="C1952" i="6"/>
  <c r="C1979" i="6"/>
  <c r="C2015" i="6"/>
  <c r="C2042" i="6"/>
  <c r="C2063" i="6"/>
  <c r="C2081" i="6"/>
  <c r="C2103" i="6"/>
  <c r="C2123" i="6"/>
  <c r="C2161" i="6"/>
  <c r="C2186" i="6"/>
  <c r="C2204" i="6"/>
  <c r="D1646" i="6"/>
  <c r="C1646" i="6"/>
  <c r="D1660" i="6"/>
  <c r="C1660" i="6"/>
  <c r="D1664" i="6"/>
  <c r="C1664" i="6"/>
  <c r="D1668" i="6"/>
  <c r="C1668" i="6"/>
  <c r="D1672" i="6"/>
  <c r="C1672" i="6"/>
  <c r="D1676" i="6"/>
  <c r="C1676" i="6"/>
  <c r="D1684" i="6"/>
  <c r="C1684" i="6"/>
  <c r="D1716" i="6"/>
  <c r="C1716" i="6"/>
  <c r="D1720" i="6"/>
  <c r="C1720" i="6"/>
  <c r="D1727" i="6"/>
  <c r="C1727" i="6"/>
  <c r="D1731" i="6"/>
  <c r="C1731" i="6"/>
  <c r="D1742" i="6"/>
  <c r="C1742" i="6"/>
  <c r="D1747" i="6"/>
  <c r="C1747" i="6"/>
  <c r="D1754" i="6"/>
  <c r="C1754" i="6"/>
  <c r="D1765" i="6"/>
  <c r="C1765" i="6"/>
  <c r="D1775" i="6"/>
  <c r="C1775" i="6"/>
  <c r="D1779" i="6"/>
  <c r="C1779" i="6"/>
  <c r="D1783" i="6"/>
  <c r="C1783" i="6"/>
  <c r="D1788" i="6"/>
  <c r="C1788" i="6"/>
  <c r="D1794" i="6"/>
  <c r="C1794" i="6"/>
  <c r="D1838" i="6"/>
  <c r="C1838" i="6"/>
  <c r="D1845" i="6"/>
  <c r="C1845" i="6"/>
  <c r="D1849" i="6"/>
  <c r="C1849" i="6"/>
  <c r="D1853" i="6"/>
  <c r="C1853" i="6"/>
  <c r="D1869" i="6"/>
  <c r="C1869" i="6"/>
  <c r="D1874" i="6"/>
  <c r="C1874" i="6"/>
  <c r="D1879" i="6"/>
  <c r="C1879" i="6"/>
  <c r="D1883" i="6"/>
  <c r="C1883" i="6"/>
  <c r="D1887" i="6"/>
  <c r="C1887" i="6"/>
  <c r="D1891" i="6"/>
  <c r="C1891" i="6"/>
  <c r="D1895" i="6"/>
  <c r="C1895" i="6"/>
  <c r="D1899" i="6"/>
  <c r="C1899" i="6"/>
  <c r="D1905" i="6"/>
  <c r="C1905" i="6"/>
  <c r="D1909" i="6"/>
  <c r="C1909" i="6"/>
  <c r="D1915" i="6"/>
  <c r="C1915" i="6"/>
  <c r="D1919" i="6"/>
  <c r="C1919" i="6"/>
  <c r="D1923" i="6"/>
  <c r="C1923" i="6"/>
  <c r="D1927" i="6"/>
  <c r="C1927" i="6"/>
  <c r="D1931" i="6"/>
  <c r="C1931" i="6"/>
  <c r="D1947" i="6"/>
  <c r="C1947" i="6"/>
  <c r="D1951" i="6"/>
  <c r="C1951" i="6"/>
  <c r="D1957" i="6"/>
  <c r="C1957" i="6"/>
  <c r="D1966" i="6"/>
  <c r="C1966" i="6"/>
  <c r="D1970" i="6"/>
  <c r="C1970" i="6"/>
  <c r="D1975" i="6"/>
  <c r="C1975" i="6"/>
  <c r="D1985" i="6"/>
  <c r="C1985" i="6"/>
  <c r="D1997" i="6"/>
  <c r="C1997" i="6"/>
  <c r="D2008" i="6"/>
  <c r="C2008" i="6"/>
  <c r="D2013" i="6"/>
  <c r="C2013" i="6"/>
  <c r="D2022" i="6"/>
  <c r="C2022" i="6"/>
  <c r="D2028" i="6"/>
  <c r="C2028" i="6"/>
  <c r="D2037" i="6"/>
  <c r="C2037" i="6"/>
  <c r="D2041" i="6"/>
  <c r="C2041" i="6"/>
  <c r="D2046" i="6"/>
  <c r="C2046" i="6"/>
  <c r="D2050" i="6"/>
  <c r="C2050" i="6"/>
  <c r="D2054" i="6"/>
  <c r="C2054" i="6"/>
  <c r="D2061" i="6"/>
  <c r="C2061" i="6"/>
  <c r="D2067" i="6"/>
  <c r="C2067" i="6"/>
  <c r="D2072" i="6"/>
  <c r="C2072" i="6"/>
  <c r="D2076" i="6"/>
  <c r="C2076" i="6"/>
  <c r="D2080" i="6"/>
  <c r="C2080" i="6"/>
  <c r="D2085" i="6"/>
  <c r="C2085" i="6"/>
  <c r="D2089" i="6"/>
  <c r="C2089" i="6"/>
  <c r="D2096" i="6"/>
  <c r="C2096" i="6"/>
  <c r="D2102" i="6"/>
  <c r="C2102" i="6"/>
  <c r="D2107" i="6"/>
  <c r="C2107" i="6"/>
  <c r="D2113" i="6"/>
  <c r="C2113" i="6"/>
  <c r="D2118" i="6"/>
  <c r="C2118" i="6"/>
  <c r="D2122" i="6"/>
  <c r="C2122" i="6"/>
  <c r="D2128" i="6"/>
  <c r="C2128" i="6"/>
  <c r="D2137" i="6"/>
  <c r="C2137" i="6"/>
  <c r="D2142" i="6"/>
  <c r="C2142" i="6"/>
  <c r="D2160" i="6"/>
  <c r="C2160" i="6"/>
  <c r="D2167" i="6"/>
  <c r="C2167" i="6"/>
  <c r="D2173" i="6"/>
  <c r="C2173" i="6"/>
  <c r="D2179" i="6"/>
  <c r="C2179" i="6"/>
  <c r="D2185" i="6"/>
  <c r="C2185" i="6"/>
  <c r="D2189" i="6"/>
  <c r="C2189" i="6"/>
  <c r="D2193" i="6"/>
  <c r="C2193" i="6"/>
  <c r="D2197" i="6"/>
  <c r="C2197" i="6"/>
  <c r="D2203" i="6"/>
  <c r="C2203" i="6"/>
  <c r="D2208" i="6"/>
  <c r="C2208" i="6"/>
  <c r="D2215" i="6"/>
  <c r="C2215" i="6"/>
  <c r="D2225" i="6"/>
  <c r="C2225" i="6"/>
  <c r="D2232" i="6"/>
  <c r="C2232" i="6"/>
  <c r="D2239" i="6"/>
  <c r="C2239" i="6"/>
  <c r="D2243" i="6"/>
  <c r="C2243" i="6"/>
  <c r="D2252" i="6"/>
  <c r="C2252" i="6"/>
  <c r="D2265" i="6"/>
  <c r="C2265" i="6"/>
  <c r="D2269" i="6"/>
  <c r="C2269" i="6"/>
  <c r="D2278" i="6"/>
  <c r="C2278" i="6"/>
  <c r="D2285" i="6"/>
  <c r="C2285" i="6"/>
  <c r="D2289" i="6"/>
  <c r="C2289" i="6"/>
  <c r="D2293" i="6"/>
  <c r="C2293" i="6"/>
  <c r="D2297" i="6"/>
  <c r="C2297" i="6"/>
  <c r="D2301" i="6"/>
  <c r="C2301" i="6"/>
  <c r="D2308" i="6"/>
  <c r="C2308" i="6"/>
  <c r="D2312" i="6"/>
  <c r="C2312" i="6"/>
  <c r="D2317" i="6"/>
  <c r="C2317" i="6"/>
  <c r="D2321" i="6"/>
  <c r="C2321" i="6"/>
  <c r="D2325" i="6"/>
  <c r="C2325" i="6"/>
  <c r="D2330" i="6"/>
  <c r="C2330" i="6"/>
  <c r="D2346" i="6"/>
  <c r="C2346" i="6"/>
  <c r="D2354" i="6"/>
  <c r="C2354" i="6"/>
  <c r="D2358" i="6"/>
  <c r="C2358" i="6"/>
  <c r="D2363" i="6"/>
  <c r="C2363" i="6"/>
  <c r="D2367" i="6"/>
  <c r="C2367" i="6"/>
  <c r="D2377" i="6"/>
  <c r="C2377" i="6"/>
  <c r="D2382" i="6"/>
  <c r="C2382" i="6"/>
  <c r="D2388" i="6"/>
  <c r="C2388" i="6"/>
  <c r="D2392" i="6"/>
  <c r="C2392" i="6"/>
  <c r="D2396" i="6"/>
  <c r="C2396" i="6"/>
  <c r="D2400" i="6"/>
  <c r="C2400" i="6"/>
  <c r="D2404" i="6"/>
  <c r="C2404" i="6"/>
  <c r="D2408" i="6"/>
  <c r="C2408" i="6"/>
  <c r="D2412" i="6"/>
  <c r="C2412" i="6"/>
  <c r="D2416" i="6"/>
  <c r="C2416" i="6"/>
  <c r="D2421" i="6"/>
  <c r="C2421" i="6"/>
  <c r="D2425" i="6"/>
  <c r="C2425" i="6"/>
  <c r="D2429" i="6"/>
  <c r="C2429" i="6"/>
  <c r="D2434" i="6"/>
  <c r="C2434" i="6"/>
  <c r="D2439" i="6"/>
  <c r="C2439" i="6"/>
  <c r="D2445" i="6"/>
  <c r="C2445" i="6"/>
  <c r="D2450" i="6"/>
  <c r="C2450" i="6"/>
  <c r="D2455" i="6"/>
  <c r="C2455" i="6"/>
  <c r="D2459" i="6"/>
  <c r="C2459" i="6"/>
  <c r="D2463" i="6"/>
  <c r="C2463" i="6"/>
  <c r="D2467" i="6"/>
  <c r="C2467" i="6"/>
  <c r="D2473" i="6"/>
  <c r="C2473" i="6"/>
  <c r="D2477" i="6"/>
  <c r="C2477" i="6"/>
  <c r="D2481" i="6"/>
  <c r="C2481" i="6"/>
  <c r="D2487" i="6"/>
  <c r="C2487" i="6"/>
  <c r="D2491" i="6"/>
  <c r="C2491" i="6"/>
  <c r="D2497" i="6"/>
  <c r="C2497" i="6"/>
  <c r="D2501" i="6"/>
  <c r="C2501" i="6"/>
  <c r="D2506" i="6"/>
  <c r="C2506" i="6"/>
  <c r="D2511" i="6"/>
  <c r="C2511" i="6"/>
  <c r="D2515" i="6"/>
  <c r="C2515" i="6"/>
  <c r="D2522" i="6"/>
  <c r="C2522" i="6"/>
  <c r="D2527" i="6"/>
  <c r="C2527" i="6"/>
  <c r="D2531" i="6"/>
  <c r="C2531" i="6"/>
  <c r="D2535" i="6"/>
  <c r="C2535" i="6"/>
  <c r="D2540" i="6"/>
  <c r="C2540" i="6"/>
  <c r="D2546" i="6"/>
  <c r="C2546" i="6"/>
  <c r="D2550" i="6"/>
  <c r="C2550" i="6"/>
  <c r="D2554" i="6"/>
  <c r="C2554" i="6"/>
  <c r="D2558" i="6"/>
  <c r="C2558" i="6"/>
  <c r="D2570" i="6"/>
  <c r="C2570" i="6"/>
  <c r="D2574" i="6"/>
  <c r="C2574" i="6"/>
  <c r="D2578" i="6"/>
  <c r="C2578" i="6"/>
  <c r="D2582" i="6"/>
  <c r="C2582" i="6"/>
  <c r="D2586" i="6"/>
  <c r="C2586" i="6"/>
  <c r="D2591" i="6"/>
  <c r="C2591" i="6"/>
  <c r="D2595" i="6"/>
  <c r="C2595" i="6"/>
  <c r="D2599" i="6"/>
  <c r="C2599" i="6"/>
  <c r="D2609" i="6"/>
  <c r="C2609" i="6"/>
  <c r="D2613" i="6"/>
  <c r="C2613" i="6"/>
  <c r="D2617" i="6"/>
  <c r="C2617" i="6"/>
  <c r="D2621" i="6"/>
  <c r="C2621" i="6"/>
  <c r="D2625" i="6"/>
  <c r="C2625" i="6"/>
  <c r="D2629" i="6"/>
  <c r="C2629" i="6"/>
  <c r="D2634" i="6"/>
  <c r="C2634" i="6"/>
  <c r="D2638" i="6"/>
  <c r="C2638" i="6"/>
  <c r="D2642" i="6"/>
  <c r="C2642" i="6"/>
  <c r="D2649" i="6"/>
  <c r="C2649" i="6"/>
  <c r="D2653" i="6"/>
  <c r="C2653" i="6"/>
  <c r="D2657" i="6"/>
  <c r="C2657" i="6"/>
  <c r="D2663" i="6"/>
  <c r="C2663" i="6"/>
  <c r="D2667" i="6"/>
  <c r="C2667" i="6"/>
  <c r="D2671" i="6"/>
  <c r="C2671" i="6"/>
  <c r="D2675" i="6"/>
  <c r="C2675" i="6"/>
  <c r="D2681" i="6"/>
  <c r="C2681" i="6"/>
  <c r="D2685" i="6"/>
  <c r="C2685" i="6"/>
  <c r="D2689" i="6"/>
  <c r="C2689" i="6"/>
  <c r="D2716" i="6"/>
  <c r="C2716" i="6"/>
  <c r="D2720" i="6"/>
  <c r="C2720" i="6"/>
  <c r="D2724" i="6"/>
  <c r="C2724" i="6"/>
  <c r="D2728" i="6"/>
  <c r="C2728" i="6"/>
  <c r="D2732" i="6"/>
  <c r="C2732" i="6"/>
  <c r="D2736" i="6"/>
  <c r="C2736" i="6"/>
  <c r="D2740" i="6"/>
  <c r="C2740" i="6"/>
  <c r="D2744" i="6"/>
  <c r="C2744" i="6"/>
  <c r="D2748" i="6"/>
  <c r="C2748" i="6"/>
  <c r="D2752" i="6"/>
  <c r="C2752" i="6"/>
  <c r="D2756" i="6"/>
  <c r="C2756" i="6"/>
  <c r="C29" i="6"/>
  <c r="C42" i="6"/>
  <c r="C48" i="6"/>
  <c r="C57" i="6"/>
  <c r="C67" i="6"/>
  <c r="C206" i="6"/>
  <c r="C213" i="6"/>
  <c r="C218" i="6"/>
  <c r="C223" i="6"/>
  <c r="C288" i="6"/>
  <c r="C292" i="6"/>
  <c r="C299" i="6"/>
  <c r="C308" i="6"/>
  <c r="C316" i="6"/>
  <c r="C328" i="6"/>
  <c r="C485" i="6"/>
  <c r="C490" i="6"/>
  <c r="C495" i="6"/>
  <c r="C503" i="6"/>
  <c r="C1273" i="6"/>
  <c r="C1388" i="6"/>
  <c r="C1394" i="6"/>
  <c r="C1409" i="6"/>
  <c r="C1413" i="6"/>
  <c r="C1423" i="6"/>
  <c r="C1427" i="6"/>
  <c r="C1439" i="6"/>
  <c r="C1443" i="6"/>
  <c r="C1450" i="6"/>
  <c r="C1454" i="6"/>
  <c r="C1460" i="6"/>
  <c r="C1466" i="6"/>
  <c r="C1470" i="6"/>
  <c r="C1474" i="6"/>
  <c r="C1479" i="6"/>
  <c r="C1487" i="6"/>
  <c r="C1499" i="6"/>
  <c r="C1504" i="6"/>
  <c r="C1511" i="6"/>
  <c r="C1516" i="6"/>
  <c r="C1520" i="6"/>
  <c r="C1525" i="6"/>
  <c r="C1529" i="6"/>
  <c r="C1533" i="6"/>
  <c r="C1538" i="6"/>
  <c r="C1542" i="6"/>
  <c r="C1555" i="6"/>
  <c r="C1570" i="6"/>
  <c r="C1585" i="6"/>
  <c r="C1590" i="6"/>
  <c r="C1594" i="6"/>
  <c r="C1661" i="6"/>
  <c r="C1677" i="6"/>
  <c r="C1728" i="6"/>
  <c r="C1756" i="6"/>
  <c r="C1784" i="6"/>
  <c r="C1846" i="6"/>
  <c r="C1875" i="6"/>
  <c r="C1892" i="6"/>
  <c r="C1912" i="6"/>
  <c r="C1928" i="6"/>
  <c r="C1958" i="6"/>
  <c r="C1986" i="6"/>
  <c r="C2024" i="6"/>
  <c r="C2047" i="6"/>
  <c r="C2068" i="6"/>
  <c r="C2086" i="6"/>
  <c r="C2108" i="6"/>
  <c r="C2129" i="6"/>
  <c r="C2169" i="6"/>
  <c r="C2190" i="6"/>
  <c r="C2211" i="6"/>
  <c r="D2227" i="6"/>
  <c r="C2227" i="6"/>
  <c r="D2236" i="6"/>
  <c r="C2236" i="6"/>
  <c r="D2240" i="6"/>
  <c r="C2240" i="6"/>
  <c r="D2248" i="6"/>
  <c r="C2248" i="6"/>
  <c r="D2253" i="6"/>
  <c r="C2253" i="6"/>
  <c r="D2266" i="6"/>
  <c r="C2266" i="6"/>
  <c r="D2270" i="6"/>
  <c r="C2270" i="6"/>
  <c r="D2279" i="6"/>
  <c r="C2279" i="6"/>
  <c r="D2286" i="6"/>
  <c r="C2286" i="6"/>
  <c r="D2290" i="6"/>
  <c r="C2290" i="6"/>
  <c r="D2294" i="6"/>
  <c r="C2294" i="6"/>
  <c r="D2298" i="6"/>
  <c r="C2298" i="6"/>
  <c r="D2302" i="6"/>
  <c r="C2302" i="6"/>
  <c r="D2309" i="6"/>
  <c r="C2309" i="6"/>
  <c r="D2313" i="6"/>
  <c r="C2313" i="6"/>
  <c r="D2318" i="6"/>
  <c r="C2318" i="6"/>
  <c r="D2322" i="6"/>
  <c r="C2322" i="6"/>
  <c r="D2326" i="6"/>
  <c r="C2326" i="6"/>
  <c r="D2332" i="6"/>
  <c r="C2332" i="6"/>
  <c r="D2347" i="6"/>
  <c r="C2347" i="6"/>
  <c r="D2355" i="6"/>
  <c r="C2355" i="6"/>
  <c r="D2359" i="6"/>
  <c r="C2359" i="6"/>
  <c r="D2364" i="6"/>
  <c r="C2364" i="6"/>
  <c r="D2369" i="6"/>
  <c r="C2369" i="6"/>
  <c r="D2378" i="6"/>
  <c r="C2378" i="6"/>
  <c r="D2383" i="6"/>
  <c r="C2383" i="6"/>
  <c r="D2389" i="6"/>
  <c r="C2389" i="6"/>
  <c r="D2393" i="6"/>
  <c r="C2393" i="6"/>
  <c r="D2397" i="6"/>
  <c r="C2397" i="6"/>
  <c r="D2401" i="6"/>
  <c r="C2401" i="6"/>
  <c r="D2405" i="6"/>
  <c r="C2405" i="6"/>
  <c r="D2409" i="6"/>
  <c r="C2409" i="6"/>
  <c r="D2413" i="6"/>
  <c r="C2413" i="6"/>
  <c r="D2417" i="6"/>
  <c r="C2417" i="6"/>
  <c r="D2422" i="6"/>
  <c r="C2422" i="6"/>
  <c r="D2426" i="6"/>
  <c r="C2426" i="6"/>
  <c r="D2431" i="6"/>
  <c r="C2431" i="6"/>
  <c r="D2435" i="6"/>
  <c r="C2435" i="6"/>
  <c r="D2440" i="6"/>
  <c r="C2440" i="6"/>
  <c r="D2446" i="6"/>
  <c r="C2446" i="6"/>
  <c r="D2451" i="6"/>
  <c r="C2451" i="6"/>
  <c r="D2456" i="6"/>
  <c r="C2456" i="6"/>
  <c r="D2460" i="6"/>
  <c r="C2460" i="6"/>
  <c r="D2464" i="6"/>
  <c r="C2464" i="6"/>
  <c r="D2468" i="6"/>
  <c r="C2468" i="6"/>
  <c r="D2474" i="6"/>
  <c r="C2474" i="6"/>
  <c r="D2478" i="6"/>
  <c r="C2478" i="6"/>
  <c r="D2482" i="6"/>
  <c r="C2482" i="6"/>
  <c r="D2488" i="6"/>
  <c r="C2488" i="6"/>
  <c r="D2492" i="6"/>
  <c r="C2492" i="6"/>
  <c r="D2498" i="6"/>
  <c r="C2498" i="6"/>
  <c r="D2502" i="6"/>
  <c r="C2502" i="6"/>
  <c r="D2507" i="6"/>
  <c r="C2507" i="6"/>
  <c r="D2512" i="6"/>
  <c r="C2512" i="6"/>
  <c r="D2516" i="6"/>
  <c r="C2516" i="6"/>
  <c r="D2523" i="6"/>
  <c r="C2523" i="6"/>
  <c r="D2528" i="6"/>
  <c r="C2528" i="6"/>
  <c r="D2532" i="6"/>
  <c r="C2532" i="6"/>
  <c r="D2536" i="6"/>
  <c r="C2536" i="6"/>
  <c r="D2543" i="6"/>
  <c r="C2543" i="6"/>
  <c r="D2547" i="6"/>
  <c r="C2547" i="6"/>
  <c r="D2551" i="6"/>
  <c r="C2551" i="6"/>
  <c r="D2555" i="6"/>
  <c r="C2555" i="6"/>
  <c r="D2559" i="6"/>
  <c r="C2559" i="6"/>
  <c r="D2571" i="6"/>
  <c r="C2571" i="6"/>
  <c r="D2575" i="6"/>
  <c r="C2575" i="6"/>
  <c r="D2579" i="6"/>
  <c r="C2579" i="6"/>
  <c r="D2583" i="6"/>
  <c r="C2583" i="6"/>
  <c r="D2588" i="6"/>
  <c r="C2588" i="6"/>
  <c r="D2592" i="6"/>
  <c r="C2592" i="6"/>
  <c r="D2596" i="6"/>
  <c r="C2596" i="6"/>
  <c r="D2600" i="6"/>
  <c r="C2600" i="6"/>
  <c r="D2610" i="6"/>
  <c r="C2610" i="6"/>
  <c r="D2614" i="6"/>
  <c r="C2614" i="6"/>
  <c r="D2618" i="6"/>
  <c r="C2618" i="6"/>
  <c r="D2622" i="6"/>
  <c r="C2622" i="6"/>
  <c r="D2626" i="6"/>
  <c r="C2626" i="6"/>
  <c r="D2630" i="6"/>
  <c r="C2630" i="6"/>
  <c r="D2635" i="6"/>
  <c r="C2635" i="6"/>
  <c r="D2639" i="6"/>
  <c r="C2639" i="6"/>
  <c r="D2644" i="6"/>
  <c r="C2644" i="6"/>
  <c r="D2650" i="6"/>
  <c r="C2650" i="6"/>
  <c r="D2654" i="6"/>
  <c r="C2654" i="6"/>
  <c r="D2658" i="6"/>
  <c r="C2658" i="6"/>
  <c r="D2664" i="6"/>
  <c r="C2664" i="6"/>
  <c r="D2668" i="6"/>
  <c r="C2668" i="6"/>
  <c r="D2672" i="6"/>
  <c r="C2672" i="6"/>
  <c r="D2677" i="6"/>
  <c r="C2677" i="6"/>
  <c r="D2682" i="6"/>
  <c r="C2682" i="6"/>
  <c r="D2686" i="6"/>
  <c r="C2686" i="6"/>
  <c r="D2690" i="6"/>
  <c r="C2690" i="6"/>
  <c r="D2717" i="6"/>
  <c r="C2717" i="6"/>
  <c r="D2721" i="6"/>
  <c r="C2721" i="6"/>
  <c r="D2725" i="6"/>
  <c r="C2725" i="6"/>
  <c r="D2729" i="6"/>
  <c r="C2729" i="6"/>
  <c r="D2733" i="6"/>
  <c r="C2733" i="6"/>
  <c r="D2737" i="6"/>
  <c r="C2737" i="6"/>
  <c r="D2741" i="6"/>
  <c r="C2741" i="6"/>
  <c r="D2745" i="6"/>
  <c r="C2745" i="6"/>
  <c r="D2749" i="6"/>
  <c r="C2749" i="6"/>
  <c r="D2753" i="6"/>
  <c r="C2753" i="6"/>
  <c r="D2757" i="6"/>
  <c r="C2757" i="6"/>
  <c r="C30" i="6"/>
  <c r="C43" i="6"/>
  <c r="C50" i="6"/>
  <c r="C61" i="6"/>
  <c r="C71" i="6"/>
  <c r="C207" i="6"/>
  <c r="C214" i="6"/>
  <c r="C220" i="6"/>
  <c r="C225" i="6"/>
  <c r="C289" i="6"/>
  <c r="C295" i="6"/>
  <c r="C300" i="6"/>
  <c r="C309" i="6"/>
  <c r="C319" i="6"/>
  <c r="C329" i="6"/>
  <c r="C486" i="6"/>
  <c r="C492" i="6"/>
  <c r="C496" i="6"/>
  <c r="C505" i="6"/>
  <c r="C1274" i="6"/>
  <c r="C1390" i="6"/>
  <c r="C1395" i="6"/>
  <c r="C1410" i="6"/>
  <c r="C1420" i="6"/>
  <c r="C1424" i="6"/>
  <c r="C1429" i="6"/>
  <c r="C1440" i="6"/>
  <c r="C1444" i="6"/>
  <c r="C1451" i="6"/>
  <c r="C1455" i="6"/>
  <c r="C1461" i="6"/>
  <c r="C1467" i="6"/>
  <c r="C1471" i="6"/>
  <c r="C1475" i="6"/>
  <c r="C1484" i="6"/>
  <c r="C1493" i="6"/>
  <c r="C1500" i="6"/>
  <c r="C1508" i="6"/>
  <c r="C1512" i="6"/>
  <c r="C1517" i="6"/>
  <c r="C1521" i="6"/>
  <c r="C1526" i="6"/>
  <c r="C1530" i="6"/>
  <c r="C1535" i="6"/>
  <c r="C1539" i="6"/>
  <c r="C1543" i="6"/>
  <c r="C1566" i="6"/>
  <c r="C1571" i="6"/>
  <c r="C1586" i="6"/>
  <c r="C1591" i="6"/>
  <c r="C1595" i="6"/>
  <c r="C1665" i="6"/>
  <c r="C1689" i="6"/>
  <c r="C1732" i="6"/>
  <c r="C1767" i="6"/>
  <c r="C1789" i="6"/>
  <c r="C1850" i="6"/>
  <c r="C1880" i="6"/>
  <c r="C1896" i="6"/>
  <c r="C1916" i="6"/>
  <c r="C1932" i="6"/>
  <c r="C1967" i="6"/>
  <c r="C1999" i="6"/>
  <c r="C2029" i="6"/>
  <c r="C2051" i="6"/>
  <c r="C2073" i="6"/>
  <c r="C2090" i="6"/>
  <c r="C2114" i="6"/>
  <c r="C2138" i="6"/>
  <c r="C2174" i="6"/>
  <c r="C2194" i="6"/>
  <c r="C2216" i="6"/>
  <c r="L1981" i="6"/>
  <c r="L2282" i="6"/>
  <c r="L2256" i="6"/>
  <c r="L2281" i="6"/>
  <c r="L2276" i="6"/>
  <c r="L2144" i="6"/>
  <c r="L2131" i="6" l="1"/>
  <c r="L2224" i="6"/>
  <c r="L2223" i="6"/>
  <c r="L2447" i="6"/>
  <c r="L2343" i="6"/>
  <c r="L2342" i="6"/>
  <c r="L2182" i="6"/>
  <c r="L2345" i="6"/>
  <c r="L2335" i="6"/>
  <c r="L2220" i="6"/>
  <c r="G3" i="7"/>
  <c r="F3" i="7"/>
  <c r="D3" i="6" l="1"/>
  <c r="D15" i="6"/>
  <c r="D36" i="6"/>
  <c r="D76" i="6"/>
  <c r="D107" i="6"/>
  <c r="D118" i="6"/>
  <c r="D205" i="6"/>
  <c r="D209" i="6"/>
  <c r="D211" i="6"/>
  <c r="D212" i="6"/>
  <c r="D215" i="6"/>
  <c r="D219" i="6"/>
  <c r="D224" i="6"/>
  <c r="D242" i="6"/>
  <c r="D264" i="6"/>
  <c r="D269" i="6"/>
  <c r="D278" i="6"/>
  <c r="D287" i="6"/>
  <c r="D297" i="6"/>
  <c r="D311" i="6"/>
  <c r="D312" i="6"/>
  <c r="D318" i="6"/>
  <c r="D334" i="6"/>
  <c r="D335" i="6"/>
  <c r="D386" i="6"/>
  <c r="D481" i="6"/>
  <c r="D489" i="6"/>
  <c r="D491" i="6"/>
  <c r="D536" i="6"/>
  <c r="D1386" i="6"/>
  <c r="D1387" i="6"/>
  <c r="D1389" i="6"/>
  <c r="D1478" i="6"/>
  <c r="D1483" i="6"/>
  <c r="D1496" i="6"/>
  <c r="D1505" i="6"/>
  <c r="D1513" i="6"/>
  <c r="D1523" i="6"/>
  <c r="D1546" i="6"/>
  <c r="D1547" i="6"/>
  <c r="D1548" i="6"/>
  <c r="D1550" i="6"/>
  <c r="D1551" i="6"/>
  <c r="D1553" i="6"/>
  <c r="D1554" i="6"/>
  <c r="D1556" i="6"/>
  <c r="D1557" i="6"/>
  <c r="D1558" i="6"/>
  <c r="D1559" i="6"/>
  <c r="D1560" i="6"/>
  <c r="D1561" i="6"/>
  <c r="D1562" i="6"/>
  <c r="D1563" i="6"/>
  <c r="D1564" i="6"/>
  <c r="D1565" i="6"/>
  <c r="D1569" i="6"/>
  <c r="D1572" i="6"/>
  <c r="D1574" i="6"/>
  <c r="D1576" i="6"/>
  <c r="D1577" i="6"/>
  <c r="D1578" i="6"/>
  <c r="D1579" i="6"/>
  <c r="D1580" i="6"/>
  <c r="D1581" i="6"/>
  <c r="D1582" i="6"/>
  <c r="D1584" i="6"/>
  <c r="D1596" i="6"/>
  <c r="D1597"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7" i="6"/>
  <c r="D1648" i="6"/>
  <c r="D1649" i="6"/>
  <c r="D1650" i="6"/>
  <c r="D1651" i="6"/>
  <c r="D1652" i="6"/>
  <c r="D1653" i="6"/>
  <c r="D1654" i="6"/>
  <c r="D1657" i="6"/>
  <c r="D1658" i="6"/>
  <c r="D1681" i="6"/>
  <c r="D1682" i="6"/>
  <c r="D1683" i="6"/>
  <c r="D1690" i="6"/>
  <c r="D1692" i="6"/>
  <c r="D1699" i="6"/>
  <c r="D1702" i="6"/>
  <c r="D1703" i="6"/>
  <c r="D1704" i="6"/>
  <c r="D1705" i="6"/>
  <c r="D1706" i="6"/>
  <c r="D1707" i="6"/>
  <c r="D1713" i="6"/>
  <c r="D1723" i="6"/>
  <c r="D1724" i="6"/>
  <c r="D1726" i="6"/>
  <c r="D1734" i="6"/>
  <c r="D1735" i="6"/>
  <c r="D1736" i="6"/>
  <c r="D1737" i="6"/>
  <c r="D1738" i="6"/>
  <c r="D1739" i="6"/>
  <c r="D1740" i="6"/>
  <c r="D1743" i="6"/>
  <c r="D1749" i="6"/>
  <c r="D1750" i="6"/>
  <c r="D1752" i="6"/>
  <c r="D1755" i="6"/>
  <c r="D1758" i="6"/>
  <c r="D1760" i="6"/>
  <c r="D1761" i="6"/>
  <c r="D1762" i="6"/>
  <c r="D1763" i="6"/>
  <c r="D1764" i="6"/>
  <c r="D1766" i="6"/>
  <c r="D1771" i="6"/>
  <c r="D1785" i="6"/>
  <c r="D1790" i="6"/>
  <c r="D1793" i="6"/>
  <c r="D1797" i="6"/>
  <c r="D1798" i="6"/>
  <c r="D1799" i="6"/>
  <c r="D1800" i="6"/>
  <c r="D1801" i="6"/>
  <c r="D1802" i="6"/>
  <c r="D1803"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9" i="6"/>
  <c r="D1840" i="6"/>
  <c r="D1841" i="6"/>
  <c r="D1868" i="6"/>
  <c r="D1870" i="6"/>
  <c r="D1876" i="6"/>
  <c r="D1902" i="6"/>
  <c r="D1903" i="6"/>
  <c r="D1910" i="6"/>
  <c r="D1911" i="6"/>
  <c r="D1953" i="6"/>
  <c r="D1955" i="6"/>
  <c r="D1959" i="6"/>
  <c r="D1962" i="6"/>
  <c r="D1963" i="6"/>
  <c r="D1964" i="6"/>
  <c r="D1965" i="6"/>
  <c r="D1973" i="6"/>
  <c r="D1976" i="6"/>
  <c r="D1977" i="6"/>
  <c r="D1978" i="6"/>
  <c r="D1981" i="6"/>
  <c r="D1983" i="6"/>
  <c r="D1984" i="6"/>
  <c r="D1987" i="6"/>
  <c r="D1988" i="6"/>
  <c r="D1989" i="6"/>
  <c r="D1990" i="6"/>
  <c r="D1991" i="6"/>
  <c r="D1992" i="6"/>
  <c r="D1993" i="6"/>
  <c r="D1994" i="6"/>
  <c r="D1998" i="6"/>
  <c r="D2000" i="6"/>
  <c r="D2001" i="6"/>
  <c r="D2002" i="6"/>
  <c r="D2003" i="6"/>
  <c r="D2004" i="6"/>
  <c r="D2005" i="6"/>
  <c r="D2011" i="6"/>
  <c r="D2014" i="6"/>
  <c r="D2017" i="6"/>
  <c r="D2018" i="6"/>
  <c r="D2019" i="6"/>
  <c r="D2021" i="6"/>
  <c r="D2023" i="6"/>
  <c r="D2026" i="6"/>
  <c r="D2030" i="6"/>
  <c r="D2031" i="6"/>
  <c r="D2032" i="6"/>
  <c r="D2033" i="6"/>
  <c r="D2034" i="6"/>
  <c r="D2045" i="6"/>
  <c r="D2058" i="6"/>
  <c r="D2059" i="6"/>
  <c r="D2060" i="6"/>
  <c r="D2062" i="6"/>
  <c r="D2066" i="6"/>
  <c r="D2069" i="6"/>
  <c r="D2083" i="6"/>
  <c r="D2091" i="6"/>
  <c r="D2093" i="6"/>
  <c r="D2094" i="6"/>
  <c r="D2097" i="6"/>
  <c r="D2100" i="6"/>
  <c r="D2104" i="6"/>
  <c r="D2109" i="6"/>
  <c r="D2112" i="6"/>
  <c r="D2117" i="6"/>
  <c r="D2124" i="6"/>
  <c r="D2125" i="6"/>
  <c r="D2131" i="6"/>
  <c r="D2132" i="6"/>
  <c r="D2133" i="6"/>
  <c r="D2134" i="6"/>
  <c r="D2141" i="6"/>
  <c r="D2143" i="6"/>
  <c r="D2144" i="6"/>
  <c r="D2145" i="6"/>
  <c r="D2146" i="6"/>
  <c r="D2147" i="6"/>
  <c r="D2148" i="6"/>
  <c r="D2150" i="6"/>
  <c r="D2151" i="6"/>
  <c r="D2152" i="6"/>
  <c r="D2153" i="6"/>
  <c r="D2155" i="6"/>
  <c r="D2156" i="6"/>
  <c r="D2157" i="6"/>
  <c r="D2158" i="6"/>
  <c r="D2164" i="6"/>
  <c r="D2165" i="6"/>
  <c r="D2166" i="6"/>
  <c r="D2168" i="6"/>
  <c r="D2171" i="6"/>
  <c r="D2177" i="6"/>
  <c r="D2178" i="6"/>
  <c r="D2181" i="6"/>
  <c r="D2182" i="6"/>
  <c r="D2201" i="6"/>
  <c r="D2202" i="6"/>
  <c r="D2207" i="6"/>
  <c r="D2209" i="6"/>
  <c r="D2210" i="6"/>
  <c r="D2214" i="6"/>
  <c r="D2217" i="6"/>
  <c r="D2220" i="6"/>
  <c r="D2221" i="6"/>
  <c r="D2222" i="6"/>
  <c r="D2223" i="6"/>
  <c r="D2224" i="6"/>
  <c r="D2226" i="6"/>
  <c r="D2228" i="6"/>
  <c r="D2229" i="6"/>
  <c r="D2233" i="6"/>
  <c r="D2234" i="6"/>
  <c r="D2235" i="6"/>
  <c r="D2244" i="6"/>
  <c r="D2245" i="6"/>
  <c r="D2246" i="6"/>
  <c r="D2247" i="6"/>
  <c r="D2251" i="6"/>
  <c r="D2254" i="6"/>
  <c r="D2256" i="6"/>
  <c r="D2257" i="6"/>
  <c r="D2258" i="6"/>
  <c r="D2259" i="6"/>
  <c r="D2260" i="6"/>
  <c r="D2261" i="6"/>
  <c r="D2262" i="6"/>
  <c r="D2263" i="6"/>
  <c r="D2272" i="6"/>
  <c r="D2273" i="6"/>
  <c r="D2274" i="6"/>
  <c r="D2276" i="6"/>
  <c r="D2277" i="6"/>
  <c r="D2281" i="6"/>
  <c r="D2282" i="6"/>
  <c r="D2284" i="6"/>
  <c r="D2304" i="6"/>
  <c r="D2305" i="6"/>
  <c r="D2306" i="6"/>
  <c r="D2316" i="6"/>
  <c r="D2327" i="6"/>
  <c r="D2331" i="6"/>
  <c r="D2333" i="6"/>
  <c r="D2334" i="6"/>
  <c r="D2335" i="6"/>
  <c r="D2336" i="6"/>
  <c r="D2339" i="6"/>
  <c r="D2340" i="6"/>
  <c r="D2341" i="6"/>
  <c r="D2342" i="6"/>
  <c r="D2343" i="6"/>
  <c r="D2344" i="6"/>
  <c r="D2345" i="6"/>
  <c r="D2348" i="6"/>
  <c r="D2349" i="6"/>
  <c r="D2350" i="6"/>
  <c r="D2353" i="6"/>
  <c r="D2361" i="6"/>
  <c r="D2368" i="6"/>
  <c r="D2370" i="6"/>
  <c r="D2371" i="6"/>
  <c r="D2372" i="6"/>
  <c r="D2373" i="6"/>
  <c r="D2374" i="6"/>
  <c r="D2380" i="6"/>
  <c r="D2384" i="6"/>
  <c r="D2386" i="6"/>
  <c r="D2419" i="6"/>
  <c r="D2430" i="6"/>
  <c r="D2436" i="6"/>
  <c r="D2441" i="6"/>
  <c r="D2443" i="6"/>
  <c r="D2447" i="6"/>
  <c r="D2453" i="6"/>
  <c r="D2471" i="6"/>
  <c r="D2472" i="6"/>
  <c r="D2484" i="6"/>
  <c r="D2486" i="6"/>
  <c r="D2494" i="6"/>
  <c r="D2495" i="6"/>
  <c r="D2503" i="6"/>
  <c r="D2508" i="6"/>
  <c r="D2517" i="6"/>
  <c r="D2518" i="6"/>
  <c r="D2520" i="6"/>
  <c r="D2525" i="6"/>
  <c r="D2538" i="6"/>
  <c r="D2541" i="6"/>
  <c r="D2542" i="6"/>
  <c r="D2560" i="6"/>
  <c r="D2561" i="6"/>
  <c r="D2562" i="6"/>
  <c r="D2563" i="6"/>
  <c r="D2564" i="6"/>
  <c r="D2566" i="6"/>
  <c r="D2567" i="6"/>
  <c r="D2569" i="6"/>
  <c r="D2587" i="6"/>
  <c r="D2601" i="6"/>
  <c r="D2602" i="6"/>
  <c r="D2603" i="6"/>
  <c r="D2604" i="6"/>
  <c r="D2607" i="6"/>
  <c r="D2608" i="6"/>
  <c r="D2632" i="6"/>
  <c r="D2643" i="6"/>
  <c r="D2645" i="6"/>
  <c r="D2647" i="6"/>
  <c r="D2659" i="6"/>
  <c r="D2660" i="6"/>
  <c r="D2676" i="6"/>
  <c r="D2678" i="6"/>
  <c r="C3" i="6"/>
  <c r="C15" i="6"/>
  <c r="C36" i="6"/>
  <c r="C76" i="6"/>
  <c r="C107" i="6"/>
  <c r="C118" i="6"/>
  <c r="C205" i="6"/>
  <c r="C209" i="6"/>
  <c r="C211" i="6"/>
  <c r="C212" i="6"/>
  <c r="C215" i="6"/>
  <c r="C219" i="6"/>
  <c r="C224" i="6"/>
  <c r="C242" i="6"/>
  <c r="C264" i="6"/>
  <c r="C269" i="6"/>
  <c r="C278" i="6"/>
  <c r="C287" i="6"/>
  <c r="C297" i="6"/>
  <c r="C311" i="6"/>
  <c r="C312" i="6"/>
  <c r="C318" i="6"/>
  <c r="C334" i="6"/>
  <c r="C335" i="6"/>
  <c r="C386" i="6"/>
  <c r="C481" i="6"/>
  <c r="C489" i="6"/>
  <c r="C491" i="6"/>
  <c r="C536" i="6"/>
  <c r="C1386" i="6"/>
  <c r="C1387" i="6"/>
  <c r="C1389" i="6"/>
  <c r="C1478" i="6"/>
  <c r="C1483" i="6"/>
  <c r="C1496" i="6"/>
  <c r="C1505" i="6"/>
  <c r="C1513" i="6"/>
  <c r="C1523" i="6"/>
  <c r="C1546" i="6"/>
  <c r="C1547" i="6"/>
  <c r="C1548" i="6"/>
  <c r="C1550" i="6"/>
  <c r="C1551" i="6"/>
  <c r="C1553" i="6"/>
  <c r="C1554" i="6"/>
  <c r="C1556" i="6"/>
  <c r="C1557" i="6"/>
  <c r="C1558" i="6"/>
  <c r="C1559" i="6"/>
  <c r="C1560" i="6"/>
  <c r="C1561" i="6"/>
  <c r="C1562" i="6"/>
  <c r="C1563" i="6"/>
  <c r="C1564" i="6"/>
  <c r="C1565" i="6"/>
  <c r="C1569" i="6"/>
  <c r="C1572" i="6"/>
  <c r="C1574" i="6"/>
  <c r="C1576" i="6"/>
  <c r="C1577" i="6"/>
  <c r="C1578" i="6"/>
  <c r="C1579" i="6"/>
  <c r="C1580" i="6"/>
  <c r="C1581" i="6"/>
  <c r="C1582" i="6"/>
  <c r="C1584" i="6"/>
  <c r="C1596" i="6"/>
  <c r="C1597"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7" i="6"/>
  <c r="C1648" i="6"/>
  <c r="C1649" i="6"/>
  <c r="C1650" i="6"/>
  <c r="C1651" i="6"/>
  <c r="C1652" i="6"/>
  <c r="C1653" i="6"/>
  <c r="C1654" i="6"/>
  <c r="C1657" i="6"/>
  <c r="C1658" i="6"/>
  <c r="C1681" i="6"/>
  <c r="C1682" i="6"/>
  <c r="C1683" i="6"/>
  <c r="C1690" i="6"/>
  <c r="C1692" i="6"/>
  <c r="C1699" i="6"/>
  <c r="C1702" i="6"/>
  <c r="C1703" i="6"/>
  <c r="C1704" i="6"/>
  <c r="C1705" i="6"/>
  <c r="C1706" i="6"/>
  <c r="C1707" i="6"/>
  <c r="C1713" i="6"/>
  <c r="C1723" i="6"/>
  <c r="C1724" i="6"/>
  <c r="C1726" i="6"/>
  <c r="C1734" i="6"/>
  <c r="C1735" i="6"/>
  <c r="C1736" i="6"/>
  <c r="C1737" i="6"/>
  <c r="C1738" i="6"/>
  <c r="C1739" i="6"/>
  <c r="C1740" i="6"/>
  <c r="C1743" i="6"/>
  <c r="C1749" i="6"/>
  <c r="C1750" i="6"/>
  <c r="C1752" i="6"/>
  <c r="C1755" i="6"/>
  <c r="C1758" i="6"/>
  <c r="C1760" i="6"/>
  <c r="C1761" i="6"/>
  <c r="C1762" i="6"/>
  <c r="C1763" i="6"/>
  <c r="C1764" i="6"/>
  <c r="C1766" i="6"/>
  <c r="C1771" i="6"/>
  <c r="C1785" i="6"/>
  <c r="C1790" i="6"/>
  <c r="C1793" i="6"/>
  <c r="C1797" i="6"/>
  <c r="C1798" i="6"/>
  <c r="C1799" i="6"/>
  <c r="C1800" i="6"/>
  <c r="C1801" i="6"/>
  <c r="C1802" i="6"/>
  <c r="C1803"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9" i="6"/>
  <c r="C1840" i="6"/>
  <c r="C1841" i="6"/>
  <c r="C1868" i="6"/>
  <c r="C1870" i="6"/>
  <c r="C1876" i="6"/>
  <c r="C1902" i="6"/>
  <c r="C1903" i="6"/>
  <c r="C1910" i="6"/>
  <c r="C1911" i="6"/>
  <c r="C1953" i="6"/>
  <c r="C1955" i="6"/>
  <c r="C1959" i="6"/>
  <c r="C1962" i="6"/>
  <c r="C1963" i="6"/>
  <c r="C1964" i="6"/>
  <c r="C1965" i="6"/>
  <c r="C1973" i="6"/>
  <c r="C1976" i="6"/>
  <c r="C1977" i="6"/>
  <c r="C1978" i="6"/>
  <c r="C1981" i="6"/>
  <c r="C1983" i="6"/>
  <c r="C1984" i="6"/>
  <c r="C1987" i="6"/>
  <c r="C1988" i="6"/>
  <c r="C1989" i="6"/>
  <c r="C1990" i="6"/>
  <c r="C1991" i="6"/>
  <c r="C1992" i="6"/>
  <c r="C1993" i="6"/>
  <c r="C1994" i="6"/>
  <c r="C1998" i="6"/>
  <c r="C2000" i="6"/>
  <c r="C2001" i="6"/>
  <c r="C2002" i="6"/>
  <c r="C2003" i="6"/>
  <c r="C2004" i="6"/>
  <c r="C2005" i="6"/>
  <c r="C2011" i="6"/>
  <c r="C2014" i="6"/>
  <c r="C2017" i="6"/>
  <c r="C2018" i="6"/>
  <c r="C2019" i="6"/>
  <c r="C2021" i="6"/>
  <c r="C2023" i="6"/>
  <c r="C2026" i="6"/>
  <c r="C2030" i="6"/>
  <c r="C2031" i="6"/>
  <c r="C2032" i="6"/>
  <c r="C2033" i="6"/>
  <c r="C2034" i="6"/>
  <c r="C2045" i="6"/>
  <c r="C2058" i="6"/>
  <c r="C2059" i="6"/>
  <c r="C2060" i="6"/>
  <c r="C2062" i="6"/>
  <c r="C2066" i="6"/>
  <c r="C2069" i="6"/>
  <c r="C2083" i="6"/>
  <c r="C2091" i="6"/>
  <c r="C2093" i="6"/>
  <c r="C2094" i="6"/>
  <c r="C2097" i="6"/>
  <c r="C2100" i="6"/>
  <c r="C2104" i="6"/>
  <c r="C2109" i="6"/>
  <c r="C2112" i="6"/>
  <c r="C2117" i="6"/>
  <c r="C2124" i="6"/>
  <c r="C2125" i="6"/>
  <c r="C2131" i="6"/>
  <c r="C2132" i="6"/>
  <c r="C2133" i="6"/>
  <c r="C2134" i="6"/>
  <c r="C2141" i="6"/>
  <c r="C2143" i="6"/>
  <c r="C2144" i="6"/>
  <c r="C2145" i="6"/>
  <c r="C2146" i="6"/>
  <c r="C2147" i="6"/>
  <c r="C2148" i="6"/>
  <c r="C2150" i="6"/>
  <c r="C2151" i="6"/>
  <c r="C2152" i="6"/>
  <c r="C2153" i="6"/>
  <c r="C2155" i="6"/>
  <c r="C2156" i="6"/>
  <c r="C2157" i="6"/>
  <c r="C2158" i="6"/>
  <c r="C2164" i="6"/>
  <c r="C2165" i="6"/>
  <c r="C2166" i="6"/>
  <c r="C2168" i="6"/>
  <c r="C2171" i="6"/>
  <c r="C2177" i="6"/>
  <c r="C2178" i="6"/>
  <c r="C2181" i="6"/>
  <c r="C2182" i="6"/>
  <c r="C2201" i="6"/>
  <c r="C2202" i="6"/>
  <c r="C2207" i="6"/>
  <c r="C2209" i="6"/>
  <c r="C2210" i="6"/>
  <c r="C2214" i="6"/>
  <c r="C2217" i="6"/>
  <c r="C2220" i="6"/>
  <c r="C2221" i="6"/>
  <c r="C2222" i="6"/>
  <c r="C2223" i="6"/>
  <c r="C2224" i="6"/>
  <c r="C2226" i="6"/>
  <c r="C2228" i="6"/>
  <c r="C2229" i="6"/>
  <c r="C2233" i="6"/>
  <c r="C2234" i="6"/>
  <c r="C2235" i="6"/>
  <c r="C2244" i="6"/>
  <c r="C2245" i="6"/>
  <c r="C2246" i="6"/>
  <c r="C2247" i="6"/>
  <c r="C2251" i="6"/>
  <c r="C2254" i="6"/>
  <c r="C2256" i="6"/>
  <c r="C2257" i="6"/>
  <c r="C2258" i="6"/>
  <c r="C2259" i="6"/>
  <c r="C2260" i="6"/>
  <c r="C2261" i="6"/>
  <c r="C2262" i="6"/>
  <c r="C2263" i="6"/>
  <c r="C2272" i="6"/>
  <c r="C2273" i="6"/>
  <c r="C2274" i="6"/>
  <c r="C2276" i="6"/>
  <c r="C2277" i="6"/>
  <c r="C2281" i="6"/>
  <c r="C2282" i="6"/>
  <c r="C2284" i="6"/>
  <c r="C2304" i="6"/>
  <c r="C2305" i="6"/>
  <c r="C2306" i="6"/>
  <c r="C2316" i="6"/>
  <c r="C2327" i="6"/>
  <c r="C2331" i="6"/>
  <c r="C2333" i="6"/>
  <c r="C2334" i="6"/>
  <c r="C2335" i="6"/>
  <c r="C2336" i="6"/>
  <c r="C2339" i="6"/>
  <c r="C2340" i="6"/>
  <c r="C2341" i="6"/>
  <c r="C2342" i="6"/>
  <c r="C2343" i="6"/>
  <c r="C2344" i="6"/>
  <c r="C2345" i="6"/>
  <c r="C2348" i="6"/>
  <c r="C2349" i="6"/>
  <c r="C2350" i="6"/>
  <c r="C2353" i="6"/>
  <c r="C2361" i="6"/>
  <c r="C2368" i="6"/>
  <c r="C2370" i="6"/>
  <c r="C2371" i="6"/>
  <c r="C2372" i="6"/>
  <c r="C2373" i="6"/>
  <c r="C2374" i="6"/>
  <c r="C2380" i="6"/>
  <c r="C2384" i="6"/>
  <c r="C2386" i="6"/>
  <c r="C2419" i="6"/>
  <c r="C2430" i="6"/>
  <c r="C2436" i="6"/>
  <c r="C2441" i="6"/>
  <c r="C2443" i="6"/>
  <c r="C2447" i="6"/>
  <c r="C2453" i="6"/>
  <c r="C2471" i="6"/>
  <c r="C2472" i="6"/>
  <c r="C2484" i="6"/>
  <c r="C2486" i="6"/>
  <c r="C2494" i="6"/>
  <c r="C2495" i="6"/>
  <c r="C2503" i="6"/>
  <c r="C2508" i="6"/>
  <c r="C2517" i="6"/>
  <c r="C2518" i="6"/>
  <c r="C2520" i="6"/>
  <c r="C2525" i="6"/>
  <c r="C2538" i="6"/>
  <c r="C2541" i="6"/>
  <c r="C2542" i="6"/>
  <c r="C2560" i="6"/>
  <c r="C2561" i="6"/>
  <c r="C2562" i="6"/>
  <c r="C2563" i="6"/>
  <c r="C2564" i="6"/>
  <c r="C2566" i="6"/>
  <c r="C2567" i="6"/>
  <c r="C2569" i="6"/>
  <c r="C2587" i="6"/>
  <c r="C2601" i="6"/>
  <c r="C2602" i="6"/>
  <c r="C2603" i="6"/>
  <c r="C2604" i="6"/>
  <c r="C2607" i="6"/>
  <c r="C2608" i="6"/>
  <c r="C2632" i="6"/>
  <c r="C2643" i="6"/>
  <c r="C2645" i="6"/>
  <c r="C2647" i="6"/>
  <c r="C2659" i="6"/>
  <c r="C2660" i="6"/>
  <c r="C2676" i="6"/>
  <c r="C2678" i="6"/>
  <c r="I3" i="4" l="1"/>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2" i="4"/>
  <c r="J538" i="1"/>
  <c r="J534" i="1"/>
  <c r="J526" i="1"/>
  <c r="J525" i="1"/>
  <c r="J508" i="1"/>
  <c r="J272" i="1"/>
  <c r="J271" i="1"/>
  <c r="J263" i="1"/>
  <c r="J259" i="1"/>
  <c r="J258" i="1"/>
  <c r="J257" i="1"/>
  <c r="J245" i="1"/>
  <c r="J206" i="1"/>
  <c r="J202" i="1"/>
  <c r="J194" i="1"/>
  <c r="J189" i="1"/>
  <c r="J188" i="1"/>
  <c r="J187" i="1"/>
  <c r="J181" i="1"/>
  <c r="J180" i="1"/>
  <c r="J176" i="1"/>
  <c r="J174" i="1"/>
  <c r="J172" i="1"/>
  <c r="J168" i="1"/>
  <c r="J166"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2" i="1"/>
  <c r="J131" i="1"/>
  <c r="J124" i="1"/>
  <c r="J123" i="1"/>
  <c r="J122" i="1"/>
  <c r="J104" i="1"/>
  <c r="J101" i="1"/>
  <c r="J100" i="1"/>
  <c r="J97" i="1"/>
  <c r="J92" i="1"/>
  <c r="J31" i="1"/>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2" i="3"/>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2" i="3"/>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2" i="4"/>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2" i="1"/>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2" i="1"/>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2" i="1"/>
</calcChain>
</file>

<file path=xl/sharedStrings.xml><?xml version="1.0" encoding="utf-8"?>
<sst xmlns="http://schemas.openxmlformats.org/spreadsheetml/2006/main" count="30281" uniqueCount="9097">
  <si>
    <t>库存组织（必填）</t>
  </si>
  <si>
    <t>物料编号(必填)</t>
  </si>
  <si>
    <t>物料说明(必填)</t>
  </si>
  <si>
    <t>单位(必填)</t>
  </si>
  <si>
    <t>模板(必填)</t>
  </si>
  <si>
    <t>不含税单价</t>
  </si>
  <si>
    <t>供应商名称</t>
  </si>
  <si>
    <t>UFM00001</t>
  </si>
  <si>
    <t>中密度纤维 E1 平面 双面板 2440*1220*30mm A哑光白B哑光白-070</t>
  </si>
  <si>
    <t>PCS</t>
  </si>
  <si>
    <t>采购物料（检）</t>
  </si>
  <si>
    <t>浙江鸿森装饰材料有限公司</t>
  </si>
  <si>
    <t>UFM00002</t>
  </si>
  <si>
    <t>中密度纤维 E1 平面 双面板 2440*1220*30mm A哑光蓝B哑光蓝-074</t>
  </si>
  <si>
    <t>UFM00003</t>
  </si>
  <si>
    <t>中密度纤维 E1 平面 双面板 2440*1220*30mm A哑光灰B哑光灰-072</t>
  </si>
  <si>
    <t>UFM00004</t>
  </si>
  <si>
    <t>中密度纤维 E1 平面 双面板 2440*1220*30mm A橄榄绿B橄榄绿-073</t>
  </si>
  <si>
    <t>UFM00005</t>
  </si>
  <si>
    <t>中密度纤维 E1 平面 双面板 2440*1220*30mm AS灰BS灰-071</t>
  </si>
  <si>
    <t>UFM00006</t>
  </si>
  <si>
    <t>中密度纤维 E1 平面 双面板 2440*1220*30mm A哑光粉B哑光粉-075</t>
  </si>
  <si>
    <t>UFM00007</t>
  </si>
  <si>
    <t>中密度纤维 E1 平面 双面板 2440*1220*18mm A哑光白B哑光白-070</t>
  </si>
  <si>
    <t>UFM00008</t>
  </si>
  <si>
    <t>中密度纤维 E1 平面 双面板 2440*1220*18mm A哑光蓝B哑光蓝-074</t>
  </si>
  <si>
    <t>UFM00009</t>
  </si>
  <si>
    <t>中密度纤维 E1 平面 双面板 2440*1220*18mm A哑光灰B哑光灰-072</t>
  </si>
  <si>
    <t>UFM00010</t>
  </si>
  <si>
    <t>中密度纤维 E1 平面 双面板 2440*1220*18mm A橄榄绿B橄榄绿-073</t>
  </si>
  <si>
    <t>UFM00011</t>
  </si>
  <si>
    <t>中密度纤维 E1 平面 双面板 2440*1220*18mm AS灰BS灰-071</t>
  </si>
  <si>
    <t>UFM00012</t>
  </si>
  <si>
    <t>中密度纤维 E1 平面 双面板 2440*1220*18mm A哑光粉B哑光粉-075</t>
  </si>
  <si>
    <t>UFM00013</t>
  </si>
  <si>
    <t>中密度纤维 E1 平面 双面板 2440*1220*15mm A哑光白B哑光白-070</t>
  </si>
  <si>
    <t>UFM00014</t>
  </si>
  <si>
    <t>中密度纤维 E1 平面 双面板 2440*1220*15mm A哑光蓝B哑光蓝-074</t>
  </si>
  <si>
    <t>UFM00015</t>
  </si>
  <si>
    <t>中密度纤维 E1 平面 双面板 2440*1220*15mm A哑光灰B哑光灰-072</t>
  </si>
  <si>
    <t>UFM00016</t>
  </si>
  <si>
    <t>中密度纤维 E1 平面 双面板 2440*1220*15mm A橄榄绿B橄榄绿-073</t>
  </si>
  <si>
    <t>UFM00017</t>
  </si>
  <si>
    <t>中密度纤维 E1 平面 双面板 2440*1220*15mm AS灰BS灰-071</t>
  </si>
  <si>
    <t>UFM00018</t>
  </si>
  <si>
    <t>中密度纤维 E1 平面 双面板 2440*1220*15mm A哑光粉B哑光粉-075</t>
  </si>
  <si>
    <t>UFM00019</t>
  </si>
  <si>
    <t>中密度纤维 E1 平面 双面板 2440*1220*5mm A哑光白B哑光白-070</t>
  </si>
  <si>
    <t>UFM00020</t>
  </si>
  <si>
    <t>中密度纤维 E1 平面 双面板 2440*1220*5mm A哑光蓝B哑光蓝-074</t>
  </si>
  <si>
    <t>UFM00021</t>
  </si>
  <si>
    <t>中密度纤维 E1 平面 双面板 2440*1220*5mm A哑光灰B哑光灰-072</t>
  </si>
  <si>
    <t>UFM00022</t>
  </si>
  <si>
    <t>中密度纤维 E1 平面 双面板 2440*1220*5mm A橄榄绿B橄榄绿-073</t>
  </si>
  <si>
    <t>UFM00023</t>
  </si>
  <si>
    <t>中密度纤维 E1 平面 双面板 2440*1220*5mm AS灰BS灰-071</t>
  </si>
  <si>
    <t>UFM00024</t>
  </si>
  <si>
    <t>中密度纤维 E1 平面 双面板 2440*1220*5mm A哑光粉B哑光粉-075</t>
  </si>
  <si>
    <t>UFM00025</t>
  </si>
  <si>
    <t>中密度纤维 E1 平面 双面板 2440*1220*18mm A哑光白B钛白-070</t>
  </si>
  <si>
    <t>UFM00026</t>
  </si>
  <si>
    <t>中密度纤维 E1 平面 双面板 2440*1220*18mm A哑光蓝B钛白-074</t>
  </si>
  <si>
    <t>UFM00027</t>
  </si>
  <si>
    <t>中密度纤维 E1 平面 双面板 2440*1220*18mm A哑光灰B钛白-072</t>
  </si>
  <si>
    <t>UFM00028</t>
  </si>
  <si>
    <t>中密度纤维 E1 平面 双面板 2440*1220*18mm A橄榄绿B钛白-073</t>
  </si>
  <si>
    <t>UFM00029</t>
  </si>
  <si>
    <t>中密度纤维 E1 平面 双面板 2440*1220*18mm AS灰B钛白-071</t>
  </si>
  <si>
    <t>UFM00030</t>
  </si>
  <si>
    <t>中密度纤维 E1 平面 双面板 2440*1220*18mm A哑光粉B钛白-075</t>
  </si>
  <si>
    <t>UFM00031</t>
  </si>
  <si>
    <t>中密度纤维 E1 平面 双面板 2440*1220*15mm A哑光白B钛白-070</t>
  </si>
  <si>
    <t>UFM00032</t>
  </si>
  <si>
    <t>中密度纤维 E1 平面 双面板 2440*1220*15mm A哑光蓝B钛白-074</t>
  </si>
  <si>
    <t>UFM00033</t>
  </si>
  <si>
    <t>中密度纤维 E1 平面 双面板 2440*1220*15mm A哑光灰B钛白-072</t>
  </si>
  <si>
    <t>UFM00034</t>
  </si>
  <si>
    <t>中密度纤维 E1 平面 双面板 2440*1220*15mm A橄榄绿B钛白-073</t>
  </si>
  <si>
    <t>UFM00035</t>
  </si>
  <si>
    <t>中密度纤维 E1 平面 双面板 2440*1220*15mm AS灰B钛白-071</t>
  </si>
  <si>
    <t>UFM00036</t>
  </si>
  <si>
    <t>中密度纤维 E1 平面 双面板 2440*1220*15mm A哑光粉B钛白-075</t>
  </si>
  <si>
    <t>UFM00037</t>
  </si>
  <si>
    <t>中密度纤维 E1 平面 双面板 2440*1220*12mm A哑光白B钛白-070</t>
  </si>
  <si>
    <t>UFM00038</t>
  </si>
  <si>
    <t>中密度纤维 E1 平面 双面板 2440*1220*12mm A哑光蓝B钛白-074</t>
  </si>
  <si>
    <t>UFM00039</t>
  </si>
  <si>
    <t>中密度纤维 E1 平面 双面板 2440*1220*12mm A哑光灰B钛白-072</t>
  </si>
  <si>
    <t>UFM00040</t>
  </si>
  <si>
    <t>中密度纤维 E1 平面 双面板 2440*1220*12mm A橄榄绿B钛白-073</t>
  </si>
  <si>
    <t>UFM00041</t>
  </si>
  <si>
    <t>中密度纤维 E1 平面 双面板 2440*1220*12mm AS灰B钛白-071</t>
  </si>
  <si>
    <t>UFM00042</t>
  </si>
  <si>
    <t>中密度纤维 E1 平面 双面板 2440*1220*12mm A哑光粉B钛白-075</t>
  </si>
  <si>
    <t>UFM00043</t>
  </si>
  <si>
    <t>中密度纤维 E1 平面 素板 2440*1220*25mm 素板</t>
  </si>
  <si>
    <t>UFM00044</t>
  </si>
  <si>
    <t>中密度纤维 E1 平面 素板 2440*1220*18mm A钛白B钛白</t>
  </si>
  <si>
    <t>UFM00045</t>
  </si>
  <si>
    <t>中密度纤维 E1 平面 素板 2440*1220*9mm 素板</t>
  </si>
  <si>
    <t>UFM00046</t>
  </si>
  <si>
    <t>中密度纤维 E1 平面 素板 2440*1220*3mm 素板</t>
  </si>
  <si>
    <t>UFM00047</t>
  </si>
  <si>
    <t>PVC 平面 PVC板 2440*1220*15mm 白色</t>
  </si>
  <si>
    <t>UFM00048</t>
  </si>
  <si>
    <t>PVC 平面 PVC板 2440*1220*9mm 白色</t>
  </si>
  <si>
    <t>UFM00049</t>
  </si>
  <si>
    <t>PVC 平面 PVC板 2440*1220*6mm 白色</t>
  </si>
  <si>
    <t>UFM00050</t>
  </si>
  <si>
    <t>三聚氰胺 E1 平面 刨花板 2440*1220*16mm A灰色B灰色</t>
  </si>
  <si>
    <t>UFM00051</t>
  </si>
  <si>
    <t>多层 平面 包装板 2440*1220*18mm</t>
  </si>
  <si>
    <t>UFM00052</t>
  </si>
  <si>
    <t>多层 平面 包装板 2440*1220*15mm</t>
  </si>
  <si>
    <t>UFM00053</t>
  </si>
  <si>
    <t>多层 平面 包装板 2440*1220*9mm</t>
  </si>
  <si>
    <t>UFM00054</t>
  </si>
  <si>
    <t>包装脚墩 130*90*90mm</t>
  </si>
  <si>
    <t>UFM00055</t>
  </si>
  <si>
    <t>包装脚墩 140*90*90mm</t>
  </si>
  <si>
    <t>UFM00056</t>
  </si>
  <si>
    <t>包装脚墩 150*90*70mm</t>
  </si>
  <si>
    <t>UFM00057</t>
  </si>
  <si>
    <t>包装脚墩 180*90*70mm</t>
  </si>
  <si>
    <t>UFM00058</t>
  </si>
  <si>
    <t>PVC 封边条 0.5*16mm 哑光白-070</t>
  </si>
  <si>
    <t>M</t>
  </si>
  <si>
    <t>UFM00059</t>
  </si>
  <si>
    <t>PVC 封边条 0.5*16mm 哑光灰-072</t>
  </si>
  <si>
    <t>UFM00060</t>
  </si>
  <si>
    <t>PVC 封边条 0.5*16mm 哑光蓝-074</t>
  </si>
  <si>
    <t>UFM00061</t>
  </si>
  <si>
    <t>PVC 封边条 0.5*16mm 橄榄绿-073</t>
  </si>
  <si>
    <t>UFM00062</t>
  </si>
  <si>
    <t>PVC 封边条 0.5*16mm S灰-071</t>
  </si>
  <si>
    <t>UFM00063</t>
  </si>
  <si>
    <t>PVC 封边条 0.5*16mm 哑光粉-075</t>
  </si>
  <si>
    <t>UFM00064</t>
  </si>
  <si>
    <t>PVC 封边条 0.5*22mm 哑光白-070</t>
  </si>
  <si>
    <t>UFM00065</t>
  </si>
  <si>
    <t>PVC 封边条 0.5*22mm 哑光灰-072</t>
  </si>
  <si>
    <t>UFM00066</t>
  </si>
  <si>
    <t>PVC 封边条 0.5*22mm 哑光蓝-074</t>
  </si>
  <si>
    <t>UFM00067</t>
  </si>
  <si>
    <t>PVC 封边条 0.5*22mm 橄榄绿-073</t>
  </si>
  <si>
    <t>UFM00068</t>
  </si>
  <si>
    <t>PVC 封边条 0.5*22mm S灰-071</t>
  </si>
  <si>
    <t>UFM00069</t>
  </si>
  <si>
    <t>PVC 封边条 0.5*22mm 哑光粉-075</t>
  </si>
  <si>
    <t>UFM00070</t>
  </si>
  <si>
    <t>PVC 封边条 0.5*20mm 哑光白-070</t>
  </si>
  <si>
    <t>UFM00071</t>
  </si>
  <si>
    <t>PVC 封边条 0.5*20mm 哑光灰-072</t>
  </si>
  <si>
    <t>UFM00072</t>
  </si>
  <si>
    <t>PVC 封边条 0.5*20mm 哑光蓝-074</t>
  </si>
  <si>
    <t>UFM00073</t>
  </si>
  <si>
    <t>PVC 封边条 0.5*20mm 橄榄绿-073</t>
  </si>
  <si>
    <t>UFM00074</t>
  </si>
  <si>
    <t>PVC 封边条 0.5*20mm 麻面 灰色</t>
  </si>
  <si>
    <t>UFM00075</t>
  </si>
  <si>
    <t>PVC 封边条 0.5*20mm S灰-071</t>
  </si>
  <si>
    <t>UFM00076</t>
  </si>
  <si>
    <t>PVC 封边条 0.5*20mm 哑光粉-075</t>
  </si>
  <si>
    <t>UFM00077</t>
  </si>
  <si>
    <t>PVC 封边条 0.5*34mm 哑光白-070</t>
  </si>
  <si>
    <t>UFM00078</t>
  </si>
  <si>
    <t>PVC 封边条 0.5*34mm 哑光灰-072</t>
  </si>
  <si>
    <t>UFM00079</t>
  </si>
  <si>
    <t>PVC 封边条 0.5*34mm 哑光蓝-074</t>
  </si>
  <si>
    <t>UFM00080</t>
  </si>
  <si>
    <t>PVC 封边条 0.5*34mm 橄榄绿-073</t>
  </si>
  <si>
    <t>UFM00081</t>
  </si>
  <si>
    <t>PVC 封边条 0.5*34mm S灰-071</t>
  </si>
  <si>
    <t>UFM00082</t>
  </si>
  <si>
    <t>PVC 封边条 0.5*34mm 哑光粉-075</t>
  </si>
  <si>
    <t>UFM00083</t>
  </si>
  <si>
    <t>PVC 封边条 0.5*40mm 哑光白-070</t>
  </si>
  <si>
    <t>UFM00084</t>
  </si>
  <si>
    <t>PVC 封边条 0.5*40mm 哑光灰-072</t>
  </si>
  <si>
    <t>UFM00085</t>
  </si>
  <si>
    <t>PVC 封边条 0.5*40mm 哑光蓝-074</t>
  </si>
  <si>
    <t>UFM00086</t>
  </si>
  <si>
    <t>PVC 封边条 0.5*40mm 橄榄绿-073</t>
  </si>
  <si>
    <t>UFM00087</t>
  </si>
  <si>
    <t>PVC 封边条 0.5*40mm S灰-071</t>
  </si>
  <si>
    <t>UFM00088</t>
  </si>
  <si>
    <t>PVC 封边条 0.5*40mm 哑光粉-075</t>
  </si>
  <si>
    <t>UFM00089</t>
  </si>
  <si>
    <t xml:space="preserve">PVC 封边条 0.5*44mm 白-070 </t>
  </si>
  <si>
    <t>UFM00090</t>
  </si>
  <si>
    <t xml:space="preserve">PVC 封边条 0.5*55mm 白-070 </t>
  </si>
  <si>
    <t>UFM00091</t>
  </si>
  <si>
    <t>中密度纤维 E1 曲面 曲面板 R386*802*550 素板</t>
  </si>
  <si>
    <t>UFM00097</t>
  </si>
  <si>
    <t>中密度纤维 E1 UF9053102曲面 曲面板 R135*515*500 素板</t>
  </si>
  <si>
    <t>诸暨市联成家具有限公司</t>
  </si>
  <si>
    <t>UFM00103</t>
  </si>
  <si>
    <t>中密度纤维 E1 UF9053202曲面 曲面板 R135*615*500 素板</t>
  </si>
  <si>
    <t>UFM00109</t>
  </si>
  <si>
    <t>中密度纤维 E1 UF9053302曲面 曲面板 R135*715*500 素板</t>
  </si>
  <si>
    <t>UFM00115</t>
  </si>
  <si>
    <t>中密度纤维 E1 UF9053402曲面 曲面板 R135*965*500 素板</t>
  </si>
  <si>
    <t>UFM00121</t>
  </si>
  <si>
    <t xml:space="preserve">实木 圆柱脚 Φ35*298 </t>
  </si>
  <si>
    <t>UFM00125</t>
  </si>
  <si>
    <t>中密度纤维 E1 平面 双面板 2440*1220*18mm A哑光黑B哑光黑-031</t>
  </si>
  <si>
    <t>UFM00126</t>
  </si>
  <si>
    <t>中密度纤维 E1 平面 双面板 2440*1220*18mm A哑光黑B钛白-031</t>
  </si>
  <si>
    <t>UFM00127</t>
  </si>
  <si>
    <t>中密度纤维 E1 平面 双面板 2440*1220*30mm A哑光黑B哑光黑-031</t>
  </si>
  <si>
    <t>UFM00128</t>
  </si>
  <si>
    <t>PVC 封边条 0.5*22mm 哑光黑-031</t>
  </si>
  <si>
    <t>UFM00129</t>
  </si>
  <si>
    <t>多层板 E1 平面 双面板 2440*1220*16mm A美洲樱桃B美洲樱桃-H041</t>
  </si>
  <si>
    <t>UFM00130</t>
  </si>
  <si>
    <t>PVC 封边条 0.5*20mm 美洲樱桃-H041</t>
  </si>
  <si>
    <t>UFM00131</t>
  </si>
  <si>
    <t>实木 封边条 0.5*28mm 白桦木</t>
  </si>
  <si>
    <t>UFM00132</t>
  </si>
  <si>
    <t>中密度纤维 E1 平面 双面板 2440*1220*18mm A钛白B钛白</t>
  </si>
  <si>
    <t>UFM00133</t>
  </si>
  <si>
    <t>中密度纤维 E1 平面 双面板 2440*1220*30mm A钛白B钛白</t>
  </si>
  <si>
    <t>UFPJL001</t>
  </si>
  <si>
    <t>不锈钢 DTC铰链 90度两孔带阻尼 镀镍</t>
  </si>
  <si>
    <t>因爱五金制品（上海）有限公司</t>
  </si>
  <si>
    <t>UFPJL002</t>
  </si>
  <si>
    <t>不锈钢 DTC铰链 全盖四孔带阻尼 镀镍</t>
  </si>
  <si>
    <t>UFPJL003</t>
  </si>
  <si>
    <t>不锈钢 DTC铰链 全盖四孔不带阻尼 镀镍</t>
  </si>
  <si>
    <t>UFPJL004</t>
  </si>
  <si>
    <t>不锈钢 DTC铰链 全盖四孔无阻尼无弹簧 镀镍</t>
  </si>
  <si>
    <t>UFPJL005</t>
  </si>
  <si>
    <t>不锈钢 DTC铰链 半盖四孔带阻尼 镀镍</t>
  </si>
  <si>
    <t>UFPJL006</t>
  </si>
  <si>
    <t>不锈钢 DTC铰链 半盖四孔不带阻尼 镀镍</t>
  </si>
  <si>
    <t>UFPJL007</t>
  </si>
  <si>
    <t>不锈钢 DTC铰链 内掩四孔带阻尼 镀镍</t>
  </si>
  <si>
    <t>UFPJL008</t>
  </si>
  <si>
    <t>不锈钢 DTC铰链 内掩四孔不带阻尼 镀镍</t>
  </si>
  <si>
    <t>UFPJL009</t>
  </si>
  <si>
    <t>不锈钢 马桶盖板铰链 S15 镀铬</t>
  </si>
  <si>
    <t>UFPJL010</t>
  </si>
  <si>
    <t>锌合金 马桶盖板铰链 S47 镀铬</t>
  </si>
  <si>
    <t>UFPJL011</t>
  </si>
  <si>
    <t>不锈钢 DTC铰链 全盖四孔无弹簧无阻尼 镀镍</t>
  </si>
  <si>
    <t>UFPJL012</t>
  </si>
  <si>
    <t>不锈钢 DTC铰链 内俺四孔无弹簧无阻尼 镀镍</t>
  </si>
  <si>
    <t>UFPHG001</t>
  </si>
  <si>
    <t>不锈钢 DTC二节隐藏滑轨 半拉250mm 镀镍</t>
  </si>
  <si>
    <t>UFPHG002</t>
  </si>
  <si>
    <t>不锈钢 DTC二节隐藏滑轨 半拉350mm 镀镍</t>
  </si>
  <si>
    <t>UFPHG003</t>
  </si>
  <si>
    <t>不锈钢 DTC二节隐藏滑轨 半拉400mm 镀镍</t>
  </si>
  <si>
    <t>UFPHG004</t>
  </si>
  <si>
    <t>不锈钢 DTC三节隐藏滑轨 半拉250mm 镀镍</t>
  </si>
  <si>
    <t>UFPHG005</t>
  </si>
  <si>
    <t>不锈钢 DTC三节隐藏滑轨 半拉350mm 镀镍</t>
  </si>
  <si>
    <t>UFPHG006</t>
  </si>
  <si>
    <t>不锈钢 DTC三节隐藏滑轨 半拉400mm 镀镍</t>
  </si>
  <si>
    <t>UFPHG007</t>
  </si>
  <si>
    <t xml:space="preserve">不锈钢 DTC豪华抽 中抽屉B高度 300mm 镀镍 </t>
  </si>
  <si>
    <t>浙江易杰特紧固件制造有限公司</t>
  </si>
  <si>
    <t>UFPLS001</t>
  </si>
  <si>
    <t>不锈钢 十字沉头 自攻螺丝 ST3.5*16</t>
  </si>
  <si>
    <t>UFPLS002</t>
  </si>
  <si>
    <t>不锈钢 十字沉头 自攻螺丝 ST3.5*25</t>
  </si>
  <si>
    <t>UFPLS003</t>
  </si>
  <si>
    <t>不锈钢 十字沉头 自攻螺丝 ST3.5*30</t>
  </si>
  <si>
    <t>UFPLS004</t>
  </si>
  <si>
    <t>不锈钢 十字沉头 自攻螺丝 ST4*25</t>
  </si>
  <si>
    <t>UFPLS005</t>
  </si>
  <si>
    <t>不锈钢 十字沉头 自攻螺丝 ST4*30</t>
  </si>
  <si>
    <t>UFPLS006</t>
  </si>
  <si>
    <t>不锈钢 十字沉头 自攻螺丝 ST4.2*32</t>
  </si>
  <si>
    <t>UFPLS007</t>
  </si>
  <si>
    <t>不锈钢 十字沉头 自攻螺丝 ST4.8*38</t>
  </si>
  <si>
    <t>UFPLS008</t>
  </si>
  <si>
    <t>不锈钢 十字沉头 自攻螺丝 ST4.8*50</t>
  </si>
  <si>
    <t>UFPLS009</t>
  </si>
  <si>
    <t>不锈钢 十字盘头 自攻螺丝 ST3.5*16</t>
  </si>
  <si>
    <t>UFPLS010</t>
  </si>
  <si>
    <t>不锈钢 十字盘头 自攻螺丝 ST3.5*25</t>
  </si>
  <si>
    <t>UFPLS011</t>
  </si>
  <si>
    <t>不锈钢 十字盘头 自攻螺丝 ST3.5*30</t>
  </si>
  <si>
    <t>UFPLS012</t>
  </si>
  <si>
    <t>不锈钢 十字盘头 自攻螺丝 ST4*25</t>
  </si>
  <si>
    <t>UFPLS013</t>
  </si>
  <si>
    <t>不锈钢 十字盘头 自攻螺丝 ST4*30</t>
  </si>
  <si>
    <t>UFPLS014</t>
  </si>
  <si>
    <t>不锈钢 十字盘头 自攻螺丝 ST4.2*32</t>
  </si>
  <si>
    <t>UFPLS015</t>
  </si>
  <si>
    <t>不锈钢 十字盘头 自攻螺丝 ST4.8*38</t>
  </si>
  <si>
    <t>UFPLS016</t>
  </si>
  <si>
    <t>不锈钢 十字盘头 自攻螺丝 ST4.8*50</t>
  </si>
  <si>
    <t>UFPLS017</t>
  </si>
  <si>
    <t>不锈钢 一字沉头 自攻螺丝 ST3.5*16</t>
  </si>
  <si>
    <t>UFPLS018</t>
  </si>
  <si>
    <t>不锈钢 一字沉头 自攻螺丝 ST3.5*25</t>
  </si>
  <si>
    <t>UFPLS019</t>
  </si>
  <si>
    <t>不锈钢 一字沉头 自攻螺丝 ST3.5*30</t>
  </si>
  <si>
    <t>UFPLS020</t>
  </si>
  <si>
    <t>不锈钢 一字沉头 自攻螺丝 ST4*25</t>
  </si>
  <si>
    <t>UFPLS021</t>
  </si>
  <si>
    <t>不锈钢 一字沉头 自攻螺丝 ST4*30</t>
  </si>
  <si>
    <t>UFPLS022</t>
  </si>
  <si>
    <t>不锈钢 一字沉头 自攻螺丝 ST4.2*12.8</t>
  </si>
  <si>
    <t>UFPLS023</t>
  </si>
  <si>
    <t>不锈钢 一字沉头 自攻螺丝 ST4.2*16</t>
  </si>
  <si>
    <t>UFPLS024</t>
  </si>
  <si>
    <t>不锈钢 一字沉头 自攻螺丝 ST4.2*32</t>
  </si>
  <si>
    <t>UFPLS025</t>
  </si>
  <si>
    <t>不锈钢 一字沉头 自攻螺丝 ST4.8*38</t>
  </si>
  <si>
    <t>UFPLS026</t>
  </si>
  <si>
    <t>不锈钢 一字沉头 自攻螺丝 ST4.8*50</t>
  </si>
  <si>
    <t>UFPLS027</t>
  </si>
  <si>
    <t>不锈钢 一字盘头 自攻螺丝 ST3.5*16</t>
  </si>
  <si>
    <t>UFPLS028</t>
  </si>
  <si>
    <t>不锈钢 一字盘头 自攻螺丝 ST3.5*25</t>
  </si>
  <si>
    <t>UFPLS029</t>
  </si>
  <si>
    <t>不锈钢 一字盘头 自攻螺丝 ST3.5*30</t>
  </si>
  <si>
    <t>UFPLS030</t>
  </si>
  <si>
    <t>不锈钢 一字盘头 自攻螺丝 ST4*25</t>
  </si>
  <si>
    <t>UFPLS031</t>
  </si>
  <si>
    <t>不锈钢 一字盘头 自攻螺丝 ST4*30</t>
  </si>
  <si>
    <t>UFPLS032</t>
  </si>
  <si>
    <t>不锈钢 一字盘头 自攻螺丝 ST4.2*12.8</t>
  </si>
  <si>
    <t>UFPLS033</t>
  </si>
  <si>
    <t>不锈钢 一字盘头 自攻螺丝 ST4.2*16</t>
  </si>
  <si>
    <t>UFPLS034</t>
  </si>
  <si>
    <t>不锈钢 一字盘头 自攻螺丝 ST4.2*32</t>
  </si>
  <si>
    <t>UFPLS035</t>
  </si>
  <si>
    <t>不锈钢 一字盘头 自攻螺丝 ST4.8*38</t>
  </si>
  <si>
    <t>UFPLS036</t>
  </si>
  <si>
    <t>不锈钢 一字盘头 自攻螺丝 ST4.8*50</t>
  </si>
  <si>
    <t>UFPLS037</t>
  </si>
  <si>
    <t>不锈钢 穿心对锁螺丝 M6*30</t>
  </si>
  <si>
    <t>UFPLS038</t>
  </si>
  <si>
    <t>不锈钢 穿心对锁螺丝 M6*20</t>
  </si>
  <si>
    <t>UFPLS039</t>
  </si>
  <si>
    <t xml:space="preserve">不锈钢 贝壳拉手专用螺丝 M4*16 </t>
  </si>
  <si>
    <t>东莞市悦发五金塑胶制品有限公司</t>
  </si>
  <si>
    <t>UFPLS040</t>
  </si>
  <si>
    <t>不锈钢 镜钉装饰帽 Φ12*9.5 镀铬</t>
  </si>
  <si>
    <t>绍兴市海耶斯五金店</t>
  </si>
  <si>
    <t>UFPLS041</t>
  </si>
  <si>
    <t>不锈钢 十字沉头 自攻螺丝 ST4.2*50</t>
  </si>
  <si>
    <t>UFPBS001</t>
  </si>
  <si>
    <t>锌合金 贝壳 拉手 CY016 亮铬</t>
  </si>
  <si>
    <t>UFPBS002</t>
  </si>
  <si>
    <t>锌合金 方形 拉手 45*45 亮铬</t>
  </si>
  <si>
    <t>UFPKD001</t>
  </si>
  <si>
    <t>塑包铁杆 KD三合一 连接杆 Φ6*40mm</t>
  </si>
  <si>
    <t>UFPKD002</t>
  </si>
  <si>
    <t xml:space="preserve">锌合金 KD三合一 锁扣件 Φ14.3*11.3 </t>
  </si>
  <si>
    <t>UFPKD003</t>
  </si>
  <si>
    <t>塑料 KD三合一 预埋件 Φ10.7*10.4 白色</t>
  </si>
  <si>
    <t>UFPDM001</t>
  </si>
  <si>
    <t>塑包铁 沐家吊码 灰色</t>
  </si>
  <si>
    <t>UFPDM002</t>
  </si>
  <si>
    <t>铁 吊码挂片 六孔</t>
  </si>
  <si>
    <t>UFPGJ001</t>
  </si>
  <si>
    <t>塑料 调节脚 8cm 黑色</t>
  </si>
  <si>
    <t>UFPGJ002</t>
  </si>
  <si>
    <t>铁 调节脚 M6*27 黑色</t>
  </si>
  <si>
    <t>UFPGJ003</t>
  </si>
  <si>
    <t>不锈钢 脚钉 Φ15*18 白色</t>
  </si>
  <si>
    <t>UFPBT001</t>
  </si>
  <si>
    <t>塑料 层板托 Φ5 透明</t>
  </si>
  <si>
    <t>UFPBT002</t>
  </si>
  <si>
    <t>镀镍锌合金 层板夹 Φ5</t>
  </si>
  <si>
    <t>UFPSJ001</t>
  </si>
  <si>
    <t>塑料 圆形 防撞胶粒 Φ10*1.8 透明</t>
  </si>
  <si>
    <t>UFPSJ002</t>
  </si>
  <si>
    <t>塑料 拉手垫片 Φ2*25 透明</t>
  </si>
  <si>
    <t>UFPSJ003</t>
  </si>
  <si>
    <t>不锈钢 螺杆 Φ4*20</t>
  </si>
  <si>
    <t>UFPSJ004</t>
  </si>
  <si>
    <t>实木 圆形 木榫 Φ8*30</t>
  </si>
  <si>
    <t>UFPSJ005</t>
  </si>
  <si>
    <t>实木 圆形 木榫 Φ8*40</t>
  </si>
  <si>
    <t>UFPSJ006</t>
  </si>
  <si>
    <t>尼龙 慧鱼锚栓 S6 灰色</t>
  </si>
  <si>
    <t>UFPSJ007</t>
  </si>
  <si>
    <t>塑料 预埋件 Φ4*10 白色</t>
  </si>
  <si>
    <t>UFPSJ008</t>
  </si>
  <si>
    <t>塑料 孔塞 Φ3*5 灰色</t>
  </si>
  <si>
    <t>UFPSJ009</t>
  </si>
  <si>
    <t>铜版纸 靠模 566*60</t>
  </si>
  <si>
    <t>UFPSJ010</t>
  </si>
  <si>
    <t>铁 椭圆 铁镜码 44*16 镀镍</t>
  </si>
  <si>
    <t>UFPSJ011</t>
  </si>
  <si>
    <t>丙烯酸泡棉 3M双面胶 1mm 红黄</t>
  </si>
  <si>
    <t>UFPSJ012</t>
  </si>
  <si>
    <t>LED灯带 变压器 红外线开关 分线盒 2.3M 4000K</t>
  </si>
  <si>
    <t>UFPSJ013</t>
  </si>
  <si>
    <t>LED灯带 变压器 红外线开关 分线盒 2.9M 4001K</t>
  </si>
  <si>
    <t>UFPSJ014</t>
  </si>
  <si>
    <t>LED灯带 变压器 红外线开关 分线盒 3.5M 4002K</t>
  </si>
  <si>
    <t>UFPSJ015</t>
  </si>
  <si>
    <t>纯铜 非标护套电线 英文 0.75平方</t>
  </si>
  <si>
    <t>嘉兴卓著贸易有限公司</t>
  </si>
  <si>
    <t>UFPSJ016</t>
  </si>
  <si>
    <t>塑料 扎带方形固定座 20*20 白色</t>
  </si>
  <si>
    <t>UFPSJ017</t>
  </si>
  <si>
    <t>铝 方形 1028铝条 10*28*600mm 银白 两端R6角</t>
  </si>
  <si>
    <t>UFPSJ018</t>
  </si>
  <si>
    <t xml:space="preserve">铝 方形 1028铝条 10*28*394mm 银白 </t>
  </si>
  <si>
    <t>UFPSJ019</t>
  </si>
  <si>
    <t xml:space="preserve">铝 方形 1028铝条 10*28*390mm 银白 </t>
  </si>
  <si>
    <t>UFPSJ020</t>
  </si>
  <si>
    <t xml:space="preserve">铝 方形 1028铝条 10*28*694mm 银白 </t>
  </si>
  <si>
    <t>UFPSJ021</t>
  </si>
  <si>
    <t xml:space="preserve">铝 方形 1028铝条 10*28*690mm 银白 </t>
  </si>
  <si>
    <t>UFPSJ022</t>
  </si>
  <si>
    <t xml:space="preserve">铝 方形 1028铝条 10*28*994mm 银白 </t>
  </si>
  <si>
    <t>UFPSJ023</t>
  </si>
  <si>
    <t xml:space="preserve">铝 方形 1028铝条 10*28*990mm 银白 </t>
  </si>
  <si>
    <t>UFPSJ024</t>
  </si>
  <si>
    <t xml:space="preserve">铁 圆柱 华司头 M6*13 </t>
  </si>
  <si>
    <t>UFPSJ025</t>
  </si>
  <si>
    <t>塑料 L形 角码 4孔 35*35*40mm 白色</t>
  </si>
  <si>
    <t>UFPSJ026</t>
  </si>
  <si>
    <t xml:space="preserve">铁 L形 角铁 10孔 70*70*36mm 镀锌 </t>
  </si>
  <si>
    <t>UFPSJ027</t>
  </si>
  <si>
    <t>塑料 U型槽 233*160*89mm 灰色</t>
  </si>
  <si>
    <t>UFPSJ028</t>
  </si>
  <si>
    <t>聚乙烯 柜门磁夹 60mm 咖啡</t>
  </si>
  <si>
    <t>UFGJP001</t>
  </si>
  <si>
    <t>无铜镜片 449*437*3mm</t>
  </si>
  <si>
    <t>上海民望镜业有限公司</t>
  </si>
  <si>
    <t>UFGJP002</t>
  </si>
  <si>
    <r>
      <rPr>
        <sz val="11"/>
        <color theme="1"/>
        <rFont val="等线"/>
        <family val="3"/>
        <charset val="134"/>
        <scheme val="minor"/>
      </rPr>
      <t>UF9032003/UF9032103无铜镜片 618.5*165.5*3mm 倒四角</t>
    </r>
    <r>
      <rPr>
        <sz val="10"/>
        <color theme="1"/>
        <rFont val="等线"/>
        <family val="3"/>
        <charset val="134"/>
        <scheme val="minor"/>
      </rPr>
      <t>R3 附图</t>
    </r>
  </si>
  <si>
    <t>UFGJP003</t>
  </si>
  <si>
    <t>无铜镜片 657*507*5mm 磨斜边 附图</t>
  </si>
  <si>
    <t>UFGJP004</t>
  </si>
  <si>
    <t>无铜镜片 657*807*5mm 磨斜边 附图</t>
  </si>
  <si>
    <t>UFGJP005</t>
  </si>
  <si>
    <t>无铜镜片 657*1107*5mm 磨斜边 附图</t>
  </si>
  <si>
    <t>UFGJP006</t>
  </si>
  <si>
    <t>UF90322031无铜镜片 657*507*5mm 透光磨斜边 附图</t>
  </si>
  <si>
    <t>UFGJP007</t>
  </si>
  <si>
    <t>UF90323031无铜镜片 657*807*5mm 透光磨斜边 附图</t>
  </si>
  <si>
    <t>UFGJP008</t>
  </si>
  <si>
    <t>UF90324031无铜镜片 657*1107*5mm 透光磨斜边 附图</t>
  </si>
  <si>
    <t>UFGCB001</t>
  </si>
  <si>
    <t>白玻 钢化 玻璃层板 526*95*5mm 直边</t>
  </si>
  <si>
    <t>UFGCB002</t>
  </si>
  <si>
    <t>白玻 钢化 玻璃层板 587*358*5mm 直边</t>
  </si>
  <si>
    <t>UFGCB003</t>
  </si>
  <si>
    <t>白玻 钢化 玻璃层板 624*358*5mm 直边</t>
  </si>
  <si>
    <t>UFGCB004</t>
  </si>
  <si>
    <t>白玻 钢化 玻璃层板 606*358*5mm 直边</t>
  </si>
  <si>
    <t>UFGCB005</t>
  </si>
  <si>
    <t>白玻 钢化 玻璃层板 447*248*5mm 直边</t>
  </si>
  <si>
    <t>UFGCB006</t>
  </si>
  <si>
    <t>白玻 钢化 玻璃层板 561*202*5mm 直边</t>
  </si>
  <si>
    <t>UFGCB007</t>
  </si>
  <si>
    <t>白玻 钢化 玻璃层板 561*265*5mm 直边</t>
  </si>
  <si>
    <t>UFGCB008</t>
  </si>
  <si>
    <t>白玻 钢化 玻璃层板 261*265*5mm 直边</t>
  </si>
  <si>
    <t>UFGCB009</t>
  </si>
  <si>
    <t>白玻 钢化 玻璃层板 261*110*5mm 直边</t>
  </si>
  <si>
    <t>UFGCB010</t>
  </si>
  <si>
    <t>白玻 钢化 玻璃层板 561*110*5mm 直边</t>
  </si>
  <si>
    <t>UFGCB011</t>
  </si>
  <si>
    <t>白玻 钢化 玻璃层板 477*268*5mm 直边</t>
  </si>
  <si>
    <t>UFGCB012</t>
  </si>
  <si>
    <t>白玻 钢化 玻璃层板 432*115*5mm 直边</t>
  </si>
  <si>
    <t>UFGCB013</t>
  </si>
  <si>
    <t>UFGCB014</t>
  </si>
  <si>
    <t>白玻 钢化 玻璃层板 365*365*5mm 弧形 附图</t>
  </si>
  <si>
    <t>UFGCB015</t>
  </si>
  <si>
    <t>白玻 钢化 玻璃层板 278*480*5mm 弧形 附图</t>
  </si>
  <si>
    <t>UFBZX001</t>
  </si>
  <si>
    <t>五层牛卡纸 UF9032002外纸箱 475*470*830 原色 附图</t>
  </si>
  <si>
    <t>苏州众恒印刷有限公司</t>
  </si>
  <si>
    <t>UFBZX002</t>
  </si>
  <si>
    <t>五层牛卡纸 UF9032003外纸箱 345*195*795 原色 附图</t>
  </si>
  <si>
    <t>UFBZX003</t>
  </si>
  <si>
    <t>五层牛卡纸 UF9032007外纸箱 345*195*795 原色 附图</t>
  </si>
  <si>
    <t>UFBZX004</t>
  </si>
  <si>
    <t>五层牛卡纸 UF9032008外纸箱 645*345*865 原色 附图</t>
  </si>
  <si>
    <t>UFBZX005</t>
  </si>
  <si>
    <t>五层牛卡纸 UF9032009外纸箱 1950*345*345 原色 附图</t>
  </si>
  <si>
    <t>UFBZX006</t>
  </si>
  <si>
    <t>五层牛卡纸 UF9032102外纸箱 560*355*805 原色 附图</t>
  </si>
  <si>
    <t>UFBZX007</t>
  </si>
  <si>
    <t>五层牛卡纸 UF9032103外纸箱 645*195*795 原色 附图</t>
  </si>
  <si>
    <t>UFBZX008</t>
  </si>
  <si>
    <t>五层牛卡纸 UF9032107外纸箱 645*195*795 原色 附图</t>
  </si>
  <si>
    <t>UFBZX009</t>
  </si>
  <si>
    <t>五层牛卡纸 UF9032108内纸箱 585*65*730 原色 附图</t>
  </si>
  <si>
    <t>UFBZX011</t>
  </si>
  <si>
    <t>五层牛卡纸 UF9032109外纸箱 345*345*865 原色 附图</t>
  </si>
  <si>
    <t>UFBZX012</t>
  </si>
  <si>
    <t>五层牛卡纸 UF9032202外纸箱 570*480*865 原色 附图</t>
  </si>
  <si>
    <t>UFBZX013</t>
  </si>
  <si>
    <t>五层牛卡纸 UF9032203外纸箱 645*85*795 原色 附图</t>
  </si>
  <si>
    <t>UFBZX014</t>
  </si>
  <si>
    <t>五层牛卡纸 UF9032208内纸箱 585*65*780 原色 附图</t>
  </si>
  <si>
    <t>UFBZX016</t>
  </si>
  <si>
    <t>五层牛卡纸 UF9032209外纸箱 645*345*865 原色 附图</t>
  </si>
  <si>
    <t>UFBZX017</t>
  </si>
  <si>
    <t>五层牛卡纸 UF9032302外纸箱 710*595*865 原色 附图</t>
  </si>
  <si>
    <t>UFBZX018</t>
  </si>
  <si>
    <t>五层牛卡纸 UF9032303外纸箱 945*85*795 原色 附图</t>
  </si>
  <si>
    <t>UFBZX019</t>
  </si>
  <si>
    <t>五层牛卡纸 UF9032308内纸箱 1745*65*585 原色 附图</t>
  </si>
  <si>
    <t>UFBZX020</t>
  </si>
  <si>
    <t>五层牛卡纸 UF9032308外纸箱 1810*525*625 原色 附图</t>
  </si>
  <si>
    <t>UFBZX021</t>
  </si>
  <si>
    <t>五层牛卡纸 UF9032402L柜体纸箱 1030*615*765 原色 附图</t>
  </si>
  <si>
    <t>UFBZX022</t>
  </si>
  <si>
    <t>五层牛卡纸 UF9032402L底座纸箱 1030*615*145 原色 附图</t>
  </si>
  <si>
    <t>UFBZX023</t>
  </si>
  <si>
    <t>五层牛卡纸 UF9032402R柜体纸箱 1030*615*765 原色 附图</t>
  </si>
  <si>
    <t>UFBZX024</t>
  </si>
  <si>
    <t>五层牛卡纸 UF9032402R底座纸箱 1030*615*145 原色 附图</t>
  </si>
  <si>
    <t>UFBZX025</t>
  </si>
  <si>
    <t>五层牛卡纸 UF9032502柜体纸箱 1340*615*765 原色 附图</t>
  </si>
  <si>
    <t>UFBZX026</t>
  </si>
  <si>
    <t>五层牛卡纸 UF9032502底座纸箱 1340*615*145 原色 附图</t>
  </si>
  <si>
    <t>UFBZX027</t>
  </si>
  <si>
    <t>五层牛卡纸 UF9032503外纸箱 645*197*795 原色 附图</t>
  </si>
  <si>
    <t>UFBZX028</t>
  </si>
  <si>
    <t>五层牛卡纸 UF9032602柜体纸箱 1380*615*765 原色 附图</t>
  </si>
  <si>
    <t>UFBZX029</t>
  </si>
  <si>
    <t>五层牛卡纸 UF9032602底座纸箱 1380*615*145 原色 附图</t>
  </si>
  <si>
    <t>UFBZX030</t>
  </si>
  <si>
    <t>五层牛卡纸 UF9032702L外纸箱 1010*615*525 原色 附图</t>
  </si>
  <si>
    <t>UFBZX031</t>
  </si>
  <si>
    <t>五层牛卡纸 UF9032702R外纸箱 1010*615*525 原色 附图</t>
  </si>
  <si>
    <t>UFBZX032</t>
  </si>
  <si>
    <t>五层牛卡纸 UF9032802外纸箱 1340*615*525 原色 附图</t>
  </si>
  <si>
    <t>UFBZX033</t>
  </si>
  <si>
    <t>五层牛卡纸 UF90321021外纸箱 600*505*785 原色 附图</t>
  </si>
  <si>
    <t>UFBZX034</t>
  </si>
  <si>
    <t>五层牛卡纸 UF90323021外纸箱 710*595*865 原色 附图</t>
  </si>
  <si>
    <t>UFBZX035</t>
  </si>
  <si>
    <t>五层牛卡纸 UF90323022外纸箱 645*345*865 原色 附图</t>
  </si>
  <si>
    <t>UFBZX036</t>
  </si>
  <si>
    <t>五层牛卡纸 UF90323023外纸箱 675*575*525 原色 附图</t>
  </si>
  <si>
    <t>UFBZX037</t>
  </si>
  <si>
    <t>五层牛卡纸 UF9032403外纸箱 1245*85*795 原色 附图</t>
  </si>
  <si>
    <t>UFBZX038</t>
  </si>
  <si>
    <t>五层牛卡纸 UF90325021柜体纸箱 1340*615*765 原色 附图</t>
  </si>
  <si>
    <t>UFBZX039</t>
  </si>
  <si>
    <t>五层牛卡纸 UF90325021底座纸箱 1340*615*145 原色 附图</t>
  </si>
  <si>
    <t>UFBZX040</t>
  </si>
  <si>
    <t>五层牛卡纸 UF90326021柜体纸箱 1380*615*765 原色 附图</t>
  </si>
  <si>
    <t>UFBZX041</t>
  </si>
  <si>
    <t>五层牛卡纸 UF90326021底座纸箱 1380*615*145 原色 附图</t>
  </si>
  <si>
    <t>UFBZX042</t>
  </si>
  <si>
    <t>五层牛卡纸 UF9045102外纸箱 590*490*850 原色 附图</t>
  </si>
  <si>
    <t>UFBZX043</t>
  </si>
  <si>
    <t>五层牛卡纸 UF9045202外纸箱 640*490*850 原色 附图</t>
  </si>
  <si>
    <t>UFBZX044</t>
  </si>
  <si>
    <t>五层牛卡纸 UF9053102-352柜脚外纸箱 660*175*335 原色 附图</t>
  </si>
  <si>
    <t>UFBZX045</t>
  </si>
  <si>
    <t>五层牛卡纸 UF9053102-352柜脚内纸箱 320*120*75 原色 附图</t>
  </si>
  <si>
    <t>UFBZX046</t>
  </si>
  <si>
    <t>五层牛卡纸 UF9053102主柜外纸箱 570*503*575 原色 附图</t>
  </si>
  <si>
    <t>UFBZX047</t>
  </si>
  <si>
    <t>五层牛卡纸 UF9053202主柜外纸箱 670*503*575 原色 附图</t>
  </si>
  <si>
    <t>UFBZX048</t>
  </si>
  <si>
    <t>五层牛卡纸 UF9053302主柜外纸箱 770*503*575 原色 附图</t>
  </si>
  <si>
    <t>UFBZX049</t>
  </si>
  <si>
    <t>五层牛卡纸 UF9053402主柜外纸箱 1020*503*575 原色 附图</t>
  </si>
  <si>
    <t>UFBZX050</t>
  </si>
  <si>
    <t>五层牛卡纸 UF9011003外纸箱 790*340*190 原色 附图</t>
  </si>
  <si>
    <t>UFBZX051</t>
  </si>
  <si>
    <t>五层牛卡纸 UF9011007外纸箱 790*340*190 原色 附图</t>
  </si>
  <si>
    <t>UFBZX052</t>
  </si>
  <si>
    <t>五层牛卡纸 UF9011103外纸箱 790*640*190 原色 附图</t>
  </si>
  <si>
    <t>UFBZX053</t>
  </si>
  <si>
    <t>五层牛卡纸 UF9011107外纸箱 790*640*190 原色 附图</t>
  </si>
  <si>
    <t>UFBZX054</t>
  </si>
  <si>
    <t>五层牛卡纸 UF9012001-363外纸箱 640*340*60 原色 附图</t>
  </si>
  <si>
    <t>UFBZX055</t>
  </si>
  <si>
    <t>五层牛卡纸 UF9012001-364外纸箱 940*340*60 原色 附图</t>
  </si>
  <si>
    <t>UFBZX056</t>
  </si>
  <si>
    <t>五层牛卡纸 UF9012001-366外纸箱 1240*340*60 原色 附图</t>
  </si>
  <si>
    <t>UFBZX057</t>
  </si>
  <si>
    <t>五层牛卡纸 UF9012001-367外纸箱 1540*340*60 原色 附图</t>
  </si>
  <si>
    <t>UFBZX058</t>
  </si>
  <si>
    <t>五层牛卡纸 UF9012007外纸箱 340*340*870 原色 附图</t>
  </si>
  <si>
    <t>UFBZX059</t>
  </si>
  <si>
    <t>五层牛卡纸 UF9012009外纸箱 1950*340*340 原色 附图</t>
  </si>
  <si>
    <t>UFBZX060</t>
  </si>
  <si>
    <t>五层牛卡纸 UF9012107外纸箱 640*340*870 原色 附图</t>
  </si>
  <si>
    <t>UFBZX061</t>
  </si>
  <si>
    <t>五层牛卡纸 UF9012502外纸箱 640*340*870 原色 附图</t>
  </si>
  <si>
    <t>UFBZX062</t>
  </si>
  <si>
    <t>五层牛卡纸 UF9013008外纸箱 640*340*870 原色 附图</t>
  </si>
  <si>
    <t>UFBZX063</t>
  </si>
  <si>
    <t>五层牛卡纸 UF9013108外纸箱 640*340*870 原色 附图</t>
  </si>
  <si>
    <t>UFBZX064</t>
  </si>
  <si>
    <t>五层牛卡纸 UFSCWW3741内纸箱 420*90*485 原色 附图</t>
  </si>
  <si>
    <t>UFBZX065</t>
  </si>
  <si>
    <t>五层牛卡纸 UFSCWW3741外纸箱 490*385*430 原色 附图</t>
  </si>
  <si>
    <t>UFBZX066</t>
  </si>
  <si>
    <t>五层牛卡纸 UFSCWW4367内纸箱 440*100*700 原色 附图</t>
  </si>
  <si>
    <t>UFBZX067</t>
  </si>
  <si>
    <t>五层牛卡纸 UFSCWW4367外纸箱 440*405*700 原色 附图</t>
  </si>
  <si>
    <t>UFBBT001</t>
  </si>
  <si>
    <t>不干胶 UF9032002W标贴 134*190 白底</t>
  </si>
  <si>
    <t>UFBBT002</t>
  </si>
  <si>
    <t>不干胶 UF9032002G标贴 134*190 白底</t>
  </si>
  <si>
    <t>UFBBT003</t>
  </si>
  <si>
    <t>不干胶 UF9032002O标贴 134*190 白底</t>
  </si>
  <si>
    <t>UFBBT004</t>
  </si>
  <si>
    <t>不干胶 UF9032002S标贴 134*190 白底</t>
  </si>
  <si>
    <t>UFBBT005</t>
  </si>
  <si>
    <t>不干胶 UF9032003G标贴 134*190 白底</t>
  </si>
  <si>
    <t>UFBBT006</t>
  </si>
  <si>
    <t>不干胶 UF9032003O标贴 134*190 白底</t>
  </si>
  <si>
    <t>UFBBT007</t>
  </si>
  <si>
    <t>不干胶 UF9032003S标贴 134*190 白底</t>
  </si>
  <si>
    <t>UFBBT008</t>
  </si>
  <si>
    <t>不干胶 UF9032003W标贴 134*190 白底</t>
  </si>
  <si>
    <t>UFBBT009</t>
  </si>
  <si>
    <t>不干胶 UF9032007B标贴 134*190 白底</t>
  </si>
  <si>
    <t>UFBBT010</t>
  </si>
  <si>
    <t>不干胶 UF9032007G标贴 134*190 白底</t>
  </si>
  <si>
    <t>UFBBT011</t>
  </si>
  <si>
    <t>不干胶 UF9032007O标贴 134*190 白底</t>
  </si>
  <si>
    <t>UFBBT012</t>
  </si>
  <si>
    <t>不干胶 UF9032007S标贴 134*190 白底</t>
  </si>
  <si>
    <t>UFBBT013</t>
  </si>
  <si>
    <t>不干胶 UF9032007W标贴 134*190 白底</t>
  </si>
  <si>
    <t>UFBBT014</t>
  </si>
  <si>
    <t>不干胶 UF9032008B标贴 134*190 白底</t>
  </si>
  <si>
    <t>UFBBT015</t>
  </si>
  <si>
    <t>不干胶 UF9032008G标贴 134*190 白底</t>
  </si>
  <si>
    <t>UFBBT016</t>
  </si>
  <si>
    <t>不干胶 UF9032008O标贴 134*190 白底</t>
  </si>
  <si>
    <t>UFBBT017</t>
  </si>
  <si>
    <t>不干胶 UF9032008S标贴 134*190 白底</t>
  </si>
  <si>
    <t>UFBBT018</t>
  </si>
  <si>
    <t>不干胶 UF9032008W标贴 134*190 白底</t>
  </si>
  <si>
    <t>UFBBT019</t>
  </si>
  <si>
    <t>不干胶 UF9032009O标贴 134*190 白底</t>
  </si>
  <si>
    <t>UFBBT020</t>
  </si>
  <si>
    <t>不干胶 UF9032009S标贴 134*190 白底</t>
  </si>
  <si>
    <t>UFBBT021</t>
  </si>
  <si>
    <t>不干胶 UF9032009W标贴 134*190 白底</t>
  </si>
  <si>
    <t>UFBBT022</t>
  </si>
  <si>
    <t>不干胶 UF9032009G标贴 134*190 白底</t>
  </si>
  <si>
    <t>UFBBT023</t>
  </si>
  <si>
    <t>不干胶 UF9032102B标贴 134*190 白底</t>
  </si>
  <si>
    <t>UFBBT024</t>
  </si>
  <si>
    <t>不干胶 UF9032102O标贴 134*190 白底</t>
  </si>
  <si>
    <t>UFBBT025</t>
  </si>
  <si>
    <t>不干胶 UF9032102G标贴 134*190 白底</t>
  </si>
  <si>
    <t>UFBBT026</t>
  </si>
  <si>
    <t>不干胶 UF9032102S标贴 134*190 白底</t>
  </si>
  <si>
    <t>UFBBT027</t>
  </si>
  <si>
    <t>不干胶 UF9032102W标贴 134*190 白底</t>
  </si>
  <si>
    <t>UFBBT028</t>
  </si>
  <si>
    <t>不干胶 UF9032103G标贴 134*190 白底</t>
  </si>
  <si>
    <t>UFBBT029</t>
  </si>
  <si>
    <t>不干胶 UF9032103O标贴 134*190 白底</t>
  </si>
  <si>
    <t>UFBBT030</t>
  </si>
  <si>
    <t>不干胶 UF9032103S标贴 134*190 白底</t>
  </si>
  <si>
    <t>UFBBT031</t>
  </si>
  <si>
    <t>不干胶 UF9032103W标贴 134*190 白底</t>
  </si>
  <si>
    <t>UFBBT032</t>
  </si>
  <si>
    <t>不干胶 UF9032107S标贴 134*190 白底</t>
  </si>
  <si>
    <t>UFBBT033</t>
  </si>
  <si>
    <t>不干胶 UF9032107W标贴 134*190 白底</t>
  </si>
  <si>
    <t>UFBBT034</t>
  </si>
  <si>
    <t>不干胶 UF9032107B标贴 134*190 白底</t>
  </si>
  <si>
    <t>UFBBT035</t>
  </si>
  <si>
    <t>不干胶 UF9032107O标贴 134*190 白底</t>
  </si>
  <si>
    <t>UFBBT036</t>
  </si>
  <si>
    <t>不干胶 UF9032107G标贴 134*190 白底</t>
  </si>
  <si>
    <t>UFBBT037</t>
  </si>
  <si>
    <t>不干胶 UF9032108S标贴 134*190 白底</t>
  </si>
  <si>
    <t>UFBBT038</t>
  </si>
  <si>
    <t>不干胶 UF9032108W标贴 134*190 白底</t>
  </si>
  <si>
    <t>UFBBT039</t>
  </si>
  <si>
    <t>不干胶 UF9032108O标贴 134*190 白底</t>
  </si>
  <si>
    <t>UFBBT040</t>
  </si>
  <si>
    <t>不干胶 UF9032108G标贴 134*190 白底</t>
  </si>
  <si>
    <t>UFBBT041</t>
  </si>
  <si>
    <t>不干胶 UF9032109S标贴 134*190 白底</t>
  </si>
  <si>
    <t>UFBBT042</t>
  </si>
  <si>
    <t>不干胶 UF9032109W标贴 134*190 白底</t>
  </si>
  <si>
    <t>UFBBT043</t>
  </si>
  <si>
    <t>不干胶 UF9032109O标贴 134*190 白底</t>
  </si>
  <si>
    <t>UFBBT044</t>
  </si>
  <si>
    <t>不干胶 UF9032109G标贴 134*190 白底</t>
  </si>
  <si>
    <t>UFBBT045</t>
  </si>
  <si>
    <t>不干胶 UF9032202W标贴 134*190 白底</t>
  </si>
  <si>
    <t>UFBBT046</t>
  </si>
  <si>
    <t>不干胶 UF9032202S标贴 134*190 白底</t>
  </si>
  <si>
    <t>UFBBT047</t>
  </si>
  <si>
    <t>不干胶 UF9032202O标贴 134*190 白底</t>
  </si>
  <si>
    <t>UFBBT048</t>
  </si>
  <si>
    <t>不干胶 UF9032202G标贴 134*190 白底</t>
  </si>
  <si>
    <t>UFBBT049</t>
  </si>
  <si>
    <t>不干胶 UF9032202B标贴 134*190 白底</t>
  </si>
  <si>
    <t>UFBBT050</t>
  </si>
  <si>
    <t>不干胶 UF9032208S标贴 134*190 白底</t>
  </si>
  <si>
    <t>UFBBT051</t>
  </si>
  <si>
    <t>不干胶 UF9032208W标贴 134*190 白底</t>
  </si>
  <si>
    <t>UFBBT052</t>
  </si>
  <si>
    <t>不干胶 UF9032208O标贴 134*190 白底</t>
  </si>
  <si>
    <t>UFBBT053</t>
  </si>
  <si>
    <t>不干胶 UF9032208G标贴 134*190 白底</t>
  </si>
  <si>
    <t>UFBBT054</t>
  </si>
  <si>
    <t>不干胶 UF9032209S标贴 134*190 白底</t>
  </si>
  <si>
    <t>UFBBT055</t>
  </si>
  <si>
    <t>不干胶 UF9032209W标贴 134*190 白底</t>
  </si>
  <si>
    <t>UFBBT056</t>
  </si>
  <si>
    <t>不干胶 UF9032209O标贴 134*190 白底</t>
  </si>
  <si>
    <t>UFBBT057</t>
  </si>
  <si>
    <t>不干胶 UF9032209G标贴 134*190 白底</t>
  </si>
  <si>
    <t>UFBBT058</t>
  </si>
  <si>
    <t>不干胶 UF9032302W标贴 134*190 白底</t>
  </si>
  <si>
    <t>UFBBT059</t>
  </si>
  <si>
    <t>不干胶 UF9032302S标贴 134*190 白底</t>
  </si>
  <si>
    <t>UFBBT060</t>
  </si>
  <si>
    <t>不干胶 UF9032302B标贴 134*190 白底</t>
  </si>
  <si>
    <t>UFBBT061</t>
  </si>
  <si>
    <t>不干胶 UF9032302O标贴 134*190 白底</t>
  </si>
  <si>
    <t>UFBBT062</t>
  </si>
  <si>
    <t>不干胶 UF9032302G标贴 134*190 白底</t>
  </si>
  <si>
    <t>UFBBT063</t>
  </si>
  <si>
    <t>不干胶 UF9032308S标贴 134*190 白底</t>
  </si>
  <si>
    <t>UFBBT064</t>
  </si>
  <si>
    <t>不干胶 UF9032308W标贴 134*190 白底</t>
  </si>
  <si>
    <t>UFBBT065</t>
  </si>
  <si>
    <t>不干胶 UF9032308G标贴 134*190 白底</t>
  </si>
  <si>
    <t>UFBBT066</t>
  </si>
  <si>
    <t>不干胶 UF9032308O标贴 134*190 白底</t>
  </si>
  <si>
    <t>UFBBT067</t>
  </si>
  <si>
    <t>不干胶 UF9032402RO标贴 134*190 白底</t>
  </si>
  <si>
    <t>UFBBT068</t>
  </si>
  <si>
    <t>不干胶 UF9032402RW标贴 134*190 白底</t>
  </si>
  <si>
    <t>UFBBT069</t>
  </si>
  <si>
    <t>不干胶 UF9032402RS标贴 134*190 白底</t>
  </si>
  <si>
    <t>UFBBT070</t>
  </si>
  <si>
    <t>不干胶 UF9032402RG标贴 134*190 白底</t>
  </si>
  <si>
    <t>UFBBT071</t>
  </si>
  <si>
    <t>不干胶 UF9032402RB标贴 134*190 白底</t>
  </si>
  <si>
    <t>UFBBT072</t>
  </si>
  <si>
    <t>不干胶 UF9032402LO标贴 134*190 白底</t>
  </si>
  <si>
    <t>UFBBT073</t>
  </si>
  <si>
    <t>不干胶 UF9032402LW标贴 134*190 白底</t>
  </si>
  <si>
    <t>UFBBT074</t>
  </si>
  <si>
    <t>不干胶 UF9032402LS标贴 134*190 白底</t>
  </si>
  <si>
    <t>UFBBT075</t>
  </si>
  <si>
    <t>不干胶 UF9032402LG标贴 134*190 白底</t>
  </si>
  <si>
    <t>UFBBT076</t>
  </si>
  <si>
    <t>不干胶 UF9032402LB标贴 134*190 白底</t>
  </si>
  <si>
    <t>UFBBT077</t>
  </si>
  <si>
    <t>不干胶 UF9032502G标贴 134*190 白底</t>
  </si>
  <si>
    <t>UFBBT078</t>
  </si>
  <si>
    <t>不干胶 UF9032502O标贴 134*190 白底</t>
  </si>
  <si>
    <t>UFBBT079</t>
  </si>
  <si>
    <t>不干胶 UF9032502W标贴 134*190 白底</t>
  </si>
  <si>
    <t>UFBBT080</t>
  </si>
  <si>
    <t>不干胶 UF9032502S标贴 134*190 白底</t>
  </si>
  <si>
    <t>UFBBT081</t>
  </si>
  <si>
    <t>不干胶 UF9032502B标贴 134*190 白底</t>
  </si>
  <si>
    <t>UFBBT082</t>
  </si>
  <si>
    <t>不干胶 UF9032503W标贴 134*190 白底</t>
  </si>
  <si>
    <t>UFBBT083</t>
  </si>
  <si>
    <t>不干胶 UF9032503S标贴 134*190 白底</t>
  </si>
  <si>
    <t>UFBBT084</t>
  </si>
  <si>
    <t>不干胶 UF9032503O标贴 134*190 白底</t>
  </si>
  <si>
    <t>UFBBT085</t>
  </si>
  <si>
    <t>不干胶 UF9032503G标贴 134*190 白底</t>
  </si>
  <si>
    <t>UFBBT086</t>
  </si>
  <si>
    <t>不干胶 UF9032503B标贴 134*190 白底</t>
  </si>
  <si>
    <t>UFBBT087</t>
  </si>
  <si>
    <t>不干胶 UF9032602S标贴 134*190 白底</t>
  </si>
  <si>
    <t>UFBBT088</t>
  </si>
  <si>
    <t>不干胶 UF9032602W标贴 134*190 白底</t>
  </si>
  <si>
    <t>UFBBT089</t>
  </si>
  <si>
    <t>不干胶 UF9032602G标贴 134*190 白底</t>
  </si>
  <si>
    <t>UFBBT090</t>
  </si>
  <si>
    <t>不干胶 UF9032602O标贴 134*190 白底</t>
  </si>
  <si>
    <t>UFBBT091</t>
  </si>
  <si>
    <t>不干胶 UF9032602B标贴 134*190 白底</t>
  </si>
  <si>
    <t>UFBBT092</t>
  </si>
  <si>
    <t>不干胶 UF90321021S标贴 134*190 白底</t>
  </si>
  <si>
    <t>UFBBT093</t>
  </si>
  <si>
    <t>不干胶 UF90321021W标贴 134*190 白底</t>
  </si>
  <si>
    <t>UFBBT094</t>
  </si>
  <si>
    <t>不干胶 UF90321021O标贴 134*190 白底</t>
  </si>
  <si>
    <t>UFBBT095</t>
  </si>
  <si>
    <t>不干胶 UF90321021G标贴 134*190 白底</t>
  </si>
  <si>
    <t>UFBBT096</t>
  </si>
  <si>
    <t>不干胶 UF90321021B标贴 134*190 白底</t>
  </si>
  <si>
    <t>UFBBT097</t>
  </si>
  <si>
    <t>不干胶 UF90323021W标贴 134*190 白底</t>
  </si>
  <si>
    <t>UFBBT098</t>
  </si>
  <si>
    <t>不干胶 UF90323021S标贴 134*190 白底</t>
  </si>
  <si>
    <t>UFBBT099</t>
  </si>
  <si>
    <t>不干胶 UF90323021O标贴 134*190 白底</t>
  </si>
  <si>
    <t>UFBBT100</t>
  </si>
  <si>
    <t>不干胶 UF90323021G标贴 134*190 白底</t>
  </si>
  <si>
    <t>UFBBT101</t>
  </si>
  <si>
    <t>不干胶 UF90323022W标贴 134*190 白底</t>
  </si>
  <si>
    <t>UFBBT102</t>
  </si>
  <si>
    <t>不干胶 UF90323022S标贴 134*190 白底</t>
  </si>
  <si>
    <t>UFBBT103</t>
  </si>
  <si>
    <t>不干胶 UF90323022O标贴 134*190 白底</t>
  </si>
  <si>
    <t>UFBBT104</t>
  </si>
  <si>
    <t>不干胶 UF90323022G标贴 134*190 白底</t>
  </si>
  <si>
    <t>UFBBT105</t>
  </si>
  <si>
    <t>不干胶 UF90323022B标贴 134*190 白底</t>
  </si>
  <si>
    <t>UFBBT106</t>
  </si>
  <si>
    <t>不干胶 UF90323031W标贴 134*190 白底</t>
  </si>
  <si>
    <t>UFBBT107</t>
  </si>
  <si>
    <t>不干胶 UF90323031S标贴 134*190 白底</t>
  </si>
  <si>
    <t>UFBBT108</t>
  </si>
  <si>
    <t>不干胶 UF90323031O标贴 134*190 白底</t>
  </si>
  <si>
    <t>UFBBT109</t>
  </si>
  <si>
    <t>不干胶 UF90323031G标贴 134*190 白底</t>
  </si>
  <si>
    <t>UFBBT110</t>
  </si>
  <si>
    <t>不干胶 UF90324031W标贴 134*190 白底</t>
  </si>
  <si>
    <t>UFBBT111</t>
  </si>
  <si>
    <t>不干胶 UF90324031S标贴 134*190 白底</t>
  </si>
  <si>
    <t>UFBBT112</t>
  </si>
  <si>
    <t>不干胶 UF90324031O标贴 134*190 白底</t>
  </si>
  <si>
    <t>UFBBT113</t>
  </si>
  <si>
    <t>不干胶 UF90324031G标贴 134*190 白底</t>
  </si>
  <si>
    <t>UFBBT114</t>
  </si>
  <si>
    <t>不干胶 UF90324031B标贴 134*190 白底</t>
  </si>
  <si>
    <t>UFBBT115</t>
  </si>
  <si>
    <t>不干胶 UF90325021W标贴 134*190 白底</t>
  </si>
  <si>
    <t>UFBBT116</t>
  </si>
  <si>
    <t>不干胶 UF90325021S标贴 134*190 白底</t>
  </si>
  <si>
    <t>UFBBT117</t>
  </si>
  <si>
    <t>不干胶 UF90325021O标贴 134*190 白底</t>
  </si>
  <si>
    <t>UFBBT118</t>
  </si>
  <si>
    <t>不干胶 UF90325021G标贴 134*190 白底</t>
  </si>
  <si>
    <t>UFBBT119</t>
  </si>
  <si>
    <t>不干胶 UF90326021W标贴 134*190 白底</t>
  </si>
  <si>
    <t>UFBBT120</t>
  </si>
  <si>
    <t>不干胶 UF90326021S标贴 134*190 白底</t>
  </si>
  <si>
    <t>UFBBT121</t>
  </si>
  <si>
    <t>不干胶 UF90326021B标贴 134*190 白底</t>
  </si>
  <si>
    <t>UFBBT122</t>
  </si>
  <si>
    <t>不干胶 UF90326021O标贴 134*190 白底</t>
  </si>
  <si>
    <t>UFBBT123</t>
  </si>
  <si>
    <t>不干胶 UF90326021G标贴 134*190 白底</t>
  </si>
  <si>
    <t>UFBBT124</t>
  </si>
  <si>
    <t>不干胶 UF9032408W标贴 134*190 白底</t>
  </si>
  <si>
    <t>UFBBT125</t>
  </si>
  <si>
    <t>不干胶 UF9032408S标贴 134*190 白底</t>
  </si>
  <si>
    <t>UFBBT126</t>
  </si>
  <si>
    <t>不干胶 UF9032408O标贴 134*190 白底</t>
  </si>
  <si>
    <t>UFBBT127</t>
  </si>
  <si>
    <t>不干胶 UF9032408G标贴 134*190 白底</t>
  </si>
  <si>
    <t>UFBBT128</t>
  </si>
  <si>
    <t>不干胶 UF9032508W标贴 134*190 白底</t>
  </si>
  <si>
    <t>UFBBT129</t>
  </si>
  <si>
    <t>不干胶 UF9032508S标贴 134*190 白底</t>
  </si>
  <si>
    <t>UFBBT130</t>
  </si>
  <si>
    <t>不干胶 UF9032508B标贴 134*190 白底</t>
  </si>
  <si>
    <t>UFBBT131</t>
  </si>
  <si>
    <t>不干胶 UF9032508O标贴 134*190 白底</t>
  </si>
  <si>
    <t>UFBBT132</t>
  </si>
  <si>
    <t>不干胶 UF9032508G标贴 134*190 白底</t>
  </si>
  <si>
    <t>UFBBT133</t>
  </si>
  <si>
    <t>不干胶 UFP134G标贴 134*190 白底</t>
  </si>
  <si>
    <t>UFBBT134</t>
  </si>
  <si>
    <t>不干胶 UFP134S标贴 134*190 白底</t>
  </si>
  <si>
    <t>UFBBT135</t>
  </si>
  <si>
    <t>不干胶 UFP134W标贴 134*190 白底</t>
  </si>
  <si>
    <t>UFBBT136</t>
  </si>
  <si>
    <t>不干胶 UFP134O标贴 134*190 白底</t>
  </si>
  <si>
    <t>UFBBT137</t>
  </si>
  <si>
    <t>不干胶 UFP134B标贴 134*190 白底</t>
  </si>
  <si>
    <t>UFBBT148</t>
  </si>
  <si>
    <t>不干胶 UFP130B标贴 134*190 白底</t>
  </si>
  <si>
    <t>UFBBT149</t>
  </si>
  <si>
    <t>不干胶 UFP130W标贴 134*190 白底</t>
  </si>
  <si>
    <t>UFBBT150</t>
  </si>
  <si>
    <t>不干胶 UFP130S标贴 134*190 白底</t>
  </si>
  <si>
    <t>UFBBT151</t>
  </si>
  <si>
    <t>不干胶 UFP130O标贴 134*190 白底</t>
  </si>
  <si>
    <t>UFBBT152</t>
  </si>
  <si>
    <t>不干胶 UFP130G标贴 134*190 白底</t>
  </si>
  <si>
    <t>UFBBT153</t>
  </si>
  <si>
    <t>不干胶 红色警示标贴 100*50  红底</t>
  </si>
  <si>
    <t>UFBBT154</t>
  </si>
  <si>
    <t>不干胶 钢化玻璃警示标贴 200*50  红底</t>
  </si>
  <si>
    <t>UFBBT155</t>
  </si>
  <si>
    <t>不干胶 UFP100RW标贴 134*190 白底</t>
  </si>
  <si>
    <t>UFBBT156</t>
  </si>
  <si>
    <t>不干胶 UFP100RS标贴 134*190 白底</t>
  </si>
  <si>
    <t>UFBBT157</t>
  </si>
  <si>
    <t>不干胶 UFP100RB标贴 134*190 白底</t>
  </si>
  <si>
    <t>UFBBT158</t>
  </si>
  <si>
    <t>不干胶 UFP100RO标贴 134*190 白底</t>
  </si>
  <si>
    <t>UFBBT159</t>
  </si>
  <si>
    <t>不干胶 UFP100RG标贴 134*190 白底</t>
  </si>
  <si>
    <t>UFBBT160</t>
  </si>
  <si>
    <t>不干胶 UFP100LW标贴 134*190 白底</t>
  </si>
  <si>
    <t>UFBBT161</t>
  </si>
  <si>
    <t>不干胶 UFP100LS标贴 134*190 白底</t>
  </si>
  <si>
    <t>UFBBT162</t>
  </si>
  <si>
    <t>不干胶 UFP100LO标贴 134*190 白底</t>
  </si>
  <si>
    <t>UFBBT163</t>
  </si>
  <si>
    <t>不干胶 UFP100LG标贴 134*190 白底</t>
  </si>
  <si>
    <t>UFBBT164</t>
  </si>
  <si>
    <t>不干胶 UFP100LB标贴 134*190 白底</t>
  </si>
  <si>
    <t>UFBBT165</t>
  </si>
  <si>
    <t>不干胶 UF90322031W标贴 134*190 白底</t>
  </si>
  <si>
    <t>UFBBT166</t>
  </si>
  <si>
    <t>不干胶 UF90322031S标贴 134*190 白底</t>
  </si>
  <si>
    <t>UFBBT167</t>
  </si>
  <si>
    <t>不干胶 UF90322031O标贴 134*190 白底</t>
  </si>
  <si>
    <t>UFBBT168</t>
  </si>
  <si>
    <t>不干胶 UF90322031G标贴 134*190 白底</t>
  </si>
  <si>
    <t>UFBBT169</t>
  </si>
  <si>
    <t>不干胶 UF90322031B标贴 134*190 白底</t>
  </si>
  <si>
    <t>UFBBT170</t>
  </si>
  <si>
    <t>不干胶 UF9032403W标贴 134*190 白底</t>
  </si>
  <si>
    <t>UFBBT171</t>
  </si>
  <si>
    <t>不干胶 UF9032403S标贴 134*190 白底</t>
  </si>
  <si>
    <t>UFBBT172</t>
  </si>
  <si>
    <t>不干胶 UF9032403O标贴 134*190 白底</t>
  </si>
  <si>
    <t>UFBBT173</t>
  </si>
  <si>
    <t>不干胶 UF9032403G标贴 134*190 白底</t>
  </si>
  <si>
    <t>UFBBT174</t>
  </si>
  <si>
    <t>不干胶 UF9032303W标贴 134*190 白底</t>
  </si>
  <si>
    <t>UFBBT175</t>
  </si>
  <si>
    <t>不干胶 UF9032303S标贴 134*190 白底</t>
  </si>
  <si>
    <t>UFBBT176</t>
  </si>
  <si>
    <t>不干胶 UF9032303O标贴 134*190 白底</t>
  </si>
  <si>
    <t>UFBBT177</t>
  </si>
  <si>
    <t>不干胶 UF9032303G标贴 134*190 白底</t>
  </si>
  <si>
    <t>UFBBT178</t>
  </si>
  <si>
    <t>不干胶 UF9032203W标贴 134*190 白底</t>
  </si>
  <si>
    <t>UFBBT179</t>
  </si>
  <si>
    <t>不干胶 UF9032203S标贴 134*190 白底</t>
  </si>
  <si>
    <t>UFBBT180</t>
  </si>
  <si>
    <t>不干胶 UF9032203O标贴 134*190 白底</t>
  </si>
  <si>
    <t>UFBBT181</t>
  </si>
  <si>
    <t>不干胶 UF9032203G标贴 134*190 白底</t>
  </si>
  <si>
    <t>UFBAZ001</t>
  </si>
  <si>
    <t xml:space="preserve">A4纸 UF9032002说明书 A4 </t>
  </si>
  <si>
    <t>UFBAZ002</t>
  </si>
  <si>
    <t xml:space="preserve">A4纸 UF9032003说明书 A4 </t>
  </si>
  <si>
    <t>UFBAZ003</t>
  </si>
  <si>
    <t xml:space="preserve">A4纸 UF9032007说明书 A4 </t>
  </si>
  <si>
    <t>UFBAZ004</t>
  </si>
  <si>
    <t xml:space="preserve">A4纸 UF9032008说明书 A4 </t>
  </si>
  <si>
    <t>UFBAZ005</t>
  </si>
  <si>
    <t xml:space="preserve">A4纸 UF9032009说明书 A4 </t>
  </si>
  <si>
    <t>UFBAZ006</t>
  </si>
  <si>
    <t xml:space="preserve">A4纸 UF9032102说明书 A4 </t>
  </si>
  <si>
    <t>UFBAZ007</t>
  </si>
  <si>
    <t xml:space="preserve">A4纸 UF9032103说明书 A4 </t>
  </si>
  <si>
    <t>UFBAZ008</t>
  </si>
  <si>
    <t xml:space="preserve">A4纸 UF9032107说明书 A4 </t>
  </si>
  <si>
    <t>UFBAZ009</t>
  </si>
  <si>
    <t xml:space="preserve">A4纸 UF9032108说明书 A4 </t>
  </si>
  <si>
    <t>UFBAZ010</t>
  </si>
  <si>
    <t>A4纸 UF9032109说明书 A4</t>
  </si>
  <si>
    <t>UFBAZ011</t>
  </si>
  <si>
    <t>A4纸 UF9032202说明书 A4</t>
  </si>
  <si>
    <t>UFBAZ012</t>
  </si>
  <si>
    <t>A4纸 UF9032208说明书 A4</t>
  </si>
  <si>
    <t>UFBAZ013</t>
  </si>
  <si>
    <t>A4纸 UF9032209说明书 A4</t>
  </si>
  <si>
    <t>UFBAZ014</t>
  </si>
  <si>
    <t>A4纸 UF9032302说明书 A4</t>
  </si>
  <si>
    <t>UFBAZ015</t>
  </si>
  <si>
    <t>A4纸 UF9032308说明书 A4</t>
  </si>
  <si>
    <t>UFBAZ016</t>
  </si>
  <si>
    <t>A4纸 UF9032402R说明书 A4</t>
  </si>
  <si>
    <t>UFBAZ017</t>
  </si>
  <si>
    <t>A4纸 UF9032402L说明书 A4</t>
  </si>
  <si>
    <t>UFBAZ018</t>
  </si>
  <si>
    <t>A4纸 UF9032502说明书 A4</t>
  </si>
  <si>
    <t>UFBAZ019</t>
  </si>
  <si>
    <t>A4纸 UF9032503说明书 A4</t>
  </si>
  <si>
    <t>UFBAZ020</t>
  </si>
  <si>
    <t>A4纸 UF9032602说明书 A4</t>
  </si>
  <si>
    <t>UFBAZ021</t>
  </si>
  <si>
    <t>A4纸 UF90321021说明书 A4</t>
  </si>
  <si>
    <t>UFBAZ022</t>
  </si>
  <si>
    <t>A4纸 UF90322031说明书 A4</t>
  </si>
  <si>
    <t>UFBAZ023</t>
  </si>
  <si>
    <t>A4纸 UF90323021说明书 A4</t>
  </si>
  <si>
    <t>UFBAZ024</t>
  </si>
  <si>
    <t>A4纸 UF90323022说明书 A4</t>
  </si>
  <si>
    <t>UFBAZ025</t>
  </si>
  <si>
    <t>A4纸 UF90323031说明书 A4</t>
  </si>
  <si>
    <t>UFBAZ026</t>
  </si>
  <si>
    <t>A4纸 UF90324031说明书 A4</t>
  </si>
  <si>
    <t>UFBAZ027</t>
  </si>
  <si>
    <t>A4纸 UF90325021说明书 A4</t>
  </si>
  <si>
    <t>UFBAZ028</t>
  </si>
  <si>
    <t>A4纸 UF90326021说明书 A4</t>
  </si>
  <si>
    <t>UFBAZ029</t>
  </si>
  <si>
    <t>A4纸 UF9032408说明书 A4</t>
  </si>
  <si>
    <t>UFBAZ030</t>
  </si>
  <si>
    <t>A4纸 UF9032508说明书 A4</t>
  </si>
  <si>
    <t>UFBAZ031</t>
  </si>
  <si>
    <t>铜板纸 感谢卡 105*140 黑底 附图</t>
  </si>
  <si>
    <t>UFBPM001</t>
  </si>
  <si>
    <t>泡沫角100*100*100*20 8KG</t>
  </si>
  <si>
    <t>UFBPM002</t>
  </si>
  <si>
    <t>泡沫角 200*100*100*20 8KG</t>
  </si>
  <si>
    <t>UFBPM003</t>
  </si>
  <si>
    <t>泡沫板 2000*1210*20 8KG</t>
  </si>
  <si>
    <t>UFBPM004</t>
  </si>
  <si>
    <t>泡沫板 2000*1210*30 8KG</t>
  </si>
  <si>
    <t>UFBPM005</t>
  </si>
  <si>
    <t>泡沫板 2000*1210*100 8KG</t>
  </si>
  <si>
    <t>UFBPE001</t>
  </si>
  <si>
    <t>PE 塑料袋 700*600*900 透明</t>
  </si>
  <si>
    <t>UFBPE002</t>
  </si>
  <si>
    <t>PE 塑料袋 1000*600*900 透明</t>
  </si>
  <si>
    <t>UFBPE003</t>
  </si>
  <si>
    <t>PE 塑料袋 1200*1000*1200 透明</t>
  </si>
  <si>
    <t>UFBPE004</t>
  </si>
  <si>
    <t>PE 自封袋 A4 透明</t>
  </si>
  <si>
    <t>UFBPE005</t>
  </si>
  <si>
    <t>PE 自封袋 8*12 透明</t>
  </si>
  <si>
    <t>UFBPE006</t>
  </si>
  <si>
    <t>PE 自封袋 6*8 透明</t>
  </si>
  <si>
    <t>UFBPE007</t>
  </si>
  <si>
    <t>PE 塑料袋 1500*600*900 透明</t>
  </si>
  <si>
    <t>UFBFW001</t>
  </si>
  <si>
    <t>瓦楞原纸 蜂窝板 990*740*20mm</t>
  </si>
  <si>
    <t>UFBFW002</t>
  </si>
  <si>
    <t>瓦楞原纸 蜂窝板 990*610*20mm</t>
  </si>
  <si>
    <t>UFBFW003</t>
  </si>
  <si>
    <t>瓦楞原纸 蜂窝板 1300*740*20mm</t>
  </si>
  <si>
    <t>UFBFW004</t>
  </si>
  <si>
    <t>瓦楞原纸 蜂窝板 1300*610*20mm</t>
  </si>
  <si>
    <t>UFBFW005</t>
  </si>
  <si>
    <t>瓦楞原纸 蜂窝板 1340*740*20mm</t>
  </si>
  <si>
    <t>UFBFW006</t>
  </si>
  <si>
    <t>瓦楞原纸 蜂窝板 1340*610*20mm</t>
  </si>
  <si>
    <t>UFBFW007</t>
  </si>
  <si>
    <t>瓦楞原纸 蜂窝板 970*630*20mm</t>
  </si>
  <si>
    <t>UFBFW008</t>
  </si>
  <si>
    <t>瓦楞原纸 蜂窝板 860*630*20mm</t>
  </si>
  <si>
    <t>UFBFW009</t>
  </si>
  <si>
    <t>瓦楞原纸 UF9032408浴缸罩盖板蜂窝板 1870*1025*20mm 附图</t>
  </si>
  <si>
    <t>UFBFW010</t>
  </si>
  <si>
    <t>瓦楞原纸 UF9032508浴缸罩盖板蜂窝板 1870*920*20mm 附图</t>
  </si>
  <si>
    <t>UFBFW011</t>
  </si>
  <si>
    <t>瓦楞原纸 UF9032408/UF9032508浴缸罩前后蜂窝板 1865*630*20mm 附图</t>
  </si>
  <si>
    <t>UFBFW012</t>
  </si>
  <si>
    <t>纸护角 50*50*5mm*1000</t>
  </si>
  <si>
    <t>UFBSJ001</t>
  </si>
  <si>
    <t>20g每包 干燥剂</t>
  </si>
  <si>
    <t>UFBSJ002</t>
  </si>
  <si>
    <t xml:space="preserve">打包带 </t>
  </si>
  <si>
    <t>UFY00001</t>
  </si>
  <si>
    <t xml:space="preserve">水性 液体 H12D062水性底油 20KG每桶 白色 </t>
  </si>
  <si>
    <t>KG</t>
  </si>
  <si>
    <t>UFY00002</t>
  </si>
  <si>
    <t>水性 液体 H12D011-04水性底油 20KG每桶 黑色</t>
  </si>
  <si>
    <t>UFY00003</t>
  </si>
  <si>
    <r>
      <rPr>
        <sz val="11"/>
        <color theme="1"/>
        <rFont val="等线"/>
        <family val="3"/>
        <charset val="134"/>
        <scheme val="minor"/>
      </rPr>
      <t>水性 液体 H12D011水性底油 20KG每桶 透明</t>
    </r>
  </si>
  <si>
    <t>UFY00004</t>
  </si>
  <si>
    <t>水性 液体 WTD8710水性底油 20KG每桶 白底</t>
  </si>
  <si>
    <t>UFY00005</t>
  </si>
  <si>
    <t>水性 一分光 液体 H12M0601-06水性面油 20KG每桶 哑光粉-075</t>
  </si>
  <si>
    <t>UFY00006</t>
  </si>
  <si>
    <t>水性 一分光 液体 H12M0601-11水性面油 20KG每桶 S灰-071</t>
  </si>
  <si>
    <t>UFY00007</t>
  </si>
  <si>
    <t>水性 一分光 液体 H12M0601-10水性面油 20KG每桶 哑光蓝-074</t>
  </si>
  <si>
    <t>UFY00008</t>
  </si>
  <si>
    <t>水性 一分光 液体 H12M0601-05水性面油 20KG每桶 橄榄绿-073</t>
  </si>
  <si>
    <t>UFY00009</t>
  </si>
  <si>
    <t>水性 一分光 液体 H12M0601-04水性面油 20KG每桶 哑光灰-072</t>
  </si>
  <si>
    <t>UFY00010</t>
  </si>
  <si>
    <t>水性 一分光 液体 H12M0601-07水性面油 20KG每桶 哑光白-070</t>
  </si>
  <si>
    <t>UFY00011</t>
  </si>
  <si>
    <t>水性 一分光 液体 H12M0101-06水性面油 20KG每桶 哑光黑</t>
  </si>
  <si>
    <t>UFY00012</t>
  </si>
  <si>
    <r>
      <rPr>
        <sz val="11"/>
        <color theme="1"/>
        <rFont val="等线"/>
        <family val="3"/>
        <charset val="134"/>
        <scheme val="minor"/>
      </rPr>
      <t>水性 三分光 液体 H12M0103水性面油 20KG每桶 透明</t>
    </r>
  </si>
  <si>
    <t>UFY00013</t>
  </si>
  <si>
    <r>
      <rPr>
        <sz val="11"/>
        <color theme="1"/>
        <rFont val="等线"/>
        <family val="3"/>
        <charset val="134"/>
        <scheme val="minor"/>
      </rPr>
      <t xml:space="preserve">水性 液体 H12G010水性固化剂 1KG每桶 </t>
    </r>
    <r>
      <rPr>
        <sz val="10"/>
        <color theme="1"/>
        <rFont val="等线"/>
        <family val="3"/>
        <charset val="134"/>
        <scheme val="minor"/>
      </rPr>
      <t>透明</t>
    </r>
  </si>
  <si>
    <t>UFY00014</t>
  </si>
  <si>
    <r>
      <rPr>
        <sz val="11"/>
        <color theme="1"/>
        <rFont val="等线"/>
        <family val="3"/>
        <charset val="134"/>
        <scheme val="minor"/>
      </rPr>
      <t>水性 液体 H11D001A水性封闭剂 15KG每桶 透明</t>
    </r>
  </si>
  <si>
    <t>UFY00015</t>
  </si>
  <si>
    <r>
      <rPr>
        <sz val="11"/>
        <color theme="1"/>
        <rFont val="等线"/>
        <family val="3"/>
        <charset val="134"/>
        <scheme val="minor"/>
      </rPr>
      <t>水性 液体 H12G012水性固化剂 1KG每桶 透明</t>
    </r>
  </si>
  <si>
    <t>UFY00016</t>
  </si>
  <si>
    <t>水性 液体 WTR75固化剂 2KG每桶 透明</t>
  </si>
  <si>
    <t>上海必能新材料有限公司</t>
  </si>
  <si>
    <t>上海必能新材料有限公司</t>
    <phoneticPr fontId="10" type="noConversion"/>
  </si>
  <si>
    <t>无锡世鸿电器有限公司</t>
  </si>
  <si>
    <t>浙江瑞亿装饰材料有限公司</t>
  </si>
  <si>
    <t>已提供供应商名称</t>
    <phoneticPr fontId="10" type="noConversion"/>
  </si>
  <si>
    <t>梅志华提供采购物料</t>
    <phoneticPr fontId="10" type="noConversion"/>
  </si>
  <si>
    <t>刘少提供</t>
    <phoneticPr fontId="10" type="noConversion"/>
  </si>
  <si>
    <t>中密度纤维 E1 平面 双面板 2440*1220*18mm A哑光粉B钛白-075</t>
    <phoneticPr fontId="12" type="noConversion"/>
  </si>
  <si>
    <t>9045系列用</t>
    <phoneticPr fontId="12" type="noConversion"/>
  </si>
  <si>
    <t>中密度纤维 E1 曲面 曲面板 R386*802*550 素板</t>
    <phoneticPr fontId="12" type="noConversion"/>
  </si>
  <si>
    <t>408、508浴缸用</t>
    <phoneticPr fontId="12" type="noConversion"/>
  </si>
  <si>
    <t>9053系列用</t>
    <phoneticPr fontId="12" type="noConversion"/>
  </si>
  <si>
    <t>通用</t>
    <phoneticPr fontId="12" type="noConversion"/>
  </si>
  <si>
    <t>通用，暂时采购少</t>
    <phoneticPr fontId="12" type="noConversion"/>
  </si>
  <si>
    <t>不锈钢 一字沉头 自攻螺丝 ST4*25</t>
    <phoneticPr fontId="12" type="noConversion"/>
  </si>
  <si>
    <t>苏州众恒印刷有限公司</t>
    <phoneticPr fontId="12" type="noConversion"/>
  </si>
  <si>
    <t>上海必能新材料有限公司</t>
    <phoneticPr fontId="12" type="noConversion"/>
  </si>
  <si>
    <t>杭州聚宝涂料有限公司</t>
  </si>
  <si>
    <t>对比已提供供应商列表</t>
    <phoneticPr fontId="10" type="noConversion"/>
  </si>
  <si>
    <t>对比刘少提供的物料</t>
    <phoneticPr fontId="10" type="noConversion"/>
  </si>
  <si>
    <t>物料说明(必填)</t>
    <phoneticPr fontId="14" type="noConversion"/>
  </si>
  <si>
    <t>对应旧料号</t>
    <phoneticPr fontId="14" type="noConversion"/>
  </si>
  <si>
    <t>UFM00001</t>
    <phoneticPr fontId="14" type="noConversion"/>
  </si>
  <si>
    <t>中密度纤维 E1 平面 双面板 2440*1220*30mm A哑光白B哑光白-070</t>
    <phoneticPr fontId="14" type="noConversion"/>
  </si>
  <si>
    <t>采购物料（检）</t>
    <phoneticPr fontId="14" type="noConversion"/>
  </si>
  <si>
    <t>Y10111292</t>
  </si>
  <si>
    <t>中密度纤维 E1 平面 双面板 2440*1220*30mm A哑光蓝B哑光蓝-074</t>
    <phoneticPr fontId="14" type="noConversion"/>
  </si>
  <si>
    <t>Y101372182</t>
  </si>
  <si>
    <t>中密度纤维 E1 平面 双面板 2440*1220*30mm A哑光灰B哑光灰-072</t>
    <phoneticPr fontId="14" type="noConversion"/>
  </si>
  <si>
    <t>Y101359137</t>
  </si>
  <si>
    <t>中密度纤维 E1 平面 双面板 2440*1220*30mm A橄榄绿B橄榄绿-073</t>
    <phoneticPr fontId="14" type="noConversion"/>
  </si>
  <si>
    <t>Y10111295</t>
  </si>
  <si>
    <t>中密度纤维 E1 平面 双面板 2440*1220*30mm AS灰BS灰-071</t>
    <phoneticPr fontId="14" type="noConversion"/>
  </si>
  <si>
    <t>Y10111294</t>
  </si>
  <si>
    <t>中密度纤维 E1 平面 双面板 2440*1220*30mm A哑光粉B哑光粉-075</t>
    <phoneticPr fontId="14" type="noConversion"/>
  </si>
  <si>
    <t>没有这个物料</t>
    <phoneticPr fontId="14" type="noConversion"/>
  </si>
  <si>
    <t>中密度纤维 E1 平面 双面板 2440*1220*18mm A哑光白B哑光白-070</t>
    <phoneticPr fontId="14" type="noConversion"/>
  </si>
  <si>
    <t>Y1013591271</t>
  </si>
  <si>
    <t>中密度纤维 E1 平面 双面板 2440*1220*18mm A哑光蓝B哑光蓝-074</t>
    <phoneticPr fontId="14" type="noConversion"/>
  </si>
  <si>
    <t>Y101372137</t>
  </si>
  <si>
    <t>中密度纤维 E1 平面 双面板 2440*1220*18mm A哑光灰B哑光灰-072</t>
    <phoneticPr fontId="14" type="noConversion"/>
  </si>
  <si>
    <t>Y101359128</t>
  </si>
  <si>
    <t>中密度纤维 E1 平面 双面板 2440*1220*18mm A橄榄绿B橄榄绿-073</t>
    <phoneticPr fontId="14" type="noConversion"/>
  </si>
  <si>
    <t>Y10111888</t>
  </si>
  <si>
    <t>中密度纤维 E1 平面 双面板 2440*1220*18mm AS灰BS灰-071</t>
    <phoneticPr fontId="14" type="noConversion"/>
  </si>
  <si>
    <t>Y101359129</t>
  </si>
  <si>
    <t>中密度纤维 E1 平面 双面板 2440*1220*18mm A哑光粉B哑光粉-075</t>
    <phoneticPr fontId="14" type="noConversion"/>
  </si>
  <si>
    <t>Y101372138</t>
  </si>
  <si>
    <t>中密度纤维 E1 平面 双面板 2440*1220*15mm A哑光白B哑光白-070</t>
    <phoneticPr fontId="14" type="noConversion"/>
  </si>
  <si>
    <t>Y101359140</t>
  </si>
  <si>
    <t>中密度纤维 E1 平面 双面板 2440*1220*15mm A哑光蓝B哑光蓝-074</t>
    <phoneticPr fontId="14" type="noConversion"/>
  </si>
  <si>
    <t>Y101372192</t>
  </si>
  <si>
    <t>中密度纤维 E1 平面 双面板 2440*1220*15mm A哑光灰B哑光灰-072</t>
    <phoneticPr fontId="14" type="noConversion"/>
  </si>
  <si>
    <t>Y101359141</t>
  </si>
  <si>
    <t>中密度纤维 E1 平面 双面板 2440*1220*15mm A橄榄绿B橄榄绿-073</t>
    <phoneticPr fontId="14" type="noConversion"/>
  </si>
  <si>
    <t>Y101359143</t>
  </si>
  <si>
    <t>中密度纤维 E1 平面 双面板 2440*1220*15mm AS灰BS灰-071</t>
    <phoneticPr fontId="14" type="noConversion"/>
  </si>
  <si>
    <t>Y101359146</t>
  </si>
  <si>
    <t>中密度纤维 E1 平面 双面板 2440*1220*15mm A哑光粉B哑光粉-075</t>
    <phoneticPr fontId="14" type="noConversion"/>
  </si>
  <si>
    <t>Y10111837</t>
  </si>
  <si>
    <t>中密度纤维 E1 平面 双面板 2440*1220*5mm A哑光白B哑光白-070</t>
    <phoneticPr fontId="14" type="noConversion"/>
  </si>
  <si>
    <t>Y101359152</t>
    <phoneticPr fontId="14" type="noConversion"/>
  </si>
  <si>
    <t>中密度纤维 E1 平面 双面板 2440*1220*5mm A哑光蓝B哑光蓝-074</t>
    <phoneticPr fontId="14" type="noConversion"/>
  </si>
  <si>
    <t>Y101372121</t>
  </si>
  <si>
    <t>中密度纤维 E1 平面 双面板 2440*1220*5mm A哑光灰B哑光灰-072</t>
    <phoneticPr fontId="14" type="noConversion"/>
  </si>
  <si>
    <t>Y101359153</t>
    <phoneticPr fontId="14" type="noConversion"/>
  </si>
  <si>
    <t>中密度纤维 E1 平面 双面板 2440*1220*5mm A橄榄绿B橄榄绿-073</t>
    <phoneticPr fontId="14" type="noConversion"/>
  </si>
  <si>
    <t>Y101359155</t>
    <phoneticPr fontId="14" type="noConversion"/>
  </si>
  <si>
    <t>中密度纤维 E1 平面 双面板 2440*1220*5mm AS灰BS灰-071</t>
    <phoneticPr fontId="14" type="noConversion"/>
  </si>
  <si>
    <t>Y101359154</t>
    <phoneticPr fontId="14" type="noConversion"/>
  </si>
  <si>
    <t>中密度纤维 E1 平面 双面板 2440*1220*5mm A哑光粉B哑光粉-075</t>
    <phoneticPr fontId="14" type="noConversion"/>
  </si>
  <si>
    <t>中密度纤维 E1 平面 双面板 2440*1220*18mm A哑光白B钛白-070</t>
    <phoneticPr fontId="14" type="noConversion"/>
  </si>
  <si>
    <t>Y101372173</t>
  </si>
  <si>
    <t>中密度纤维 E1 平面 双面板 2440*1220*18mm A哑光蓝B钛白-074</t>
    <phoneticPr fontId="14" type="noConversion"/>
  </si>
  <si>
    <t>Y101371118</t>
  </si>
  <si>
    <t>中密度纤维 E1 平面 双面板 2440*1220*18mm A哑光灰B钛白-072</t>
    <phoneticPr fontId="14" type="noConversion"/>
  </si>
  <si>
    <t>Y101359131</t>
  </si>
  <si>
    <t>中密度纤维 E1 平面 双面板 2440*1220*18mm A橄榄绿B钛白-073</t>
    <phoneticPr fontId="14" type="noConversion"/>
  </si>
  <si>
    <t>Y10111887</t>
  </si>
  <si>
    <t>中密度纤维 E1 平面 双面板 2440*1220*18mm AS灰B钛白-071</t>
    <phoneticPr fontId="14" type="noConversion"/>
  </si>
  <si>
    <t>Y10111618</t>
  </si>
  <si>
    <t>中密度纤维 E1 平面 双面板 2440*1220*18mm A哑光粉B钛白-075</t>
    <phoneticPr fontId="14" type="noConversion"/>
  </si>
  <si>
    <t>Y101372141</t>
  </si>
  <si>
    <t>中密度纤维 E1 平面 双面板 2440*1220*15mm A哑光白B钛白-070</t>
    <phoneticPr fontId="14" type="noConversion"/>
  </si>
  <si>
    <t>Y101372199</t>
  </si>
  <si>
    <t>中密度纤维 E1 平面 双面板 2440*1220*15mm A哑光蓝B钛白-074</t>
    <phoneticPr fontId="14" type="noConversion"/>
  </si>
  <si>
    <t>Y101372191</t>
  </si>
  <si>
    <t>中密度纤维 E1 平面 双面板 2440*1220*15mm A哑光灰B钛白-072</t>
    <phoneticPr fontId="14" type="noConversion"/>
  </si>
  <si>
    <t>Y101371556</t>
  </si>
  <si>
    <t>中密度纤维 E1 平面 双面板 2440*1220*15mm A橄榄绿B钛白-073</t>
    <phoneticPr fontId="14" type="noConversion"/>
  </si>
  <si>
    <t>Y101359147</t>
  </si>
  <si>
    <t>中密度纤维 E1 平面 双面板 2440*1220*15mm AS灰B钛白-071</t>
    <phoneticPr fontId="14" type="noConversion"/>
  </si>
  <si>
    <t>Y101372118</t>
  </si>
  <si>
    <t>中密度纤维 E1 平面 双面板 2440*1220*15mm A哑光粉B钛白-075</t>
    <phoneticPr fontId="14" type="noConversion"/>
  </si>
  <si>
    <t>Y101372119</t>
  </si>
  <si>
    <t>中密度纤维 E1 平面 双面板 2440*1220*12mm A哑光白B钛白-070</t>
    <phoneticPr fontId="14" type="noConversion"/>
  </si>
  <si>
    <t>Y101359148</t>
  </si>
  <si>
    <t>中密度纤维 E1 平面 双面板 2440*1220*12mm A哑光蓝B钛白-074</t>
    <phoneticPr fontId="14" type="noConversion"/>
  </si>
  <si>
    <t>Y101372195</t>
  </si>
  <si>
    <t>中密度纤维 E1 平面 双面板 2440*1220*12mm A哑光灰B钛白-072</t>
    <phoneticPr fontId="14" type="noConversion"/>
  </si>
  <si>
    <t>Y10135006</t>
  </si>
  <si>
    <t>中密度纤维 E1 平面 双面板 2440*1220*12mm A橄榄绿B钛白-073</t>
    <phoneticPr fontId="14" type="noConversion"/>
  </si>
  <si>
    <t>Y101359151</t>
  </si>
  <si>
    <t>中密度纤维 E1 平面 双面板 2440*1220*12mm AS灰B钛白-071</t>
    <phoneticPr fontId="14" type="noConversion"/>
  </si>
  <si>
    <t>Y101359150</t>
  </si>
  <si>
    <t>中密度纤维 E1 平面 双面板 2440*1220*12mm A哑光粉B钛白-075</t>
    <phoneticPr fontId="14" type="noConversion"/>
  </si>
  <si>
    <t>Y101372120</t>
  </si>
  <si>
    <t>中密度纤维 E1 平面 素板 2440*1220*25mm 素板</t>
    <phoneticPr fontId="14" type="noConversion"/>
  </si>
  <si>
    <t>Y10111534</t>
  </si>
  <si>
    <t>中密度纤维 E1 平面 素板 2440*1220*18mm A钛白B钛白</t>
    <phoneticPr fontId="14" type="noConversion"/>
  </si>
  <si>
    <t>Y101372134</t>
  </si>
  <si>
    <t>中密度纤维 E1 平面 素板 2440*1220*9mm 素板</t>
    <phoneticPr fontId="14" type="noConversion"/>
  </si>
  <si>
    <t>Y10111703</t>
  </si>
  <si>
    <t>中密度纤维 E1 平面 素板 2440*1220*3mm 素板</t>
    <phoneticPr fontId="14" type="noConversion"/>
  </si>
  <si>
    <t>Y10111630</t>
  </si>
  <si>
    <t>PVC 平面 PVC板 2440*1220*15mm 白色</t>
    <phoneticPr fontId="14" type="noConversion"/>
  </si>
  <si>
    <t>Y101372111</t>
  </si>
  <si>
    <t>PVC 平面 PVC板 2440*1220*9mm 白色</t>
    <phoneticPr fontId="14" type="noConversion"/>
  </si>
  <si>
    <t>Y101372112</t>
  </si>
  <si>
    <t>PVC 平面 PVC板 2440*1220*6mm 白色</t>
    <phoneticPr fontId="14" type="noConversion"/>
  </si>
  <si>
    <t>Y101372154</t>
  </si>
  <si>
    <t>三聚氰胺 E1 平面 刨花板 2440*1220*16mm A灰色B灰色</t>
    <phoneticPr fontId="12" type="noConversion"/>
  </si>
  <si>
    <t>Y10134486</t>
  </si>
  <si>
    <t>多层 平面 包装板 2440*1220*18mm</t>
    <phoneticPr fontId="14" type="noConversion"/>
  </si>
  <si>
    <t>Y101369547</t>
    <phoneticPr fontId="14" type="noConversion"/>
  </si>
  <si>
    <t>多层 平面 包装板 2440*1220*15mm</t>
    <phoneticPr fontId="14" type="noConversion"/>
  </si>
  <si>
    <t>Y101369548</t>
    <phoneticPr fontId="14" type="noConversion"/>
  </si>
  <si>
    <t>多层 平面 包装板 2440*1220*9mm</t>
    <phoneticPr fontId="14" type="noConversion"/>
  </si>
  <si>
    <t>Y10111647</t>
  </si>
  <si>
    <t>包装脚墩 130*90*90mm</t>
    <phoneticPr fontId="14" type="noConversion"/>
  </si>
  <si>
    <t>Y1031592597</t>
  </si>
  <si>
    <t>包装脚墩 140*90*90mm</t>
    <phoneticPr fontId="14" type="noConversion"/>
  </si>
  <si>
    <t>Y1031592599</t>
    <phoneticPr fontId="14" type="noConversion"/>
  </si>
  <si>
    <t>包装脚墩 150*90*70mm</t>
    <phoneticPr fontId="14" type="noConversion"/>
  </si>
  <si>
    <t>Y1031592598</t>
  </si>
  <si>
    <t>包装脚墩 180*90*70mm</t>
    <phoneticPr fontId="14" type="noConversion"/>
  </si>
  <si>
    <t>Y101359162</t>
  </si>
  <si>
    <t>Y101359166</t>
  </si>
  <si>
    <t>Y10111750</t>
  </si>
  <si>
    <t>Y101359174</t>
  </si>
  <si>
    <t>Y101359170</t>
  </si>
  <si>
    <t>Y101372145</t>
  </si>
  <si>
    <t>Y10111397</t>
  </si>
  <si>
    <t>Y101372142</t>
  </si>
  <si>
    <t>Y101359173</t>
  </si>
  <si>
    <t>Y101359169</t>
  </si>
  <si>
    <t>Y101372144</t>
  </si>
  <si>
    <t>PVC 封边条 0.5*20mm 麻面 灰色</t>
    <phoneticPr fontId="14" type="noConversion"/>
  </si>
  <si>
    <t>Y10112032</t>
  </si>
  <si>
    <t>Y101372146</t>
  </si>
  <si>
    <t>Y101359164</t>
  </si>
  <si>
    <t>Y101372175</t>
  </si>
  <si>
    <t>Y101359172</t>
  </si>
  <si>
    <t>Y101372147</t>
  </si>
  <si>
    <t>Y101359159</t>
  </si>
  <si>
    <t>Y101359167</t>
  </si>
  <si>
    <t>Y101372143</t>
  </si>
  <si>
    <t>Y101372150</t>
  </si>
  <si>
    <t>Y101372148</t>
  </si>
  <si>
    <t xml:space="preserve">PVC 封边条 0.5*44mm 白-070 </t>
    <phoneticPr fontId="14" type="noConversion"/>
  </si>
  <si>
    <t>Y10141352</t>
  </si>
  <si>
    <t xml:space="preserve">PVC 封边条 0.5*55mm 白-070 </t>
    <phoneticPr fontId="14" type="noConversion"/>
  </si>
  <si>
    <t>Y10141295</t>
  </si>
  <si>
    <t>中密度纤维 E1 曲面 曲面板 R386*802*550 素板</t>
    <phoneticPr fontId="14" type="noConversion"/>
  </si>
  <si>
    <t>描述不清，匹配不到</t>
    <phoneticPr fontId="14" type="noConversion"/>
  </si>
  <si>
    <t>中密度纤维 E1 UF9053102曲面 曲面板 R135*515*500 素板</t>
    <phoneticPr fontId="14" type="noConversion"/>
  </si>
  <si>
    <t>Y10111795</t>
  </si>
  <si>
    <t>中密度纤维 E1 UF9053202曲面 曲面板 R135*615*500 素板</t>
    <phoneticPr fontId="14" type="noConversion"/>
  </si>
  <si>
    <t>Y10111796</t>
  </si>
  <si>
    <t>中密度纤维 E1 UF9053302曲面 曲面板 R135*715*500 素板</t>
    <phoneticPr fontId="14" type="noConversion"/>
  </si>
  <si>
    <t>Y10111827</t>
  </si>
  <si>
    <t>中密度纤维 E1 UF9053402曲面 曲面板 R135*965*500 素板</t>
    <phoneticPr fontId="14" type="noConversion"/>
  </si>
  <si>
    <t>Y10111828</t>
  </si>
  <si>
    <t xml:space="preserve">实木 圆柱脚 Φ35*298 </t>
    <phoneticPr fontId="14" type="noConversion"/>
  </si>
  <si>
    <t>Y10111870</t>
  </si>
  <si>
    <t>中密度纤维 E1 平面 双面板 2440*1220*18mm A哑光黑B哑光黑-031</t>
    <phoneticPr fontId="14" type="noConversion"/>
  </si>
  <si>
    <t>Y10111922</t>
  </si>
  <si>
    <t>中密度纤维 E1 平面 双面板 2440*1220*18mm A哑光黑B钛白-031</t>
    <phoneticPr fontId="12" type="noConversion"/>
  </si>
  <si>
    <t>Y10111921</t>
    <phoneticPr fontId="14" type="noConversion"/>
  </si>
  <si>
    <t>中密度纤维 E1 平面 双面板 2440*1220*30mm A哑光黑B哑光黑-031</t>
    <phoneticPr fontId="12" type="noConversion"/>
  </si>
  <si>
    <t>Y10111941</t>
  </si>
  <si>
    <t>PVC 封边条 0.5*22mm 哑光黑-031</t>
    <phoneticPr fontId="12" type="noConversion"/>
  </si>
  <si>
    <t>Y10111883</t>
  </si>
  <si>
    <t>多层板 E1 平面 双面板 2440*1220*16mm A美洲樱桃B美洲樱桃-H041</t>
    <phoneticPr fontId="12" type="noConversion"/>
  </si>
  <si>
    <t>Y1013448754</t>
  </si>
  <si>
    <t>PVC 封边条 0.5*20mm 美洲樱桃-H041</t>
    <phoneticPr fontId="12" type="noConversion"/>
  </si>
  <si>
    <t>Y101372180</t>
  </si>
  <si>
    <t>实木 封边条 0.5*28mm 白桦木</t>
    <phoneticPr fontId="12" type="noConversion"/>
  </si>
  <si>
    <t>Y10111306</t>
  </si>
  <si>
    <t>中密度纤维 E1 平面 双面板 2440*1220*18mm A钛白B钛白</t>
    <phoneticPr fontId="12" type="noConversion"/>
  </si>
  <si>
    <t>Y101350111</t>
  </si>
  <si>
    <t>中密度纤维 E1 平面 双面板 2440*1220*30mm A钛白B钛白</t>
    <phoneticPr fontId="14" type="noConversion"/>
  </si>
  <si>
    <t>UFPJL001</t>
    <phoneticPr fontId="14" type="noConversion"/>
  </si>
  <si>
    <t>不锈钢 DTC铰链 90度两孔带阻尼 镀镍</t>
    <phoneticPr fontId="15" type="noConversion"/>
  </si>
  <si>
    <t>Y10111540</t>
  </si>
  <si>
    <t>不锈钢 DTC铰链 全盖四孔带阻尼 镀镍</t>
    <phoneticPr fontId="15" type="noConversion"/>
  </si>
  <si>
    <t>Y10111486</t>
  </si>
  <si>
    <t>UFPJL003</t>
    <phoneticPr fontId="14" type="noConversion"/>
  </si>
  <si>
    <t>不锈钢 DTC铰链 全盖四孔不带阻尼 镀镍</t>
    <phoneticPr fontId="15" type="noConversion"/>
  </si>
  <si>
    <t>Y111631129</t>
  </si>
  <si>
    <t>不锈钢 DTC铰链 全盖四孔无阻尼无弹簧 镀镍</t>
    <phoneticPr fontId="14" type="noConversion"/>
  </si>
  <si>
    <t>不锈钢 DTC铰链 半盖四孔带阻尼 镀镍</t>
    <phoneticPr fontId="15" type="noConversion"/>
  </si>
  <si>
    <t>Y1116124639</t>
  </si>
  <si>
    <t>不锈钢 DTC铰链 半盖四孔不带阻尼 镀镍</t>
    <phoneticPr fontId="15" type="noConversion"/>
  </si>
  <si>
    <t>不锈钢 DTC铰链 内掩四孔带阻尼 镀镍</t>
    <phoneticPr fontId="15" type="noConversion"/>
  </si>
  <si>
    <t>Y10111401</t>
  </si>
  <si>
    <t>不锈钢 DTC铰链 内掩四孔不带阻尼 镀镍</t>
    <phoneticPr fontId="15" type="noConversion"/>
  </si>
  <si>
    <t>Y11160079</t>
  </si>
  <si>
    <t>不锈钢 马桶盖板铰链 S15 镀铬</t>
    <phoneticPr fontId="15" type="noConversion"/>
  </si>
  <si>
    <t>Y10111919</t>
  </si>
  <si>
    <t>锌合金 马桶盖板铰链 S47 镀铬</t>
    <phoneticPr fontId="15" type="noConversion"/>
  </si>
  <si>
    <t>Y111500147</t>
  </si>
  <si>
    <t>不锈钢 DTC铰链 全盖四孔无弹簧无阻尼 镀镍</t>
    <phoneticPr fontId="15" type="noConversion"/>
  </si>
  <si>
    <t>与上重复</t>
    <phoneticPr fontId="14" type="noConversion"/>
  </si>
  <si>
    <t>不锈钢 DTC铰链 内俺四孔无弹簧无阻尼 镀镍</t>
    <phoneticPr fontId="15" type="noConversion"/>
  </si>
  <si>
    <t>UFPHG001</t>
    <phoneticPr fontId="14" type="noConversion"/>
  </si>
  <si>
    <t>不锈钢 DTC二节隐藏滑轨 半拉250mm 镀镍</t>
    <phoneticPr fontId="15" type="noConversion"/>
  </si>
  <si>
    <t>Y10111847</t>
    <phoneticPr fontId="14" type="noConversion"/>
  </si>
  <si>
    <t>不锈钢 DTC二节隐藏滑轨 半拉350mm 镀镍</t>
    <phoneticPr fontId="15" type="noConversion"/>
  </si>
  <si>
    <t>Y111500141</t>
  </si>
  <si>
    <t>不锈钢 DTC二节隐藏滑轨 半拉400mm 镀镍</t>
    <phoneticPr fontId="15" type="noConversion"/>
  </si>
  <si>
    <t>Y10111122</t>
  </si>
  <si>
    <t>不锈钢 DTC三节隐藏滑轨 半拉250mm 镀镍</t>
    <phoneticPr fontId="15" type="noConversion"/>
  </si>
  <si>
    <t>不锈钢 DTC三节隐藏滑轨 半拉350mm 镀镍</t>
    <phoneticPr fontId="15" type="noConversion"/>
  </si>
  <si>
    <t>Y11163315</t>
  </si>
  <si>
    <t>不锈钢 DTC三节隐藏滑轨 半拉400mm 镀镍</t>
    <phoneticPr fontId="15" type="noConversion"/>
  </si>
  <si>
    <t>Y11150099</t>
  </si>
  <si>
    <t xml:space="preserve">不锈钢 DTC豪华抽 中抽屉B高度 300mm 镀镍 </t>
    <phoneticPr fontId="14" type="noConversion"/>
  </si>
  <si>
    <t>Y10111730</t>
  </si>
  <si>
    <t>UFPLS001</t>
    <phoneticPr fontId="14" type="noConversion"/>
  </si>
  <si>
    <t>不锈钢 十字沉头 自攻螺丝 ST3.5*16</t>
    <phoneticPr fontId="15" type="noConversion"/>
  </si>
  <si>
    <t>Y11120049</t>
  </si>
  <si>
    <t>不锈钢 十字沉头 自攻螺丝 ST3.5*25</t>
    <phoneticPr fontId="15" type="noConversion"/>
  </si>
  <si>
    <t>Y11120050</t>
  </si>
  <si>
    <t>不锈钢 十字沉头 自攻螺丝 ST3.5*30</t>
    <phoneticPr fontId="15" type="noConversion"/>
  </si>
  <si>
    <t>不锈钢 十字沉头 自攻螺丝 ST4*25</t>
    <phoneticPr fontId="15" type="noConversion"/>
  </si>
  <si>
    <t>Y10112047</t>
  </si>
  <si>
    <t>不锈钢 十字沉头 自攻螺丝 ST4*30</t>
    <phoneticPr fontId="15" type="noConversion"/>
  </si>
  <si>
    <t>Y1120326</t>
  </si>
  <si>
    <t>不锈钢 十字沉头 自攻螺丝 ST4.2*32</t>
    <phoneticPr fontId="15" type="noConversion"/>
  </si>
  <si>
    <t>Y11120044</t>
  </si>
  <si>
    <t>不锈钢 十字沉头 自攻螺丝 ST4.8*38</t>
    <phoneticPr fontId="15" type="noConversion"/>
  </si>
  <si>
    <t>不锈钢 十字沉头 自攻螺丝 ST4.8*50</t>
    <phoneticPr fontId="15" type="noConversion"/>
  </si>
  <si>
    <t>不锈钢 十字盘头 自攻螺丝 ST3.5*16</t>
    <phoneticPr fontId="15" type="noConversion"/>
  </si>
  <si>
    <t>不锈钢 十字盘头 自攻螺丝 ST3.5*25</t>
    <phoneticPr fontId="15" type="noConversion"/>
  </si>
  <si>
    <t>不锈钢 十字盘头 自攻螺丝 ST3.5*30</t>
    <phoneticPr fontId="15" type="noConversion"/>
  </si>
  <si>
    <t>不锈钢 十字盘头 自攻螺丝 ST4*25</t>
    <phoneticPr fontId="15" type="noConversion"/>
  </si>
  <si>
    <t>不锈钢 十字盘头 自攻螺丝 ST4*30</t>
    <phoneticPr fontId="15" type="noConversion"/>
  </si>
  <si>
    <t>不锈钢 十字盘头 自攻螺丝 ST4.2*32</t>
    <phoneticPr fontId="15" type="noConversion"/>
  </si>
  <si>
    <t>不锈钢 十字盘头 自攻螺丝 ST4.8*38</t>
    <phoneticPr fontId="15" type="noConversion"/>
  </si>
  <si>
    <t>Y1116124652</t>
  </si>
  <si>
    <t>不锈钢 十字盘头 自攻螺丝 ST4.8*50</t>
    <phoneticPr fontId="15" type="noConversion"/>
  </si>
  <si>
    <t>Y111621120</t>
  </si>
  <si>
    <t>不锈钢 一字沉头 自攻螺丝 ST3.5*16</t>
    <phoneticPr fontId="15" type="noConversion"/>
  </si>
  <si>
    <t>不锈钢 一字沉头 自攻螺丝 ST3.5*25</t>
    <phoneticPr fontId="15" type="noConversion"/>
  </si>
  <si>
    <t>不锈钢 一字沉头 自攻螺丝 ST3.5*30</t>
    <phoneticPr fontId="15" type="noConversion"/>
  </si>
  <si>
    <t>不锈钢 一字沉头 自攻螺丝 ST4*25</t>
    <phoneticPr fontId="15" type="noConversion"/>
  </si>
  <si>
    <t>不锈钢 一字沉头 自攻螺丝 ST4*30</t>
    <phoneticPr fontId="15" type="noConversion"/>
  </si>
  <si>
    <t>不锈钢 一字沉头 自攻螺丝 ST4.2*12.8</t>
    <phoneticPr fontId="15" type="noConversion"/>
  </si>
  <si>
    <t>不锈钢 一字沉头 自攻螺丝 ST4.2*16</t>
    <phoneticPr fontId="15" type="noConversion"/>
  </si>
  <si>
    <t>不锈钢 一字沉头 自攻螺丝 ST4.2*32</t>
    <phoneticPr fontId="15" type="noConversion"/>
  </si>
  <si>
    <t>不锈钢 一字沉头 自攻螺丝 ST4.8*38</t>
    <phoneticPr fontId="15" type="noConversion"/>
  </si>
  <si>
    <t>不锈钢 一字沉头 自攻螺丝 ST4.8*50</t>
    <phoneticPr fontId="15" type="noConversion"/>
  </si>
  <si>
    <t>不锈钢 一字盘头 自攻螺丝 ST3.5*16</t>
    <phoneticPr fontId="15" type="noConversion"/>
  </si>
  <si>
    <t>不锈钢 一字盘头 自攻螺丝 ST3.5*25</t>
    <phoneticPr fontId="15" type="noConversion"/>
  </si>
  <si>
    <t>不锈钢 一字盘头 自攻螺丝 ST3.5*30</t>
    <phoneticPr fontId="15" type="noConversion"/>
  </si>
  <si>
    <t>不锈钢 一字盘头 自攻螺丝 ST4*25</t>
    <phoneticPr fontId="15" type="noConversion"/>
  </si>
  <si>
    <t>不锈钢 一字盘头 自攻螺丝 ST4*30</t>
    <phoneticPr fontId="15" type="noConversion"/>
  </si>
  <si>
    <t>不锈钢 一字盘头 自攻螺丝 ST4.2*12.8</t>
    <phoneticPr fontId="15" type="noConversion"/>
  </si>
  <si>
    <t>Y1120265</t>
  </si>
  <si>
    <t>不锈钢 一字盘头 自攻螺丝 ST4.2*16</t>
    <phoneticPr fontId="15" type="noConversion"/>
  </si>
  <si>
    <t>Y11120472</t>
  </si>
  <si>
    <t>不锈钢 一字盘头 自攻螺丝 ST4.2*32</t>
    <phoneticPr fontId="15" type="noConversion"/>
  </si>
  <si>
    <t>不锈钢 一字盘头 自攻螺丝 ST4.8*38</t>
    <phoneticPr fontId="15" type="noConversion"/>
  </si>
  <si>
    <t>Y11310518</t>
  </si>
  <si>
    <t>不锈钢 一字盘头 自攻螺丝 ST4.8*50</t>
    <phoneticPr fontId="15" type="noConversion"/>
  </si>
  <si>
    <t>不锈钢 穿心对锁螺丝 M6*30</t>
    <phoneticPr fontId="14" type="noConversion"/>
  </si>
  <si>
    <t>Y11120416</t>
  </si>
  <si>
    <t>不锈钢 穿心对锁螺丝 M6*20</t>
    <phoneticPr fontId="14" type="noConversion"/>
  </si>
  <si>
    <t>Y11300128</t>
  </si>
  <si>
    <t xml:space="preserve">不锈钢 贝壳拉手专用螺丝 M4*16 </t>
    <phoneticPr fontId="15" type="noConversion"/>
  </si>
  <si>
    <t>规格错误</t>
    <phoneticPr fontId="14" type="noConversion"/>
  </si>
  <si>
    <t>不锈钢 镜钉装饰帽 Φ12*9.5 镀铬</t>
    <phoneticPr fontId="15" type="noConversion"/>
  </si>
  <si>
    <t>国际不用</t>
    <phoneticPr fontId="14" type="noConversion"/>
  </si>
  <si>
    <t>不锈钢 十字沉头 自攻螺丝 ST4.2*50</t>
    <phoneticPr fontId="15" type="noConversion"/>
  </si>
  <si>
    <t>Y11120035</t>
  </si>
  <si>
    <t>UFPBS001</t>
    <phoneticPr fontId="14" type="noConversion"/>
  </si>
  <si>
    <t>锌合金 贝壳 拉手 CY016 亮铬</t>
    <phoneticPr fontId="15" type="noConversion"/>
  </si>
  <si>
    <t>Y11140146</t>
  </si>
  <si>
    <t>锌合金 方形 拉手 45*45 亮铬</t>
    <phoneticPr fontId="14" type="noConversion"/>
  </si>
  <si>
    <t>Y10112107</t>
  </si>
  <si>
    <t>UFPKD001</t>
    <phoneticPr fontId="14" type="noConversion"/>
  </si>
  <si>
    <t>塑包铁杆 KD三合一 连接杆 Φ6*40mm</t>
    <phoneticPr fontId="15" type="noConversion"/>
  </si>
  <si>
    <t>Y10111336</t>
  </si>
  <si>
    <t xml:space="preserve">锌合金 KD三合一 锁扣件 Φ14.3*11.3 </t>
    <phoneticPr fontId="14" type="noConversion"/>
  </si>
  <si>
    <t>Y10111338</t>
    <phoneticPr fontId="14" type="noConversion"/>
  </si>
  <si>
    <t>塑料 KD三合一 预埋件 Φ10.7*10.4 白色</t>
    <phoneticPr fontId="14" type="noConversion"/>
  </si>
  <si>
    <t>Y10111337</t>
    <phoneticPr fontId="14" type="noConversion"/>
  </si>
  <si>
    <t>UFPDM001</t>
    <phoneticPr fontId="14" type="noConversion"/>
  </si>
  <si>
    <t>塑包铁 沐家吊码 灰色</t>
    <phoneticPr fontId="15" type="noConversion"/>
  </si>
  <si>
    <t>Y1300526</t>
  </si>
  <si>
    <t>铁 吊码挂片 六孔</t>
    <phoneticPr fontId="15" type="noConversion"/>
  </si>
  <si>
    <t>Y10111741</t>
  </si>
  <si>
    <t>UFPGJ001</t>
    <phoneticPr fontId="14" type="noConversion"/>
  </si>
  <si>
    <t>塑料 调节脚 8cm 黑色</t>
    <phoneticPr fontId="15" type="noConversion"/>
  </si>
  <si>
    <t>Y10112052</t>
  </si>
  <si>
    <t>铁 调节脚 M6*27 黑色</t>
    <phoneticPr fontId="15" type="noConversion"/>
  </si>
  <si>
    <t>Y11300047</t>
  </si>
  <si>
    <t>不锈钢 脚钉 Φ15*18 白色</t>
    <phoneticPr fontId="14" type="noConversion"/>
  </si>
  <si>
    <t>Y1116124634</t>
  </si>
  <si>
    <t>UFPBT001</t>
    <phoneticPr fontId="14" type="noConversion"/>
  </si>
  <si>
    <t>塑料 层板托 Φ5 透明</t>
    <phoneticPr fontId="15" type="noConversion"/>
  </si>
  <si>
    <t>Y111630001</t>
  </si>
  <si>
    <t>镀镍锌合金 层板夹 Φ5</t>
    <phoneticPr fontId="15" type="noConversion"/>
  </si>
  <si>
    <t>Y142000208</t>
  </si>
  <si>
    <t>UFPSJ001</t>
    <phoneticPr fontId="14" type="noConversion"/>
  </si>
  <si>
    <t>塑料 圆形 防撞胶粒 Φ10*1.8 透明</t>
    <phoneticPr fontId="15" type="noConversion"/>
  </si>
  <si>
    <t>Y111621116</t>
  </si>
  <si>
    <t>Y13110200</t>
  </si>
  <si>
    <t>不锈钢 螺杆 Φ4*20</t>
    <phoneticPr fontId="14" type="noConversion"/>
  </si>
  <si>
    <t>实木 圆形 木榫 Φ8*30</t>
    <phoneticPr fontId="14" type="noConversion"/>
  </si>
  <si>
    <t>Y11300640</t>
    <phoneticPr fontId="14" type="noConversion"/>
  </si>
  <si>
    <t>实木 圆形 木榫 Φ8*40</t>
    <phoneticPr fontId="14" type="noConversion"/>
  </si>
  <si>
    <t>Y142000251</t>
  </si>
  <si>
    <t>尼龙 慧鱼锚栓 S6 灰色</t>
    <phoneticPr fontId="14" type="noConversion"/>
  </si>
  <si>
    <t>Y13150015</t>
  </si>
  <si>
    <t>塑料 预埋件 Φ4*10 白色</t>
    <phoneticPr fontId="14" type="noConversion"/>
  </si>
  <si>
    <t>Y142000243</t>
  </si>
  <si>
    <t>塑料 孔塞 Φ3*5 灰色</t>
    <phoneticPr fontId="14" type="noConversion"/>
  </si>
  <si>
    <t>铜版纸 靠模 566*60</t>
    <phoneticPr fontId="14" type="noConversion"/>
  </si>
  <si>
    <t>Y10111860</t>
  </si>
  <si>
    <t>铁 椭圆 铁镜码 44*16 镀镍</t>
    <phoneticPr fontId="14" type="noConversion"/>
  </si>
  <si>
    <t>Y11170006</t>
  </si>
  <si>
    <t>丙烯酸泡棉 3M双面胶 1mm 红黄</t>
    <phoneticPr fontId="14" type="noConversion"/>
  </si>
  <si>
    <t>Y191812169</t>
  </si>
  <si>
    <t>LED灯带 变压器 红外线开关 分线盒 2.3M 4000K</t>
    <phoneticPr fontId="14" type="noConversion"/>
  </si>
  <si>
    <t>Y11163337</t>
  </si>
  <si>
    <t>LED灯带 变压器 红外线开关 分线盒 2.9M 4001K</t>
    <phoneticPr fontId="14" type="noConversion"/>
  </si>
  <si>
    <t>Y11163338</t>
  </si>
  <si>
    <t>LED灯带 变压器 红外线开关 分线盒 3.5M 4002K</t>
    <phoneticPr fontId="14" type="noConversion"/>
  </si>
  <si>
    <t>Y11163339</t>
  </si>
  <si>
    <t>纯铜 非标护套电线 英文 0.75平方</t>
    <phoneticPr fontId="14" type="noConversion"/>
  </si>
  <si>
    <t>Y191812165</t>
  </si>
  <si>
    <t>塑料 扎带方形固定座 20*20 白色</t>
    <phoneticPr fontId="14" type="noConversion"/>
  </si>
  <si>
    <t>Y11163362</t>
  </si>
  <si>
    <t>铝 方形 1028铝条 10*28*600mm 银白 两端R6角</t>
    <phoneticPr fontId="14" type="noConversion"/>
  </si>
  <si>
    <t>Y111631120</t>
    <phoneticPr fontId="14" type="noConversion"/>
  </si>
  <si>
    <t xml:space="preserve">铝 方形 1028铝条 10*28*394mm 银白 </t>
    <phoneticPr fontId="14" type="noConversion"/>
  </si>
  <si>
    <t>Y111631123</t>
  </si>
  <si>
    <t xml:space="preserve">铝 方形 1028铝条 10*28*390mm 银白 </t>
    <phoneticPr fontId="14" type="noConversion"/>
  </si>
  <si>
    <t>Y111631124</t>
  </si>
  <si>
    <t xml:space="preserve">铝 方形 1028铝条 10*28*694mm 银白 </t>
    <phoneticPr fontId="14" type="noConversion"/>
  </si>
  <si>
    <t>Y111631127</t>
  </si>
  <si>
    <t xml:space="preserve">铝 方形 1028铝条 10*28*690mm 银白 </t>
    <phoneticPr fontId="14" type="noConversion"/>
  </si>
  <si>
    <t>Y111631128</t>
  </si>
  <si>
    <t xml:space="preserve">铝 方形 1028铝条 10*28*994mm 银白 </t>
    <phoneticPr fontId="14" type="noConversion"/>
  </si>
  <si>
    <t>Y111631121</t>
  </si>
  <si>
    <t xml:space="preserve">铝 方形 1028铝条 10*28*990mm 银白 </t>
    <phoneticPr fontId="14" type="noConversion"/>
  </si>
  <si>
    <t>Y111631122</t>
  </si>
  <si>
    <t xml:space="preserve">铁 圆柱 华司头 M6*13 </t>
    <phoneticPr fontId="14" type="noConversion"/>
  </si>
  <si>
    <t>Y11120373</t>
  </si>
  <si>
    <t>塑料 L形 角码 4孔 35*35*40mm 白色</t>
    <phoneticPr fontId="14" type="noConversion"/>
  </si>
  <si>
    <t>Y10111588</t>
  </si>
  <si>
    <t xml:space="preserve">铁 L形 角铁 10孔 70*70*36mm 镀锌 </t>
    <phoneticPr fontId="14" type="noConversion"/>
  </si>
  <si>
    <t>Y10112045</t>
  </si>
  <si>
    <t>塑料 U型槽 233*160*89mm 灰色</t>
    <phoneticPr fontId="14" type="noConversion"/>
  </si>
  <si>
    <t>Y11300514</t>
  </si>
  <si>
    <t>聚乙烯 柜门磁夹 60mm 咖啡</t>
    <phoneticPr fontId="14" type="noConversion"/>
  </si>
  <si>
    <t>Y11310316</t>
  </si>
  <si>
    <t>UFGJP001</t>
    <phoneticPr fontId="14" type="noConversion"/>
  </si>
  <si>
    <t>无铜镜片 449*437*3mm</t>
    <phoneticPr fontId="14" type="noConversion"/>
  </si>
  <si>
    <t>Y10111812</t>
  </si>
  <si>
    <r>
      <t>UF9032003/UF9032103无铜镜片 618.5*165.5*3mm 倒四角</t>
    </r>
    <r>
      <rPr>
        <sz val="10"/>
        <color theme="1"/>
        <rFont val="等线"/>
        <family val="3"/>
        <charset val="134"/>
        <scheme val="minor"/>
      </rPr>
      <t>R3 附图</t>
    </r>
    <phoneticPr fontId="14" type="noConversion"/>
  </si>
  <si>
    <t>Y10111517</t>
  </si>
  <si>
    <t>无铜镜片 657*507*5mm 磨斜边 附图</t>
    <phoneticPr fontId="14" type="noConversion"/>
  </si>
  <si>
    <t>Y10111157</t>
  </si>
  <si>
    <t>无铜镜片 657*807*5mm 磨斜边 附图</t>
    <phoneticPr fontId="14" type="noConversion"/>
  </si>
  <si>
    <t>Y111951354</t>
  </si>
  <si>
    <t>无铜镜片 657*1107*5mm 磨斜边 附图</t>
    <phoneticPr fontId="14" type="noConversion"/>
  </si>
  <si>
    <t>Y10112067</t>
  </si>
  <si>
    <t>UF90322031无铜镜片 657*507*5mm 透光磨斜边 附图</t>
    <phoneticPr fontId="14" type="noConversion"/>
  </si>
  <si>
    <t>Y10111158</t>
  </si>
  <si>
    <t>UF90323031无铜镜片 657*807*5mm 透光磨斜边 附图</t>
    <phoneticPr fontId="14" type="noConversion"/>
  </si>
  <si>
    <t>Y10112066</t>
  </si>
  <si>
    <t>UF90324031无铜镜片 657*1107*5mm 透光磨斜边 附图</t>
    <phoneticPr fontId="14" type="noConversion"/>
  </si>
  <si>
    <t>657*1107*5</t>
  </si>
  <si>
    <t>UFGCB001</t>
    <phoneticPr fontId="14" type="noConversion"/>
  </si>
  <si>
    <t>白玻 钢化 玻璃层板 526*95*5mm 直边</t>
    <phoneticPr fontId="14" type="noConversion"/>
  </si>
  <si>
    <t>Y10111810</t>
  </si>
  <si>
    <t>白玻 钢化 玻璃层板 587*358*5mm 直边</t>
    <phoneticPr fontId="14" type="noConversion"/>
  </si>
  <si>
    <t>Y10111400</t>
  </si>
  <si>
    <t>白玻 钢化 玻璃层板 624*358*5mm 直边</t>
    <phoneticPr fontId="14" type="noConversion"/>
  </si>
  <si>
    <t>Y10111456</t>
  </si>
  <si>
    <t>白玻 钢化 玻璃层板 606*358*5mm 直边</t>
    <phoneticPr fontId="14" type="noConversion"/>
  </si>
  <si>
    <t>Y10111455</t>
  </si>
  <si>
    <t>白玻 钢化 玻璃层板 447*248*5mm 直边</t>
    <phoneticPr fontId="14" type="noConversion"/>
  </si>
  <si>
    <t>Y111951368</t>
  </si>
  <si>
    <t>白玻 钢化 玻璃层板 561*202*5mm 直边</t>
    <phoneticPr fontId="14" type="noConversion"/>
  </si>
  <si>
    <t>Y10111448</t>
  </si>
  <si>
    <t>白玻 钢化 玻璃层板 561*265*5mm 直边</t>
    <phoneticPr fontId="14" type="noConversion"/>
  </si>
  <si>
    <t>Y10111447</t>
  </si>
  <si>
    <t>白玻 钢化 玻璃层板 261*265*5mm 直边</t>
    <phoneticPr fontId="14" type="noConversion"/>
  </si>
  <si>
    <t>Y10111384</t>
  </si>
  <si>
    <t>白玻 钢化 玻璃层板 261*110*5mm 直边</t>
    <phoneticPr fontId="14" type="noConversion"/>
  </si>
  <si>
    <t>Y111951387</t>
  </si>
  <si>
    <t>白玻 钢化 玻璃层板 561*110*5mm 直边</t>
    <phoneticPr fontId="14" type="noConversion"/>
  </si>
  <si>
    <t>Y111951351</t>
  </si>
  <si>
    <t>白玻 钢化 玻璃层板 477*268*5mm 直边</t>
    <phoneticPr fontId="14" type="noConversion"/>
  </si>
  <si>
    <t>Y10111451</t>
  </si>
  <si>
    <t>白玻 钢化 玻璃层板 432*115*5mm 直边</t>
    <phoneticPr fontId="14" type="noConversion"/>
  </si>
  <si>
    <t>Y10111450</t>
  </si>
  <si>
    <t>白玻 钢化 玻璃层板 365*365*5mm 弧形 附图</t>
    <phoneticPr fontId="14" type="noConversion"/>
  </si>
  <si>
    <t>Y111951373</t>
  </si>
  <si>
    <t>白玻 钢化 玻璃层板 278*480*5mm 弧形 附图</t>
    <phoneticPr fontId="14" type="noConversion"/>
  </si>
  <si>
    <t>Y111951344</t>
  </si>
  <si>
    <t>UFBZX001</t>
    <phoneticPr fontId="14" type="noConversion"/>
  </si>
  <si>
    <t>五层牛卡纸 UF9032002外纸箱 475*470*830 原色 附图</t>
    <phoneticPr fontId="14" type="noConversion"/>
  </si>
  <si>
    <t>Y10111312</t>
  </si>
  <si>
    <t>五层牛卡纸 UF9032003外纸箱 345*195*795 原色 附图</t>
    <phoneticPr fontId="14" type="noConversion"/>
  </si>
  <si>
    <t>Y10111191</t>
  </si>
  <si>
    <t>五层牛卡纸 UF9032007外纸箱 345*195*795 原色 附图</t>
    <phoneticPr fontId="14" type="noConversion"/>
  </si>
  <si>
    <t>Y10111545</t>
  </si>
  <si>
    <t>五层牛卡纸 UF9032008外纸箱 645*345*865 原色 附图</t>
    <phoneticPr fontId="14" type="noConversion"/>
  </si>
  <si>
    <t>Y10111322</t>
  </si>
  <si>
    <t>五层牛卡纸 UF9032009外纸箱 1950*345*345 原色 附图</t>
    <phoneticPr fontId="14" type="noConversion"/>
  </si>
  <si>
    <t>Y10111133</t>
  </si>
  <si>
    <t>五层牛卡纸 UF9032102外纸箱 560*355*805 原色 附图</t>
    <phoneticPr fontId="14" type="noConversion"/>
  </si>
  <si>
    <t>Y10111547</t>
  </si>
  <si>
    <t>五层牛卡纸 UF9032103外纸箱 645*195*795 原色 附图</t>
    <phoneticPr fontId="14" type="noConversion"/>
  </si>
  <si>
    <t>Y10111546</t>
  </si>
  <si>
    <t>五层牛卡纸 UF9032107外纸箱 645*195*795 原色 附图</t>
    <phoneticPr fontId="14" type="noConversion"/>
  </si>
  <si>
    <t>Y10111197</t>
  </si>
  <si>
    <t>五层牛卡纸 UF9032108内纸箱 585*65*730 原色 附图</t>
    <phoneticPr fontId="14" type="noConversion"/>
  </si>
  <si>
    <t>Y10111232</t>
  </si>
  <si>
    <t>五层牛卡纸 UF9032109外纸箱 345*345*865 原色 附图</t>
    <phoneticPr fontId="14" type="noConversion"/>
  </si>
  <si>
    <t>Y10111134</t>
  </si>
  <si>
    <t>五层牛卡纸 UF9032202外纸箱 570*480*865 原色 附图</t>
    <phoneticPr fontId="14" type="noConversion"/>
  </si>
  <si>
    <t>Y171814240</t>
  </si>
  <si>
    <t>五层牛卡纸 UF9032203外纸箱 645*85*795 原色 附图</t>
    <phoneticPr fontId="14" type="noConversion"/>
  </si>
  <si>
    <t>Y10111548</t>
  </si>
  <si>
    <t>五层牛卡纸 UF9032208内纸箱 585*65*780 原色 附图</t>
    <phoneticPr fontId="14" type="noConversion"/>
  </si>
  <si>
    <t>Y10111256</t>
  </si>
  <si>
    <t>五层牛卡纸 UF9032209外纸箱 645*345*865 原色 附图</t>
    <phoneticPr fontId="14" type="noConversion"/>
  </si>
  <si>
    <t>Y10111314</t>
  </si>
  <si>
    <t>五层牛卡纸 UF9032302外纸箱 710*595*865 原色 附图</t>
    <phoneticPr fontId="14" type="noConversion"/>
  </si>
  <si>
    <t>Y10111558</t>
  </si>
  <si>
    <t>五层牛卡纸 UF9032303外纸箱 945*85*795 原色 附图</t>
    <phoneticPr fontId="14" type="noConversion"/>
  </si>
  <si>
    <t>Y10111758</t>
  </si>
  <si>
    <t>五层牛卡纸 UF9032308内纸箱 1745*65*585 原色 附图</t>
    <phoneticPr fontId="14" type="noConversion"/>
  </si>
  <si>
    <t>Y10111257</t>
  </si>
  <si>
    <t>五层牛卡纸 UF9032308外纸箱 1810*525*625 原色 附图</t>
    <phoneticPr fontId="14" type="noConversion"/>
  </si>
  <si>
    <t>Y10111554</t>
  </si>
  <si>
    <t>五层牛卡纸 UF9032402L柜体纸箱 1030*615*765 原色 附图</t>
    <phoneticPr fontId="14" type="noConversion"/>
  </si>
  <si>
    <t>Y10111399</t>
  </si>
  <si>
    <t>五层牛卡纸 UF9032402L底座纸箱 1030*615*145 原色 附图</t>
    <phoneticPr fontId="14" type="noConversion"/>
  </si>
  <si>
    <t>Y10111135</t>
  </si>
  <si>
    <t>五层牛卡纸 UF9032402R柜体纸箱 1030*615*765 原色 附图</t>
    <phoneticPr fontId="14" type="noConversion"/>
  </si>
  <si>
    <t>五层牛卡纸 UF9032402R底座纸箱 1030*615*145 原色 附图</t>
    <phoneticPr fontId="14" type="noConversion"/>
  </si>
  <si>
    <t>五层牛卡纸 UF9032502柜体纸箱 1340*615*765 原色 附图</t>
    <phoneticPr fontId="14" type="noConversion"/>
  </si>
  <si>
    <t>Y10111555</t>
  </si>
  <si>
    <t>五层牛卡纸 UF9032502底座纸箱 1340*615*145 原色 附图</t>
    <phoneticPr fontId="14" type="noConversion"/>
  </si>
  <si>
    <t>Y10111556</t>
  </si>
  <si>
    <t>五层牛卡纸 UF9032503外纸箱 645*197*795 原色 附图</t>
    <phoneticPr fontId="14" type="noConversion"/>
  </si>
  <si>
    <t>Y10111862</t>
  </si>
  <si>
    <t>五层牛卡纸 UF9032602柜体纸箱 1380*615*765 原色 附图</t>
    <phoneticPr fontId="14" type="noConversion"/>
  </si>
  <si>
    <t>Y10111552</t>
  </si>
  <si>
    <t>五层牛卡纸 UF9032602底座纸箱 1380*615*145 原色 附图</t>
    <phoneticPr fontId="14" type="noConversion"/>
  </si>
  <si>
    <t>Y10111553</t>
  </si>
  <si>
    <t>五层牛卡纸 UF9032702L外纸箱 1010*615*525 原色 附图</t>
    <phoneticPr fontId="14" type="noConversion"/>
  </si>
  <si>
    <t>五层牛卡纸 UF9032702R外纸箱 1010*615*525 原色 附图</t>
    <phoneticPr fontId="14" type="noConversion"/>
  </si>
  <si>
    <t>五层牛卡纸 UF9032802外纸箱 1340*615*525 原色 附图</t>
    <phoneticPr fontId="14" type="noConversion"/>
  </si>
  <si>
    <t>五层牛卡纸 UF90321021外纸箱 600*505*785 原色 附图</t>
    <phoneticPr fontId="14" type="noConversion"/>
  </si>
  <si>
    <t>Y10111557</t>
  </si>
  <si>
    <t>五层牛卡纸 UF90323021外纸箱 710*595*865 原色 附图</t>
    <phoneticPr fontId="14" type="noConversion"/>
  </si>
  <si>
    <t>五层牛卡纸 UF90323022外纸箱 645*345*865 原色 附图</t>
    <phoneticPr fontId="14" type="noConversion"/>
  </si>
  <si>
    <t>Y171814262</t>
  </si>
  <si>
    <t>五层牛卡纸 UF90323023外纸箱 675*575*525 原色 附图</t>
    <phoneticPr fontId="14" type="noConversion"/>
  </si>
  <si>
    <t>五层牛卡纸 UF9032403外纸箱 1245*85*795 原色 附图</t>
    <phoneticPr fontId="14" type="noConversion"/>
  </si>
  <si>
    <t>Y10111193</t>
  </si>
  <si>
    <t>五层牛卡纸 UF90325021柜体纸箱 1340*615*765 原色 附图</t>
    <phoneticPr fontId="14" type="noConversion"/>
  </si>
  <si>
    <t>五层牛卡纸 UF90325021底座纸箱 1340*615*145 原色 附图</t>
    <phoneticPr fontId="14" type="noConversion"/>
  </si>
  <si>
    <t>五层牛卡纸 UF90326021柜体纸箱 1380*615*765 原色 附图</t>
    <phoneticPr fontId="14" type="noConversion"/>
  </si>
  <si>
    <t>五层牛卡纸 UF90326021底座纸箱 1380*615*145 原色 附图</t>
    <phoneticPr fontId="14" type="noConversion"/>
  </si>
  <si>
    <t>五层牛卡纸 UF9045102外纸箱 590*490*850 原色 附图</t>
    <phoneticPr fontId="14" type="noConversion"/>
  </si>
  <si>
    <t>Y10111315</t>
  </si>
  <si>
    <t>五层牛卡纸 UF9045202外纸箱 640*490*850 原色 附图</t>
    <phoneticPr fontId="14" type="noConversion"/>
  </si>
  <si>
    <t>Y10111316</t>
  </si>
  <si>
    <t>五层牛卡纸 UF9053102-352柜脚外纸箱 660*175*335 原色 附图</t>
    <phoneticPr fontId="14" type="noConversion"/>
  </si>
  <si>
    <t>Y10112109</t>
  </si>
  <si>
    <t>五层牛卡纸 UF9053102-352柜脚内纸箱 320*120*75 原色 附图</t>
    <phoneticPr fontId="14" type="noConversion"/>
  </si>
  <si>
    <t>Y10112108</t>
  </si>
  <si>
    <t>五层牛卡纸 UF9053102主柜外纸箱 570*503*575 原色 附图</t>
    <phoneticPr fontId="14" type="noConversion"/>
  </si>
  <si>
    <t>Y10111972</t>
  </si>
  <si>
    <t>五层牛卡纸 UF9053202主柜外纸箱 670*503*575 原色 附图</t>
    <phoneticPr fontId="14" type="noConversion"/>
  </si>
  <si>
    <t>Y10111973</t>
  </si>
  <si>
    <t>五层牛卡纸 UF9053302主柜外纸箱 770*503*575 原色 附图</t>
    <phoneticPr fontId="14" type="noConversion"/>
  </si>
  <si>
    <t>Y10111974</t>
  </si>
  <si>
    <t>五层牛卡纸 UF9053402主柜外纸箱 1020*503*575 原色 附图</t>
    <phoneticPr fontId="14" type="noConversion"/>
  </si>
  <si>
    <t>Y10111975</t>
  </si>
  <si>
    <t>五层牛卡纸 UF9011003外纸箱 790*340*190 原色 附图</t>
    <phoneticPr fontId="14" type="noConversion"/>
  </si>
  <si>
    <t>Y10111410</t>
  </si>
  <si>
    <t>五层牛卡纸 UF9011007外纸箱 790*340*190 原色 附图</t>
    <phoneticPr fontId="14" type="noConversion"/>
  </si>
  <si>
    <t>五层牛卡纸 UF9011103外纸箱 790*640*190 原色 附图</t>
    <phoneticPr fontId="14" type="noConversion"/>
  </si>
  <si>
    <t>Y10111326</t>
  </si>
  <si>
    <t>五层牛卡纸 UF9011107外纸箱 790*640*190 原色 附图</t>
    <phoneticPr fontId="14" type="noConversion"/>
  </si>
  <si>
    <t>五层牛卡纸 UF9012001-363外纸箱 640*340*60 原色 附图</t>
    <phoneticPr fontId="14" type="noConversion"/>
  </si>
  <si>
    <t>Y10111248</t>
  </si>
  <si>
    <t>五层牛卡纸 UF9012001-364外纸箱 940*340*60 原色 附图</t>
    <phoneticPr fontId="14" type="noConversion"/>
  </si>
  <si>
    <t>Y10111249</t>
  </si>
  <si>
    <t>五层牛卡纸 UF9012001-366外纸箱 1240*340*60 原色 附图</t>
    <phoneticPr fontId="14" type="noConversion"/>
  </si>
  <si>
    <t>Y10111406</t>
  </si>
  <si>
    <t>五层牛卡纸 UF9012001-367外纸箱 1540*340*60 原色 附图</t>
    <phoneticPr fontId="14" type="noConversion"/>
  </si>
  <si>
    <t>Y10111407</t>
  </si>
  <si>
    <t>五层牛卡纸 UF9012007外纸箱 340*340*870 原色 附图</t>
    <phoneticPr fontId="14" type="noConversion"/>
  </si>
  <si>
    <t>Y10111402</t>
  </si>
  <si>
    <t>五层牛卡纸 UF9012009外纸箱 1950*340*340 原色 附图</t>
    <phoneticPr fontId="14" type="noConversion"/>
  </si>
  <si>
    <t>Y10111405</t>
  </si>
  <si>
    <t>五层牛卡纸 UF9012107外纸箱 640*340*870 原色 附图</t>
    <phoneticPr fontId="14" type="noConversion"/>
  </si>
  <si>
    <t>Y10111319</t>
  </si>
  <si>
    <t>五层牛卡纸 UF9012502外纸箱 640*340*870 原色 附图</t>
    <phoneticPr fontId="14" type="noConversion"/>
  </si>
  <si>
    <t>Y10111403</t>
  </si>
  <si>
    <t>五层牛卡纸 UF9013008外纸箱 640*340*870 原色 附图</t>
    <phoneticPr fontId="14" type="noConversion"/>
  </si>
  <si>
    <t>Y171814273</t>
  </si>
  <si>
    <t>五层牛卡纸 UF9013108外纸箱 640*340*870 原色 附图</t>
    <phoneticPr fontId="14" type="noConversion"/>
  </si>
  <si>
    <t>五层牛卡纸 UFSCWW3741内纸箱 420*90*485 原色 附图</t>
    <phoneticPr fontId="14" type="noConversion"/>
  </si>
  <si>
    <t>Y10111186</t>
  </si>
  <si>
    <t>五层牛卡纸 UFSCWW3741外纸箱 490*385*430 原色 附图</t>
    <phoneticPr fontId="14" type="noConversion"/>
  </si>
  <si>
    <t>Y10111187</t>
  </si>
  <si>
    <t>五层牛卡纸 UFSCWW4367内纸箱 440*100*700 原色 附图</t>
    <phoneticPr fontId="14" type="noConversion"/>
  </si>
  <si>
    <t>Y10111188</t>
  </si>
  <si>
    <t>五层牛卡纸 UFSCWW4367外纸箱 440*405*700 原色 附图</t>
    <phoneticPr fontId="14" type="noConversion"/>
  </si>
  <si>
    <t>Y10111189</t>
  </si>
  <si>
    <t>UFBBT001</t>
    <phoneticPr fontId="14" type="noConversion"/>
  </si>
  <si>
    <t>不干胶 UF9032002W标贴 134*190 白底</t>
    <phoneticPr fontId="15" type="noConversion"/>
  </si>
  <si>
    <t>Y171814175</t>
  </si>
  <si>
    <t>不干胶 UF9032002G标贴 134*190 白底</t>
    <phoneticPr fontId="14" type="noConversion"/>
  </si>
  <si>
    <t>Y171814172</t>
  </si>
  <si>
    <t>不干胶 UF9032002O标贴 134*190 白底</t>
    <phoneticPr fontId="14" type="noConversion"/>
  </si>
  <si>
    <t>Y171814173</t>
  </si>
  <si>
    <t>不干胶 UF9032002S标贴 134*190 白底</t>
    <phoneticPr fontId="14" type="noConversion"/>
  </si>
  <si>
    <t>Y171814174</t>
  </si>
  <si>
    <t>不干胶 UF9032003G标贴 134*190 白底</t>
    <phoneticPr fontId="15" type="noConversion"/>
  </si>
  <si>
    <t>Y171813168</t>
  </si>
  <si>
    <t>不干胶 UF9032003O标贴 134*190 白底</t>
    <phoneticPr fontId="14" type="noConversion"/>
  </si>
  <si>
    <t>常用，匹配不到料号</t>
    <phoneticPr fontId="14" type="noConversion"/>
  </si>
  <si>
    <t>不干胶 UF9032003S标贴 134*190 白底</t>
    <phoneticPr fontId="14" type="noConversion"/>
  </si>
  <si>
    <t>不干胶 UF9032003W标贴 134*190 白底</t>
    <phoneticPr fontId="14" type="noConversion"/>
  </si>
  <si>
    <t>Y17181284</t>
  </si>
  <si>
    <t>不干胶 UF9032007B标贴 134*190 白底</t>
    <phoneticPr fontId="15" type="noConversion"/>
  </si>
  <si>
    <t>不干胶 UF9032007G标贴 134*190 白底</t>
    <phoneticPr fontId="15" type="noConversion"/>
  </si>
  <si>
    <t>不干胶 UF9032007O标贴 134*190 白底</t>
    <phoneticPr fontId="15" type="noConversion"/>
  </si>
  <si>
    <t>不干胶 UF9032007S标贴 134*190 白底</t>
    <phoneticPr fontId="15" type="noConversion"/>
  </si>
  <si>
    <t>不干胶 UF9032007W标贴 134*190 白底</t>
    <phoneticPr fontId="15" type="noConversion"/>
  </si>
  <si>
    <t>Y171813151</t>
  </si>
  <si>
    <t>不干胶 UF9032008B标贴 134*190 白底</t>
    <phoneticPr fontId="15" type="noConversion"/>
  </si>
  <si>
    <t>不干胶 UF9032008G标贴 134*190 白底</t>
    <phoneticPr fontId="15" type="noConversion"/>
  </si>
  <si>
    <t>Y17181313</t>
  </si>
  <si>
    <t>不干胶 UF9032008O标贴 134*190 白底</t>
    <phoneticPr fontId="15" type="noConversion"/>
  </si>
  <si>
    <t>Y17181314</t>
  </si>
  <si>
    <t>不干胶 UF9032008S标贴 134*190 白底</t>
    <phoneticPr fontId="15" type="noConversion"/>
  </si>
  <si>
    <t>Y17181315</t>
  </si>
  <si>
    <t>不干胶 UF9032008W标贴 134*190 白底</t>
    <phoneticPr fontId="15" type="noConversion"/>
  </si>
  <si>
    <t>Y17181316</t>
  </si>
  <si>
    <t>不干胶 UF9032009O标贴 134*190 白底</t>
    <phoneticPr fontId="15" type="noConversion"/>
  </si>
  <si>
    <t>不干胶 UF9032009S标贴 134*190 白底</t>
    <phoneticPr fontId="15" type="noConversion"/>
  </si>
  <si>
    <t>Y17181343</t>
  </si>
  <si>
    <t>不干胶 UF9032009W标贴 134*190 白底</t>
    <phoneticPr fontId="15" type="noConversion"/>
  </si>
  <si>
    <t>Y171813154</t>
  </si>
  <si>
    <t>不干胶 UF9032009G标贴 134*190 白底</t>
    <phoneticPr fontId="15" type="noConversion"/>
  </si>
  <si>
    <t>Y17181358</t>
  </si>
  <si>
    <t>不干胶 UF9032102B标贴 134*190 白底</t>
    <phoneticPr fontId="15" type="noConversion"/>
  </si>
  <si>
    <t>Y10111209</t>
  </si>
  <si>
    <t>不干胶 UF9032102O标贴 134*190 白底</t>
    <phoneticPr fontId="15" type="noConversion"/>
  </si>
  <si>
    <t>不干胶 UF9032102G标贴 134*190 白底</t>
    <phoneticPr fontId="15" type="noConversion"/>
  </si>
  <si>
    <t>Y17181368</t>
  </si>
  <si>
    <t>不干胶 UF9032102S标贴 134*190 白底</t>
    <phoneticPr fontId="15" type="noConversion"/>
  </si>
  <si>
    <t>不干胶 UF9032102W标贴 134*190 白底</t>
    <phoneticPr fontId="15" type="noConversion"/>
  </si>
  <si>
    <t>Y17181373</t>
  </si>
  <si>
    <t>不干胶 UF9032103G标贴 134*190 白底</t>
    <phoneticPr fontId="15" type="noConversion"/>
  </si>
  <si>
    <t>Y17181288</t>
  </si>
  <si>
    <t>不干胶 UF9032103O标贴 134*190 白底</t>
    <phoneticPr fontId="15" type="noConversion"/>
  </si>
  <si>
    <t>Y17181289</t>
  </si>
  <si>
    <t>不干胶 UF9032103S标贴 134*190 白底</t>
    <phoneticPr fontId="15" type="noConversion"/>
  </si>
  <si>
    <t>Y17181290</t>
  </si>
  <si>
    <t>不干胶 UF9032103W标贴 134*190 白底</t>
    <phoneticPr fontId="15" type="noConversion"/>
  </si>
  <si>
    <t>Y17181291</t>
  </si>
  <si>
    <t>不干胶 UF9032107S标贴 134*190 白底</t>
    <phoneticPr fontId="15" type="noConversion"/>
  </si>
  <si>
    <t>Y17181292</t>
  </si>
  <si>
    <t>不干胶 UF9032107W标贴 134*190 白底</t>
    <phoneticPr fontId="15" type="noConversion"/>
  </si>
  <si>
    <t>Y17181293</t>
  </si>
  <si>
    <t>不干胶 UF9032107B标贴 134*190 白底</t>
    <phoneticPr fontId="15" type="noConversion"/>
  </si>
  <si>
    <t>不干胶 UF9032107O标贴 134*190 白底</t>
    <phoneticPr fontId="15" type="noConversion"/>
  </si>
  <si>
    <t>不干胶 UF9032107G标贴 134*190 白底</t>
    <phoneticPr fontId="15" type="noConversion"/>
  </si>
  <si>
    <t>不干胶 UF9032108S标贴 134*190 白底</t>
    <phoneticPr fontId="15" type="noConversion"/>
  </si>
  <si>
    <t>Y17181277</t>
  </si>
  <si>
    <t>不干胶 UF9032108W标贴 134*190 白底</t>
    <phoneticPr fontId="15" type="noConversion"/>
  </si>
  <si>
    <t>Y17181276</t>
  </si>
  <si>
    <t>不干胶 UF9032108O标贴 134*190 白底</t>
    <phoneticPr fontId="15" type="noConversion"/>
  </si>
  <si>
    <t>不干胶 UF9032108G标贴 134*190 白底</t>
    <phoneticPr fontId="15" type="noConversion"/>
  </si>
  <si>
    <t>Y17181275</t>
  </si>
  <si>
    <t>不干胶 UF9032109S标贴 134*190 白底</t>
    <phoneticPr fontId="15" type="noConversion"/>
  </si>
  <si>
    <t>Y17181283</t>
  </si>
  <si>
    <t>不干胶 UF9032109W标贴 134*190 白底</t>
    <phoneticPr fontId="15" type="noConversion"/>
  </si>
  <si>
    <t>Y17181282</t>
  </si>
  <si>
    <t>不干胶 UF9032109O标贴 134*190 白底</t>
    <phoneticPr fontId="15" type="noConversion"/>
  </si>
  <si>
    <t>不干胶 UF9032109G标贴 134*190 白底</t>
    <phoneticPr fontId="15" type="noConversion"/>
  </si>
  <si>
    <t>Y17181281</t>
  </si>
  <si>
    <t>不干胶 UF9032202W标贴 134*190 白底</t>
    <phoneticPr fontId="15" type="noConversion"/>
  </si>
  <si>
    <t>Y17181299</t>
  </si>
  <si>
    <t>不干胶 UF9032202S标贴 134*190 白底</t>
    <phoneticPr fontId="15" type="noConversion"/>
  </si>
  <si>
    <t>Y17181298</t>
  </si>
  <si>
    <t>不干胶 UF9032202O标贴 134*190 白底</t>
    <phoneticPr fontId="15" type="noConversion"/>
  </si>
  <si>
    <t>不干胶 UF9032202G标贴 134*190 白底</t>
    <phoneticPr fontId="15" type="noConversion"/>
  </si>
  <si>
    <t>Y17181300</t>
  </si>
  <si>
    <t>不干胶 UF9032202B标贴 134*190 白底</t>
    <phoneticPr fontId="15" type="noConversion"/>
  </si>
  <si>
    <t>Y10111222</t>
  </si>
  <si>
    <t>不干胶 UF9032208S标贴 134*190 白底</t>
    <phoneticPr fontId="15" type="noConversion"/>
  </si>
  <si>
    <t>不干胶 UF9032208W标贴 134*190 白底</t>
    <phoneticPr fontId="15" type="noConversion"/>
  </si>
  <si>
    <t>Y17181278</t>
  </si>
  <si>
    <t>不干胶 UF9032208O标贴 134*190 白底</t>
    <phoneticPr fontId="15" type="noConversion"/>
  </si>
  <si>
    <t>Y17181279</t>
  </si>
  <si>
    <t>不干胶 UF9032208G标贴 134*190 白底</t>
    <phoneticPr fontId="15" type="noConversion"/>
  </si>
  <si>
    <t>Y17181280</t>
  </si>
  <si>
    <t>不干胶 UF9032209S标贴 134*190 白底</t>
    <phoneticPr fontId="15" type="noConversion"/>
  </si>
  <si>
    <t>不干胶 UF9032209W标贴 134*190 白底</t>
    <phoneticPr fontId="15" type="noConversion"/>
  </si>
  <si>
    <t>Y171813145</t>
  </si>
  <si>
    <t>不干胶 UF9032209O标贴 134*190 白底</t>
    <phoneticPr fontId="15" type="noConversion"/>
  </si>
  <si>
    <t>不干胶 UF9032209G标贴 134*190 白底</t>
    <phoneticPr fontId="15" type="noConversion"/>
  </si>
  <si>
    <t>Y171813146</t>
  </si>
  <si>
    <t>不干胶 UF9032302W标贴 134*190 白底</t>
    <phoneticPr fontId="15" type="noConversion"/>
  </si>
  <si>
    <t>Y171813147</t>
  </si>
  <si>
    <t>不干胶 UF9032302S标贴 134*190 白底</t>
    <phoneticPr fontId="15" type="noConversion"/>
  </si>
  <si>
    <t>Y171813148</t>
  </si>
  <si>
    <t>不干胶 UF9032302B标贴 134*190 白底</t>
    <phoneticPr fontId="15" type="noConversion"/>
  </si>
  <si>
    <t>不干胶 UF9032302O标贴 134*190 白底</t>
    <phoneticPr fontId="15" type="noConversion"/>
  </si>
  <si>
    <t>不干胶 UF9032302G标贴 134*190 白底</t>
    <phoneticPr fontId="15" type="noConversion"/>
  </si>
  <si>
    <t>Y171813149</t>
  </si>
  <si>
    <t>不干胶 UF9032308S标贴 134*190 白底</t>
    <phoneticPr fontId="15" type="noConversion"/>
  </si>
  <si>
    <t>Y17181273</t>
  </si>
  <si>
    <t>不干胶 UF9032308W标贴 134*190 白底</t>
    <phoneticPr fontId="15" type="noConversion"/>
  </si>
  <si>
    <t>Y17181274</t>
  </si>
  <si>
    <t>不干胶 UF9032308G标贴 134*190 白底</t>
    <phoneticPr fontId="15" type="noConversion"/>
  </si>
  <si>
    <t>Y17181272</t>
  </si>
  <si>
    <t>不干胶 UF9032308O标贴 134*190 白底</t>
    <phoneticPr fontId="15" type="noConversion"/>
  </si>
  <si>
    <t>不干胶 UF9032402RO标贴 134*190 白底</t>
    <phoneticPr fontId="15" type="noConversion"/>
  </si>
  <si>
    <t>Y171814165</t>
  </si>
  <si>
    <t>不干胶 UF9032402RW标贴 134*190 白底</t>
    <phoneticPr fontId="15" type="noConversion"/>
  </si>
  <si>
    <t>Y171814167</t>
  </si>
  <si>
    <t>不干胶 UF9032402RS标贴 134*190 白底</t>
    <phoneticPr fontId="15" type="noConversion"/>
  </si>
  <si>
    <t>Y171814166</t>
  </si>
  <si>
    <t>不干胶 UF9032402RG标贴 134*190 白底</t>
    <phoneticPr fontId="15" type="noConversion"/>
  </si>
  <si>
    <t>不干胶 UF9032402RB标贴 134*190 白底</t>
    <phoneticPr fontId="15" type="noConversion"/>
  </si>
  <si>
    <t>不干胶 UF9032402LO标贴 134*190 白底</t>
    <phoneticPr fontId="15" type="noConversion"/>
  </si>
  <si>
    <t>Y171814161</t>
  </si>
  <si>
    <t>不干胶 UF9032402LW标贴 134*190 白底</t>
    <phoneticPr fontId="15" type="noConversion"/>
  </si>
  <si>
    <t>Y171814163</t>
  </si>
  <si>
    <t>不干胶 UF9032402LS标贴 134*190 白底</t>
    <phoneticPr fontId="15" type="noConversion"/>
  </si>
  <si>
    <t>Y171814162</t>
  </si>
  <si>
    <t>不干胶 UF9032402LG标贴 134*190 白底</t>
    <phoneticPr fontId="15" type="noConversion"/>
  </si>
  <si>
    <t>Y171814160</t>
  </si>
  <si>
    <t>不干胶 UF9032402LB标贴 134*190 白底</t>
    <phoneticPr fontId="15" type="noConversion"/>
  </si>
  <si>
    <t>不干胶 UF9032502G标贴 134*190 白底</t>
    <phoneticPr fontId="15" type="noConversion"/>
  </si>
  <si>
    <t>Y17181301</t>
  </si>
  <si>
    <t>不干胶 UF9032502O标贴 134*190 白底</t>
    <phoneticPr fontId="15" type="noConversion"/>
  </si>
  <si>
    <t>Y17181304</t>
  </si>
  <si>
    <t>不干胶 UF9032502W标贴 134*190 白底</t>
    <phoneticPr fontId="15" type="noConversion"/>
  </si>
  <si>
    <t>不干胶 UF9032502S标贴 134*190 白底</t>
    <phoneticPr fontId="15" type="noConversion"/>
  </si>
  <si>
    <t>Y17181303</t>
    <phoneticPr fontId="14" type="noConversion"/>
  </si>
  <si>
    <t>不干胶 UF9032502B标贴 134*190 白底</t>
    <phoneticPr fontId="15" type="noConversion"/>
  </si>
  <si>
    <t>Y10111204</t>
  </si>
  <si>
    <t>不干胶 UF9032503W标贴 134*190 白底</t>
    <phoneticPr fontId="15" type="noConversion"/>
  </si>
  <si>
    <t>Y10111914</t>
  </si>
  <si>
    <t>不干胶 UF9032503S标贴 134*190 白底</t>
    <phoneticPr fontId="15" type="noConversion"/>
  </si>
  <si>
    <t>Y10111918</t>
  </si>
  <si>
    <t>不干胶 UF9032503O标贴 134*190 白底</t>
    <phoneticPr fontId="15" type="noConversion"/>
  </si>
  <si>
    <t>Y10111917</t>
  </si>
  <si>
    <t>不干胶 UF9032503G标贴 134*190 白底</t>
    <phoneticPr fontId="15" type="noConversion"/>
  </si>
  <si>
    <t>Y10111916</t>
  </si>
  <si>
    <t>不干胶 UF9032503B标贴 134*190 白底</t>
    <phoneticPr fontId="15" type="noConversion"/>
  </si>
  <si>
    <t>Y10111915</t>
  </si>
  <si>
    <t>不干胶 UF9032602S标贴 134*190 白底</t>
    <phoneticPr fontId="15" type="noConversion"/>
  </si>
  <si>
    <t>Y171814158</t>
  </si>
  <si>
    <t>不干胶 UF9032602W标贴 134*190 白底</t>
    <phoneticPr fontId="15" type="noConversion"/>
  </si>
  <si>
    <t>Y171814159</t>
  </si>
  <si>
    <t>不干胶 UF9032602G标贴 134*190 白底</t>
    <phoneticPr fontId="15" type="noConversion"/>
  </si>
  <si>
    <t>Y171813132</t>
  </si>
  <si>
    <t>不干胶 UF9032602O标贴 134*190 白底</t>
    <phoneticPr fontId="15" type="noConversion"/>
  </si>
  <si>
    <t>Y171813133</t>
  </si>
  <si>
    <t>不干胶 UF9032602B标贴 134*190 白底</t>
    <phoneticPr fontId="15" type="noConversion"/>
  </si>
  <si>
    <t>Y10111205</t>
  </si>
  <si>
    <t>不干胶 UF90321021S标贴 134*190 白底</t>
    <phoneticPr fontId="15" type="noConversion"/>
  </si>
  <si>
    <t>Y17181370</t>
  </si>
  <si>
    <t>不干胶 UF90321021W标贴 134*190 白底</t>
    <phoneticPr fontId="15" type="noConversion"/>
  </si>
  <si>
    <t>Y17181369</t>
  </si>
  <si>
    <t>不干胶 UF90321021O标贴 134*190 白底</t>
    <phoneticPr fontId="15" type="noConversion"/>
  </si>
  <si>
    <t>Y17181371</t>
  </si>
  <si>
    <t>不干胶 UF90321021G标贴 134*190 白底</t>
    <phoneticPr fontId="15" type="noConversion"/>
  </si>
  <si>
    <t>Y17181372</t>
  </si>
  <si>
    <t>不干胶 UF90321021B标贴 134*190 白底</t>
    <phoneticPr fontId="15" type="noConversion"/>
  </si>
  <si>
    <t>Y10111218</t>
  </si>
  <si>
    <t>不干胶 UF90323021W标贴 134*190 白底</t>
    <phoneticPr fontId="15" type="noConversion"/>
  </si>
  <si>
    <t>Y17181312</t>
  </si>
  <si>
    <t>不干胶 UF90323021S标贴 134*190 白底</t>
    <phoneticPr fontId="15" type="noConversion"/>
  </si>
  <si>
    <t>Y17181311</t>
  </si>
  <si>
    <t>不干胶 UF90323021O标贴 134*190 白底</t>
    <phoneticPr fontId="15" type="noConversion"/>
  </si>
  <si>
    <t>Y17181310</t>
  </si>
  <si>
    <t>不干胶 UF90323021G标贴 134*190 白底</t>
    <phoneticPr fontId="15" type="noConversion"/>
  </si>
  <si>
    <t>Y17181309</t>
  </si>
  <si>
    <t>不干胶 UF90323022W标贴 134*190 白底</t>
    <phoneticPr fontId="15" type="noConversion"/>
  </si>
  <si>
    <t>Y17181287</t>
  </si>
  <si>
    <t>不干胶 UF90323022S标贴 134*190 白底</t>
    <phoneticPr fontId="15" type="noConversion"/>
  </si>
  <si>
    <t>Y17181286</t>
  </si>
  <si>
    <t>不干胶 UF90323022O标贴 134*190 白底</t>
    <phoneticPr fontId="15" type="noConversion"/>
  </si>
  <si>
    <t>Y171813137</t>
  </si>
  <si>
    <t>不干胶 UF90323022G标贴 134*190 白底</t>
    <phoneticPr fontId="15" type="noConversion"/>
  </si>
  <si>
    <t>Y17181285</t>
  </si>
  <si>
    <t>不干胶 UF90323022B标贴 134*190 白底</t>
    <phoneticPr fontId="15" type="noConversion"/>
  </si>
  <si>
    <t>不干胶 UF90323031W标贴 134*190 白底</t>
    <phoneticPr fontId="15" type="noConversion"/>
  </si>
  <si>
    <t>Y171814193</t>
  </si>
  <si>
    <t>不干胶 UF90323031S标贴 134*190 白底</t>
    <phoneticPr fontId="15" type="noConversion"/>
  </si>
  <si>
    <t>不干胶 UF90323031O标贴 134*190 白底</t>
    <phoneticPr fontId="15" type="noConversion"/>
  </si>
  <si>
    <t>不干胶 UF90323031G标贴 134*190 白底</t>
    <phoneticPr fontId="15" type="noConversion"/>
  </si>
  <si>
    <t>Y171814192</t>
  </si>
  <si>
    <t>不干胶 UF90324031W标贴 134*190 白底</t>
    <phoneticPr fontId="15" type="noConversion"/>
  </si>
  <si>
    <t>Y171814197</t>
  </si>
  <si>
    <t>不干胶 UF90324031S标贴 134*190 白底</t>
    <phoneticPr fontId="15" type="noConversion"/>
  </si>
  <si>
    <t>Y171814196</t>
  </si>
  <si>
    <t>不干胶 UF90324031O标贴 134*190 白底</t>
    <phoneticPr fontId="15" type="noConversion"/>
  </si>
  <si>
    <t>Y171814195</t>
  </si>
  <si>
    <t>不干胶 UF90324031G标贴 134*190 白底</t>
    <phoneticPr fontId="15" type="noConversion"/>
  </si>
  <si>
    <t>Y171814194</t>
    <phoneticPr fontId="14" type="noConversion"/>
  </si>
  <si>
    <t>不干胶 UF90324031B标贴 134*190 白底</t>
    <phoneticPr fontId="15" type="noConversion"/>
  </si>
  <si>
    <t>不干胶 UF90325021W标贴 134*190 白底</t>
    <phoneticPr fontId="15" type="noConversion"/>
  </si>
  <si>
    <t>Y17181295</t>
  </si>
  <si>
    <t>不干胶 UF90325021S标贴 134*190 白底</t>
    <phoneticPr fontId="15" type="noConversion"/>
  </si>
  <si>
    <t>Y17181297</t>
  </si>
  <si>
    <t>不干胶 UF90325021O标贴 134*190 白底</t>
    <phoneticPr fontId="15" type="noConversion"/>
  </si>
  <si>
    <t>Y17181296</t>
  </si>
  <si>
    <t>不干胶 UF90325021G标贴 134*190 白底</t>
    <phoneticPr fontId="15" type="noConversion"/>
  </si>
  <si>
    <t>Y17181294</t>
  </si>
  <si>
    <t>不干胶 UF90326021W标贴 134*190 白底</t>
    <phoneticPr fontId="15" type="noConversion"/>
  </si>
  <si>
    <t>Y171814171</t>
  </si>
  <si>
    <t>不干胶 UF90326021S标贴 134*190 白底</t>
    <phoneticPr fontId="15" type="noConversion"/>
  </si>
  <si>
    <t>Y171814170</t>
  </si>
  <si>
    <t>不干胶 UF90326021B标贴 134*190 白底</t>
    <phoneticPr fontId="15" type="noConversion"/>
  </si>
  <si>
    <t>不干胶 UF90326021O标贴 134*190 白底</t>
    <phoneticPr fontId="15" type="noConversion"/>
  </si>
  <si>
    <t>Y171814169</t>
  </si>
  <si>
    <t>不干胶 UF90326021G标贴 134*190 白底</t>
    <phoneticPr fontId="15" type="noConversion"/>
  </si>
  <si>
    <t>Y171814168</t>
  </si>
  <si>
    <t>不干胶 UF9032408W标贴 134*190 白底</t>
    <phoneticPr fontId="15" type="noConversion"/>
  </si>
  <si>
    <t>Y10111212</t>
  </si>
  <si>
    <t>不干胶 UF9032408S标贴 134*190 白底</t>
    <phoneticPr fontId="15" type="noConversion"/>
  </si>
  <si>
    <t>Y10111210</t>
  </si>
  <si>
    <t>不干胶 UF9032408O标贴 134*190 白底</t>
    <phoneticPr fontId="15" type="noConversion"/>
  </si>
  <si>
    <t>Y10111211</t>
  </si>
  <si>
    <t>不干胶 UF9032408G标贴 134*190 白底</t>
    <phoneticPr fontId="15" type="noConversion"/>
  </si>
  <si>
    <t>不干胶 UF9032508W标贴 134*190 白底</t>
    <phoneticPr fontId="15" type="noConversion"/>
  </si>
  <si>
    <t>不干胶 UF9032508S标贴 134*190 白底</t>
    <phoneticPr fontId="15" type="noConversion"/>
  </si>
  <si>
    <t>不干胶 UF9032508B标贴 134*190 白底</t>
    <phoneticPr fontId="15" type="noConversion"/>
  </si>
  <si>
    <t>不干胶 UF9032508O标贴 134*190 白底</t>
    <phoneticPr fontId="15" type="noConversion"/>
  </si>
  <si>
    <t>不干胶 UF9032508G标贴 134*190 白底</t>
    <phoneticPr fontId="15" type="noConversion"/>
  </si>
  <si>
    <t>不干胶 UFP134G标贴 134*190 白底</t>
    <phoneticPr fontId="15" type="noConversion"/>
  </si>
  <si>
    <t>Y10111483</t>
  </si>
  <si>
    <t>不干胶 UFP134S标贴 134*190 白底</t>
    <phoneticPr fontId="15" type="noConversion"/>
  </si>
  <si>
    <t>不干胶 UFP134W标贴 134*190 白底</t>
    <phoneticPr fontId="15" type="noConversion"/>
  </si>
  <si>
    <t>Y10111482</t>
  </si>
  <si>
    <t>不干胶 UFP134O标贴 134*190 白底</t>
    <phoneticPr fontId="15" type="noConversion"/>
  </si>
  <si>
    <t>不干胶 UFP134B标贴 134*190 白底</t>
    <phoneticPr fontId="15" type="noConversion"/>
  </si>
  <si>
    <t>Y10111219</t>
  </si>
  <si>
    <t>不干胶 UFP130B标贴 134*190 白底</t>
    <phoneticPr fontId="15" type="noConversion"/>
  </si>
  <si>
    <t>Y10111207</t>
  </si>
  <si>
    <t>不干胶 UFP130W标贴 134*190 白底</t>
    <phoneticPr fontId="15" type="noConversion"/>
  </si>
  <si>
    <t>Y17181325</t>
  </si>
  <si>
    <t>不干胶 UFP130S标贴 134*190 白底</t>
    <phoneticPr fontId="15" type="noConversion"/>
  </si>
  <si>
    <t>不干胶 UFP130O标贴 134*190 白底</t>
    <phoneticPr fontId="15" type="noConversion"/>
  </si>
  <si>
    <t>Y17181324</t>
  </si>
  <si>
    <t>不干胶 UFP130G标贴 134*190 白底</t>
    <phoneticPr fontId="15" type="noConversion"/>
  </si>
  <si>
    <t>Y10111644</t>
  </si>
  <si>
    <t>不干胶 红色警示标贴 100*50  红底</t>
    <phoneticPr fontId="14" type="noConversion"/>
  </si>
  <si>
    <t>Y10111152</t>
  </si>
  <si>
    <t>不干胶 钢化玻璃警示标贴 200*50  红底</t>
    <phoneticPr fontId="14" type="noConversion"/>
  </si>
  <si>
    <t>Y10111610</t>
  </si>
  <si>
    <t>不干胶 UFP100RW标贴 134*190 白底</t>
    <phoneticPr fontId="15" type="noConversion"/>
  </si>
  <si>
    <t>不干胶 UFP100RS标贴 134*190 白底</t>
    <phoneticPr fontId="15" type="noConversion"/>
  </si>
  <si>
    <t>不干胶 UFP100RB标贴 134*190 白底</t>
    <phoneticPr fontId="15" type="noConversion"/>
  </si>
  <si>
    <t>不干胶 UFP100RO标贴 134*190 白底</t>
    <phoneticPr fontId="15" type="noConversion"/>
  </si>
  <si>
    <t>不干胶 UFP100RG标贴 134*190 白底</t>
    <phoneticPr fontId="15" type="noConversion"/>
  </si>
  <si>
    <t>不干胶 UFP100LW标贴 134*190 白底</t>
    <phoneticPr fontId="15" type="noConversion"/>
  </si>
  <si>
    <t>不干胶 UFP100LS标贴 134*190 白底</t>
    <phoneticPr fontId="15" type="noConversion"/>
  </si>
  <si>
    <t>不干胶 UFP100LO标贴 134*190 白底</t>
    <phoneticPr fontId="15" type="noConversion"/>
  </si>
  <si>
    <t>不干胶 UFP100LG标贴 134*190 白底</t>
    <phoneticPr fontId="15" type="noConversion"/>
  </si>
  <si>
    <t>不干胶 UFP100LB标贴 134*190 白底</t>
    <phoneticPr fontId="15" type="noConversion"/>
  </si>
  <si>
    <t>Y10111220</t>
  </si>
  <si>
    <t>不干胶 UF90322031W标贴 134*190 白底</t>
    <phoneticPr fontId="15" type="noConversion"/>
  </si>
  <si>
    <t>Y171814191</t>
  </si>
  <si>
    <t>不干胶 UF90322031S标贴 134*190 白底</t>
    <phoneticPr fontId="15" type="noConversion"/>
  </si>
  <si>
    <t>Y171814190</t>
  </si>
  <si>
    <t>不干胶 UF90322031O标贴 134*190 白底</t>
    <phoneticPr fontId="15" type="noConversion"/>
  </si>
  <si>
    <t>Y171814189</t>
  </si>
  <si>
    <t>不干胶 UF90322031G标贴 134*190 白底</t>
    <phoneticPr fontId="15" type="noConversion"/>
  </si>
  <si>
    <t>Y171814188</t>
  </si>
  <si>
    <t>不干胶 UF90322031B标贴 134*190 白底</t>
    <phoneticPr fontId="15" type="noConversion"/>
  </si>
  <si>
    <t>不干胶 UF9032403W标贴 134*190 白底</t>
    <phoneticPr fontId="15" type="noConversion"/>
  </si>
  <si>
    <t>Y171814179</t>
  </si>
  <si>
    <t>不干胶 UF9032403S标贴 134*190 白底</t>
    <phoneticPr fontId="15" type="noConversion"/>
  </si>
  <si>
    <t>Y171814178</t>
  </si>
  <si>
    <t>不干胶 UF9032403O标贴 134*190 白底</t>
    <phoneticPr fontId="15" type="noConversion"/>
  </si>
  <si>
    <t>Y171814177</t>
  </si>
  <si>
    <t>不干胶 UF9032403G标贴 134*190 白底</t>
    <phoneticPr fontId="15" type="noConversion"/>
  </si>
  <si>
    <t>Y171814176</t>
  </si>
  <si>
    <t>不干胶 UF9032303W标贴 134*190 白底</t>
    <phoneticPr fontId="15" type="noConversion"/>
  </si>
  <si>
    <t>Y171814187</t>
  </si>
  <si>
    <t>不干胶 UF9032303S标贴 134*190 白底</t>
    <phoneticPr fontId="15" type="noConversion"/>
  </si>
  <si>
    <t>Y171814186</t>
  </si>
  <si>
    <t>不干胶 UF9032303O标贴 134*190 白底</t>
    <phoneticPr fontId="15" type="noConversion"/>
  </si>
  <si>
    <t>Y171814185</t>
  </si>
  <si>
    <t>不干胶 UF9032303G标贴 134*190 白底</t>
    <phoneticPr fontId="15" type="noConversion"/>
  </si>
  <si>
    <t>Y171814184</t>
  </si>
  <si>
    <t>不干胶 UF9032203W标贴 134*190 白底</t>
    <phoneticPr fontId="15" type="noConversion"/>
  </si>
  <si>
    <t>Y171814183</t>
  </si>
  <si>
    <t>不干胶 UF9032203S标贴 134*190 白底</t>
    <phoneticPr fontId="15" type="noConversion"/>
  </si>
  <si>
    <t>Y171814182</t>
  </si>
  <si>
    <t>不干胶 UF9032203O标贴 134*190 白底</t>
    <phoneticPr fontId="15" type="noConversion"/>
  </si>
  <si>
    <t>Y171814181</t>
  </si>
  <si>
    <t>不干胶 UF9032203G标贴 134*190 白底</t>
    <phoneticPr fontId="15" type="noConversion"/>
  </si>
  <si>
    <t>Y171814180</t>
  </si>
  <si>
    <t>UFBAZ001</t>
    <phoneticPr fontId="14" type="noConversion"/>
  </si>
  <si>
    <t xml:space="preserve">A4纸 UF9032002说明书 A4 </t>
    <phoneticPr fontId="15" type="noConversion"/>
  </si>
  <si>
    <t>Y10111859</t>
  </si>
  <si>
    <t xml:space="preserve">A4纸 UF9032003说明书 A4 </t>
    <phoneticPr fontId="15" type="noConversion"/>
  </si>
  <si>
    <t>Y171813158</t>
  </si>
  <si>
    <t xml:space="preserve">A4纸 UF9032007说明书 A4 </t>
    <phoneticPr fontId="15" type="noConversion"/>
  </si>
  <si>
    <t xml:space="preserve">A4纸 UF9032008说明书 A4 </t>
    <phoneticPr fontId="15" type="noConversion"/>
  </si>
  <si>
    <t>Y10111329</t>
  </si>
  <si>
    <t xml:space="preserve">A4纸 UF9032009说明书 A4 </t>
    <phoneticPr fontId="15" type="noConversion"/>
  </si>
  <si>
    <t>Y17181333</t>
  </si>
  <si>
    <t xml:space="preserve">A4纸 UF9032102说明书 A4 </t>
    <phoneticPr fontId="15" type="noConversion"/>
  </si>
  <si>
    <t>Y17181338</t>
  </si>
  <si>
    <t xml:space="preserve">A4纸 UF9032103说明书 A4 </t>
    <phoneticPr fontId="15" type="noConversion"/>
  </si>
  <si>
    <t xml:space="preserve">A4纸 UF9032107说明书 A4 </t>
    <phoneticPr fontId="15" type="noConversion"/>
  </si>
  <si>
    <t xml:space="preserve">A4纸 UF9032108说明书 A4 </t>
    <phoneticPr fontId="15" type="noConversion"/>
  </si>
  <si>
    <t>Y171813165</t>
  </si>
  <si>
    <t>A4纸 UF9032109说明书 A4</t>
    <phoneticPr fontId="14" type="noConversion"/>
  </si>
  <si>
    <t>Y171813341</t>
  </si>
  <si>
    <t>A4纸 UF9032202说明书 A4</t>
    <phoneticPr fontId="14" type="noConversion"/>
  </si>
  <si>
    <t>Y10111458</t>
  </si>
  <si>
    <t>A4纸 UF9032208说明书 A4</t>
    <phoneticPr fontId="14" type="noConversion"/>
  </si>
  <si>
    <t>A4纸 UF9032209说明书 A4</t>
    <phoneticPr fontId="14" type="noConversion"/>
  </si>
  <si>
    <t>Y17181334</t>
  </si>
  <si>
    <t>A4纸 UF9032302说明书 A4</t>
    <phoneticPr fontId="14" type="noConversion"/>
  </si>
  <si>
    <t>Y17181335</t>
  </si>
  <si>
    <t>A4纸 UF9032308说明书 A4</t>
    <phoneticPr fontId="14" type="noConversion"/>
  </si>
  <si>
    <t>A4纸 UF9032402R说明书 A4</t>
    <phoneticPr fontId="14" type="noConversion"/>
  </si>
  <si>
    <t>A4纸 UF9032402L说明书 A4</t>
    <phoneticPr fontId="14" type="noConversion"/>
  </si>
  <si>
    <t>A4纸 UF9032502说明书 A4</t>
    <phoneticPr fontId="14" type="noConversion"/>
  </si>
  <si>
    <t>A4纸 UF9032503说明书 A4</t>
    <phoneticPr fontId="14" type="noConversion"/>
  </si>
  <si>
    <t>A4纸 UF9032602说明书 A4</t>
    <phoneticPr fontId="14" type="noConversion"/>
  </si>
  <si>
    <t>A4纸 UF90321021说明书 A4</t>
    <phoneticPr fontId="14" type="noConversion"/>
  </si>
  <si>
    <t>Y171813162</t>
  </si>
  <si>
    <t>A4纸 UF90322031说明书 A4</t>
    <phoneticPr fontId="14" type="noConversion"/>
  </si>
  <si>
    <t>Y171814203</t>
  </si>
  <si>
    <t>A4纸 UF90323021说明书 A4</t>
    <phoneticPr fontId="14" type="noConversion"/>
  </si>
  <si>
    <t>Y171813161</t>
  </si>
  <si>
    <t>A4纸 UF90323022说明书 A4</t>
    <phoneticPr fontId="14" type="noConversion"/>
  </si>
  <si>
    <t>Y171814309</t>
  </si>
  <si>
    <t>A4纸 UF90323031说明书 A4</t>
    <phoneticPr fontId="14" type="noConversion"/>
  </si>
  <si>
    <t>A4纸 UF90324031说明书 A4</t>
    <phoneticPr fontId="14" type="noConversion"/>
  </si>
  <si>
    <t>A4纸 UF90325021说明书 A4</t>
    <phoneticPr fontId="14" type="noConversion"/>
  </si>
  <si>
    <t>Y10111143</t>
  </si>
  <si>
    <t>A4纸 UF90326021说明书 A4</t>
    <phoneticPr fontId="14" type="noConversion"/>
  </si>
  <si>
    <t>A4纸 UF9032408说明书 A4</t>
    <phoneticPr fontId="14" type="noConversion"/>
  </si>
  <si>
    <t>Y14179735</t>
  </si>
  <si>
    <t>A4纸 UF9032508说明书 A4</t>
    <phoneticPr fontId="14" type="noConversion"/>
  </si>
  <si>
    <t>铜板纸 感谢卡 105*140 黑底 附图</t>
    <phoneticPr fontId="14" type="noConversion"/>
  </si>
  <si>
    <t>没有对应料号</t>
    <phoneticPr fontId="14" type="noConversion"/>
  </si>
  <si>
    <t>UFBPM001</t>
    <phoneticPr fontId="14" type="noConversion"/>
  </si>
  <si>
    <t>泡沫角100*100*100*20 8KG</t>
    <phoneticPr fontId="15" type="noConversion"/>
  </si>
  <si>
    <t>Y10111752</t>
  </si>
  <si>
    <t>泡沫角 200*100*100*20 8KG</t>
    <phoneticPr fontId="15" type="noConversion"/>
  </si>
  <si>
    <t>Y11220001</t>
  </si>
  <si>
    <t>UFBPM003</t>
    <phoneticPr fontId="14" type="noConversion"/>
  </si>
  <si>
    <t>泡沫板 2000*1210*20 8KG</t>
    <phoneticPr fontId="15" type="noConversion"/>
  </si>
  <si>
    <t>Y1017012045</t>
    <phoneticPr fontId="14" type="noConversion"/>
  </si>
  <si>
    <t>泡沫板 2000*1210*30 8KG</t>
    <phoneticPr fontId="15" type="noConversion"/>
  </si>
  <si>
    <t>Y12150046</t>
  </si>
  <si>
    <t>泡沫板 2000*1210*100 8KG</t>
    <phoneticPr fontId="15" type="noConversion"/>
  </si>
  <si>
    <t>Y12150047</t>
    <phoneticPr fontId="14" type="noConversion"/>
  </si>
  <si>
    <t>UFBPM006</t>
  </si>
  <si>
    <t>泡沫板 2000*1210*10 8KG</t>
    <phoneticPr fontId="15" type="noConversion"/>
  </si>
  <si>
    <t>Y12150055</t>
  </si>
  <si>
    <t>UFBPE001</t>
    <phoneticPr fontId="14" type="noConversion"/>
  </si>
  <si>
    <t>PE 塑料袋 700*600*900 透明</t>
    <phoneticPr fontId="15" type="noConversion"/>
  </si>
  <si>
    <t>Y10112092</t>
  </si>
  <si>
    <t>PE 塑料袋 1000*600*900 透明</t>
    <phoneticPr fontId="15" type="noConversion"/>
  </si>
  <si>
    <t>Y111631125</t>
  </si>
  <si>
    <t>PE 塑料袋 1200*1000*1200 透明</t>
    <phoneticPr fontId="15" type="noConversion"/>
  </si>
  <si>
    <t>Y10112090</t>
  </si>
  <si>
    <t>PE 自封袋 A4 透明</t>
    <phoneticPr fontId="15" type="noConversion"/>
  </si>
  <si>
    <t>Y16181926</t>
  </si>
  <si>
    <t>PE 自封袋 8*12 透明</t>
    <phoneticPr fontId="15" type="noConversion"/>
  </si>
  <si>
    <t>Y161819291</t>
  </si>
  <si>
    <t>PE 自封袋 6*8 透明</t>
    <phoneticPr fontId="15" type="noConversion"/>
  </si>
  <si>
    <t>Y161819281</t>
  </si>
  <si>
    <t>UFBPE007</t>
    <phoneticPr fontId="12" type="noConversion"/>
  </si>
  <si>
    <t>PE 塑料袋 1500*600*900 透明</t>
    <phoneticPr fontId="15" type="noConversion"/>
  </si>
  <si>
    <t>Y10111446</t>
  </si>
  <si>
    <t>UFBFW001</t>
    <phoneticPr fontId="14" type="noConversion"/>
  </si>
  <si>
    <t>瓦楞原纸 蜂窝板 990*740*20mm</t>
    <phoneticPr fontId="14" type="noConversion"/>
  </si>
  <si>
    <t>Y10111375</t>
  </si>
  <si>
    <t>Y10111376</t>
  </si>
  <si>
    <t>瓦楞原纸 蜂窝板 1300*740*20mm</t>
    <phoneticPr fontId="14" type="noConversion"/>
  </si>
  <si>
    <t>Y10111598</t>
  </si>
  <si>
    <t>Y10111599</t>
  </si>
  <si>
    <t>Y10111596</t>
  </si>
  <si>
    <t>Y10111597</t>
  </si>
  <si>
    <t>瓦楞原纸 蜂窝板 970*630*20mm</t>
    <phoneticPr fontId="14" type="noConversion"/>
  </si>
  <si>
    <t>Y10111277</t>
    <phoneticPr fontId="14" type="noConversion"/>
  </si>
  <si>
    <t>Y10111276</t>
    <phoneticPr fontId="14" type="noConversion"/>
  </si>
  <si>
    <t>瓦楞原纸 UF9032408浴缸罩盖板蜂窝板 1870*1025*20mm 附图</t>
    <phoneticPr fontId="14" type="noConversion"/>
  </si>
  <si>
    <t>Y10111572</t>
  </si>
  <si>
    <t>瓦楞原纸 UF9032508浴缸罩盖板蜂窝板 1870*920*20mm 附图</t>
    <phoneticPr fontId="14" type="noConversion"/>
  </si>
  <si>
    <t>Y10111571</t>
  </si>
  <si>
    <t>瓦楞原纸 UF9032408/UF9032508浴缸罩前后蜂窝板 1865*630*20mm 附图</t>
    <phoneticPr fontId="14" type="noConversion"/>
  </si>
  <si>
    <t>Y10111570</t>
  </si>
  <si>
    <t>纸护角 50*50*5mm*1000</t>
    <phoneticPr fontId="14" type="noConversion"/>
  </si>
  <si>
    <t>Y17181420</t>
  </si>
  <si>
    <t>UFBSJ001</t>
    <phoneticPr fontId="14" type="noConversion"/>
  </si>
  <si>
    <t>20g每包 干燥剂</t>
    <phoneticPr fontId="15" type="noConversion"/>
  </si>
  <si>
    <t>Y10111595</t>
  </si>
  <si>
    <t xml:space="preserve">打包带 </t>
    <phoneticPr fontId="14" type="noConversion"/>
  </si>
  <si>
    <t>Y141215043</t>
  </si>
  <si>
    <t>UFY00001</t>
    <phoneticPr fontId="14" type="noConversion"/>
  </si>
  <si>
    <t xml:space="preserve">水性 液体 H12D062水性底油 20KG每桶 白色 </t>
    <phoneticPr fontId="14" type="noConversion"/>
  </si>
  <si>
    <t>Y10171345191</t>
  </si>
  <si>
    <t>水性 液体 H12D011-04水性底油 20KG每桶 黑色</t>
    <phoneticPr fontId="14" type="noConversion"/>
  </si>
  <si>
    <t>Y10111986</t>
  </si>
  <si>
    <r>
      <t>水性 液体 H12D011水性底油 20KG每桶 透明</t>
    </r>
    <r>
      <rPr>
        <sz val="10"/>
        <color theme="1"/>
        <rFont val="等线"/>
        <family val="3"/>
        <charset val="134"/>
        <scheme val="minor"/>
      </rPr>
      <t/>
    </r>
    <phoneticPr fontId="14" type="noConversion"/>
  </si>
  <si>
    <t>Y10171345194</t>
  </si>
  <si>
    <t>水性 液体 WTD8710水性底油 20KG每桶 白底</t>
    <phoneticPr fontId="14" type="noConversion"/>
  </si>
  <si>
    <t>Y10171245178</t>
  </si>
  <si>
    <t>Y10171345197</t>
  </si>
  <si>
    <t>Y10111370</t>
  </si>
  <si>
    <t>Y10111300</t>
  </si>
  <si>
    <t>Y10171345202</t>
  </si>
  <si>
    <t>Y10171345201</t>
  </si>
  <si>
    <t>Y10171345200</t>
  </si>
  <si>
    <t>水性 一分光 液体 H12M0101-06水性面油 20KG每桶 哑光黑</t>
    <phoneticPr fontId="14" type="noConversion"/>
  </si>
  <si>
    <t>Y10111987</t>
  </si>
  <si>
    <r>
      <t>水性 三分光 液体 H12M0103水性面油 20KG每桶 透明</t>
    </r>
    <r>
      <rPr>
        <sz val="10"/>
        <color theme="1"/>
        <rFont val="等线"/>
        <family val="3"/>
        <charset val="134"/>
        <scheme val="minor"/>
      </rPr>
      <t/>
    </r>
    <phoneticPr fontId="14" type="noConversion"/>
  </si>
  <si>
    <t>Y1017124545</t>
  </si>
  <si>
    <r>
      <t xml:space="preserve">水性 液体 H12G010水性固化剂 1KG每桶 </t>
    </r>
    <r>
      <rPr>
        <sz val="10"/>
        <color theme="1"/>
        <rFont val="等线"/>
        <family val="3"/>
        <charset val="134"/>
        <scheme val="minor"/>
      </rPr>
      <t>透明</t>
    </r>
    <phoneticPr fontId="14" type="noConversion"/>
  </si>
  <si>
    <t>Y10171345181</t>
  </si>
  <si>
    <r>
      <t>水性 液体 H11D001A水性封闭剂 15KG每桶 透明</t>
    </r>
    <r>
      <rPr>
        <sz val="10"/>
        <color theme="1"/>
        <rFont val="等线"/>
        <family val="3"/>
        <charset val="134"/>
        <scheme val="minor"/>
      </rPr>
      <t/>
    </r>
    <phoneticPr fontId="14" type="noConversion"/>
  </si>
  <si>
    <t>Y10111768</t>
  </si>
  <si>
    <r>
      <t>水性 液体 H12G012水性固化剂 1KG每桶 透明</t>
    </r>
    <r>
      <rPr>
        <sz val="10"/>
        <color theme="1"/>
        <rFont val="等线"/>
        <family val="3"/>
        <charset val="134"/>
        <scheme val="minor"/>
      </rPr>
      <t/>
    </r>
    <phoneticPr fontId="14" type="noConversion"/>
  </si>
  <si>
    <t>Y10171345182</t>
  </si>
  <si>
    <t>水性 液体 WTR75固化剂 2KG每桶 透明</t>
    <phoneticPr fontId="14" type="noConversion"/>
  </si>
  <si>
    <t>Y10111119</t>
  </si>
  <si>
    <t>刘少提供料号</t>
    <phoneticPr fontId="10" type="noConversion"/>
  </si>
  <si>
    <t>第二次提供供应商名称</t>
    <phoneticPr fontId="10" type="noConversion"/>
  </si>
  <si>
    <t>第一次供应商名称</t>
    <phoneticPr fontId="10" type="noConversion"/>
  </si>
  <si>
    <t>大类</t>
  </si>
  <si>
    <t>原料</t>
  </si>
  <si>
    <t>包装板</t>
  </si>
  <si>
    <t>张</t>
  </si>
  <si>
    <t>Y101369547</t>
  </si>
  <si>
    <t>18厘米</t>
  </si>
  <si>
    <t>Y101510244</t>
  </si>
  <si>
    <t>油漆</t>
  </si>
  <si>
    <t>高光浅色灰</t>
  </si>
  <si>
    <t>Y101510246</t>
  </si>
  <si>
    <t>金属漆固化剂</t>
  </si>
  <si>
    <t>Y101510247</t>
  </si>
  <si>
    <t>金属漆稀释剂</t>
  </si>
  <si>
    <t>粘合剂</t>
  </si>
  <si>
    <t>HDS6180</t>
  </si>
  <si>
    <t>Y101431877</t>
  </si>
  <si>
    <t>封边条</t>
  </si>
  <si>
    <t>0.6*20</t>
  </si>
  <si>
    <t>m</t>
  </si>
  <si>
    <t>Y10143225</t>
  </si>
  <si>
    <t>枫桦</t>
  </si>
  <si>
    <t>12CM</t>
  </si>
  <si>
    <t>Y10143224</t>
  </si>
  <si>
    <t>20CM</t>
  </si>
  <si>
    <t>Y11142677</t>
  </si>
  <si>
    <t>五金</t>
  </si>
  <si>
    <t>钉</t>
  </si>
  <si>
    <t>盒</t>
  </si>
  <si>
    <t>Y1017021541</t>
  </si>
  <si>
    <t>Y1017021542</t>
  </si>
  <si>
    <t>Y1017021543</t>
  </si>
  <si>
    <t>亚光黑色金属漆</t>
  </si>
  <si>
    <t>Y105020715</t>
  </si>
  <si>
    <t>美工刀</t>
  </si>
  <si>
    <t>切割片</t>
  </si>
  <si>
    <t>只</t>
  </si>
  <si>
    <t>Y101369548</t>
  </si>
  <si>
    <t>15MM</t>
  </si>
  <si>
    <t>Y1017011845</t>
  </si>
  <si>
    <t>包材</t>
  </si>
  <si>
    <t>泡沫板</t>
  </si>
  <si>
    <t>2000*1210*20</t>
  </si>
  <si>
    <t>m³</t>
  </si>
  <si>
    <t>Y103155211</t>
  </si>
  <si>
    <t>特板</t>
  </si>
  <si>
    <t>Y103155212</t>
  </si>
  <si>
    <t>Y103155213</t>
  </si>
  <si>
    <t>Y103155214</t>
  </si>
  <si>
    <t>Y101501905</t>
  </si>
  <si>
    <t>HPG830</t>
  </si>
  <si>
    <t>Y101501915</t>
  </si>
  <si>
    <t>AB铁胶</t>
  </si>
  <si>
    <t>Y101501925</t>
  </si>
  <si>
    <t>Y101501945</t>
  </si>
  <si>
    <t>DS3100T</t>
  </si>
  <si>
    <t>Y101501955</t>
  </si>
  <si>
    <t>HDS218S</t>
  </si>
  <si>
    <t>热熔胶</t>
  </si>
  <si>
    <t>Y101614355</t>
  </si>
  <si>
    <t>卷筒纸</t>
  </si>
  <si>
    <t>1.4/1.6</t>
  </si>
  <si>
    <t>木皮</t>
  </si>
  <si>
    <t>密度板（素板）</t>
  </si>
  <si>
    <t>1220*2440*18</t>
  </si>
  <si>
    <t>Y10132021</t>
  </si>
  <si>
    <t>1220*2440*25</t>
  </si>
  <si>
    <t>Y10134003</t>
  </si>
  <si>
    <t>0.6*160/m</t>
  </si>
  <si>
    <t>1220*2440*12</t>
  </si>
  <si>
    <t>Y10134158</t>
  </si>
  <si>
    <t>1220*2440*5</t>
  </si>
  <si>
    <t>Y10134166</t>
  </si>
  <si>
    <t>国产橡胶木</t>
  </si>
  <si>
    <t>1700×130×30/m³</t>
  </si>
  <si>
    <t>Y10134188</t>
  </si>
  <si>
    <t>1220*2440*30</t>
  </si>
  <si>
    <t>Y10134402</t>
  </si>
  <si>
    <t>大理石板</t>
  </si>
  <si>
    <t>3000*1800/m²浅啡网</t>
  </si>
  <si>
    <t>Y10134403</t>
  </si>
  <si>
    <t>2700*1800/m²雨林啡/热带雨林</t>
  </si>
  <si>
    <t>Y10134414</t>
  </si>
  <si>
    <t>2800*1400/m²意大利木纹王</t>
  </si>
  <si>
    <t>Y10134428</t>
  </si>
  <si>
    <t>波浪板横纹素板（LX-009)</t>
  </si>
  <si>
    <t>1220*2440*20</t>
  </si>
  <si>
    <t>双面浅灰色刨花板</t>
  </si>
  <si>
    <t>1220*2440*16</t>
  </si>
  <si>
    <t>Y10134502</t>
  </si>
  <si>
    <t>0.8*22/m</t>
  </si>
  <si>
    <t>Y10134521</t>
  </si>
  <si>
    <t>双面科技黑橡夹板</t>
  </si>
  <si>
    <t>Y10134560</t>
  </si>
  <si>
    <t>m²黑金花</t>
  </si>
  <si>
    <t>Y10134574</t>
  </si>
  <si>
    <t>双面橡胶木夹板</t>
  </si>
  <si>
    <t>Y10134610</t>
  </si>
  <si>
    <t>多层板双贴银梨</t>
  </si>
  <si>
    <t>Y10134648</t>
  </si>
  <si>
    <t>双贴山纹水曲柳多层板</t>
  </si>
  <si>
    <t>Y10134655</t>
  </si>
  <si>
    <t>3150*1990*1.5/m²卡拉拉白</t>
  </si>
  <si>
    <t>Y10134657</t>
  </si>
  <si>
    <t>多层板</t>
  </si>
  <si>
    <t>贝壳杉柳桉1220*2440*15</t>
  </si>
  <si>
    <t>Y10134692</t>
  </si>
  <si>
    <t>m²欧亚木纹</t>
  </si>
  <si>
    <t>Y10134693</t>
  </si>
  <si>
    <t>m²卡斯特</t>
  </si>
  <si>
    <t>Y10134700</t>
  </si>
  <si>
    <t>18MM多层板双面EV黑胡桃</t>
  </si>
  <si>
    <t>Y10134749</t>
  </si>
  <si>
    <t>三聚氰胺中纤板黑色亚光双</t>
  </si>
  <si>
    <t>Y10134754</t>
  </si>
  <si>
    <t>双面贝壳衫多层板</t>
  </si>
  <si>
    <t>Y10134827</t>
  </si>
  <si>
    <t>封边胶25KG/袋8250</t>
  </si>
  <si>
    <t>Y10134828</t>
  </si>
  <si>
    <t>黄胶25Kg/桶DS301FC</t>
  </si>
  <si>
    <t>Y10134831</t>
  </si>
  <si>
    <t>定力高</t>
  </si>
  <si>
    <t>拼板胶20Kg/桶DS218S</t>
  </si>
  <si>
    <t>中纤板</t>
  </si>
  <si>
    <t>Y10134850</t>
  </si>
  <si>
    <t>9010流星铁犁木中纤板双（黑杏）</t>
  </si>
  <si>
    <t>4*8*18</t>
  </si>
  <si>
    <t>Y10134854</t>
  </si>
  <si>
    <t>9010流星铁犁木中纤板单（黑杏）</t>
  </si>
  <si>
    <t>Y10134918</t>
  </si>
  <si>
    <t>暖白麻面双贴中纤板</t>
  </si>
  <si>
    <t>Y10134955</t>
  </si>
  <si>
    <t>双贴白色多层板</t>
  </si>
  <si>
    <t>Y10134956</t>
  </si>
  <si>
    <t>双贴白色1220*2440*15</t>
  </si>
  <si>
    <t>Y10134964</t>
  </si>
  <si>
    <t>单贴白色1220*2440*15</t>
  </si>
  <si>
    <t>Y10134965</t>
  </si>
  <si>
    <t>0.6*34/m</t>
  </si>
  <si>
    <t>Y10134967</t>
  </si>
  <si>
    <t>Y10134972</t>
  </si>
  <si>
    <t>Y10134974</t>
  </si>
  <si>
    <t>单面暖白1220*2440*15</t>
  </si>
  <si>
    <t>Y10134975</t>
  </si>
  <si>
    <t>一面暖白多层板一面白色砂光多层板</t>
  </si>
  <si>
    <t>Y10134977</t>
  </si>
  <si>
    <t>松木拼版</t>
  </si>
  <si>
    <t>1220*2440*15</t>
  </si>
  <si>
    <t>Y10134981</t>
  </si>
  <si>
    <t>双面铁灰麻面多层板</t>
  </si>
  <si>
    <t>Y10134982</t>
  </si>
  <si>
    <t>双贴浅灰1220*2440*15麻面</t>
  </si>
  <si>
    <t>Y10134985</t>
  </si>
  <si>
    <t>双贴浅灰2440*1220*5mm麻面</t>
  </si>
  <si>
    <t>Y10134987</t>
  </si>
  <si>
    <t>单面铁灰1220*2440*15</t>
  </si>
  <si>
    <t>Y10134990</t>
  </si>
  <si>
    <t>双面暖白多层板</t>
  </si>
  <si>
    <t>Y10134991</t>
  </si>
  <si>
    <t>双面暖白1220*2440*15</t>
  </si>
  <si>
    <t>Y10134992</t>
  </si>
  <si>
    <t>一面煤灰（麻）一面白色砂光1220*2440*15</t>
  </si>
  <si>
    <t>Y10134993</t>
  </si>
  <si>
    <t>双面煤灰麻面1220*2440*15</t>
  </si>
  <si>
    <t>Y10134995</t>
  </si>
  <si>
    <t>一面铁灰（麻）一面白色砂光多层板</t>
  </si>
  <si>
    <t>Y10134996</t>
  </si>
  <si>
    <t>一面暖白多层板一面白色砂光1220*2440*15</t>
  </si>
  <si>
    <t>Y10134999</t>
  </si>
  <si>
    <t>双面铁灰中纤板</t>
  </si>
  <si>
    <t>单面（浅灰）铁灰中纤板</t>
  </si>
  <si>
    <t>Y10135013</t>
  </si>
  <si>
    <t>多层科技木（压板用）</t>
  </si>
  <si>
    <t>双贴1220*2440*15</t>
  </si>
  <si>
    <t>Y10135015</t>
  </si>
  <si>
    <t>双面黑胡桃花纹多层板</t>
  </si>
  <si>
    <t>1220*2440*22</t>
  </si>
  <si>
    <t>Y10135018</t>
  </si>
  <si>
    <t>刨花板双贴暖白麻面</t>
  </si>
  <si>
    <t>Y10140048</t>
  </si>
  <si>
    <t>0.6×19/m</t>
  </si>
  <si>
    <t>Y10140050</t>
  </si>
  <si>
    <t>0.6×27/m</t>
  </si>
  <si>
    <t>Y10140052</t>
  </si>
  <si>
    <t>0.6×40/m</t>
  </si>
  <si>
    <t>Y10140065</t>
  </si>
  <si>
    <t>0.6×160/m</t>
  </si>
  <si>
    <t>Y10140088</t>
  </si>
  <si>
    <t>0.45×22/m</t>
  </si>
  <si>
    <t>Y10140100</t>
  </si>
  <si>
    <t>Y10141120</t>
  </si>
  <si>
    <t>Y10141186</t>
  </si>
  <si>
    <t>Y10141189</t>
  </si>
  <si>
    <t>0.6×74/m</t>
  </si>
  <si>
    <t>Y10141214</t>
  </si>
  <si>
    <t>0.6*40/m</t>
  </si>
  <si>
    <t>Y10141254</t>
  </si>
  <si>
    <t>0.6*26/m</t>
  </si>
  <si>
    <t>Y10141258</t>
  </si>
  <si>
    <t>0.6*22/m</t>
  </si>
  <si>
    <t>Y10141259</t>
  </si>
  <si>
    <t>0.6*49/m</t>
  </si>
  <si>
    <t>Y10141260</t>
  </si>
  <si>
    <t>Y10141261</t>
  </si>
  <si>
    <t>0.6*16/m</t>
  </si>
  <si>
    <t>Y10141266</t>
  </si>
  <si>
    <t>0.6*120/m</t>
  </si>
  <si>
    <t>Y10141267</t>
  </si>
  <si>
    <t>Y10141268</t>
  </si>
  <si>
    <t>Y10141270</t>
  </si>
  <si>
    <t>Y10141271</t>
  </si>
  <si>
    <t>Y10141273</t>
  </si>
  <si>
    <t>Y10141274</t>
  </si>
  <si>
    <t>0.6*45/m</t>
  </si>
  <si>
    <t>Y10141275</t>
  </si>
  <si>
    <t>Y10141279</t>
  </si>
  <si>
    <t>Y10141281</t>
  </si>
  <si>
    <t>Y10141284</t>
  </si>
  <si>
    <t>0.8*20/m</t>
  </si>
  <si>
    <t>Y10141289</t>
  </si>
  <si>
    <t>0.6×55/m</t>
  </si>
  <si>
    <t>Y10141296</t>
  </si>
  <si>
    <t>0.6×45/m</t>
  </si>
  <si>
    <t>Y10141298</t>
  </si>
  <si>
    <t>0.6×200/m</t>
  </si>
  <si>
    <t>Y10141299</t>
  </si>
  <si>
    <t>Y10141304</t>
  </si>
  <si>
    <t>0.6×100/m</t>
  </si>
  <si>
    <t>Y10141307</t>
  </si>
  <si>
    <t>Y10141313</t>
  </si>
  <si>
    <t>2500*640*0.5</t>
  </si>
  <si>
    <t>Y10141334</t>
  </si>
  <si>
    <t>Y10141342</t>
  </si>
  <si>
    <t>0.6*164/m</t>
  </si>
  <si>
    <t>Y10141349</t>
  </si>
  <si>
    <t>0.6*27/m</t>
  </si>
  <si>
    <t>Y10141351</t>
  </si>
  <si>
    <t>0.6×50/m</t>
  </si>
  <si>
    <t>0.6*44/m</t>
  </si>
  <si>
    <t>Y10141355</t>
  </si>
  <si>
    <t>0.8*13/m</t>
  </si>
  <si>
    <t>Y10141356</t>
  </si>
  <si>
    <t>Y10141364</t>
  </si>
  <si>
    <t>0.6*24/m</t>
  </si>
  <si>
    <t>Y10141365</t>
  </si>
  <si>
    <t>0.6×60/m</t>
  </si>
  <si>
    <t>Y10141366</t>
  </si>
  <si>
    <t>0.7*22/m</t>
  </si>
  <si>
    <t>Y10141369</t>
  </si>
  <si>
    <t>Y10141373</t>
  </si>
  <si>
    <t>Y10141387</t>
  </si>
  <si>
    <t>Y10143185</t>
  </si>
  <si>
    <t>Y10143189</t>
  </si>
  <si>
    <t>Y10143191</t>
  </si>
  <si>
    <t>Y10143192</t>
  </si>
  <si>
    <t>0.6*60/m</t>
  </si>
  <si>
    <t>Y10143193</t>
  </si>
  <si>
    <t>0.6*20/m</t>
  </si>
  <si>
    <t>Y10143194</t>
  </si>
  <si>
    <t>Y10143195</t>
  </si>
  <si>
    <t>Y10143197</t>
  </si>
  <si>
    <t>Y10143200</t>
  </si>
  <si>
    <t>0.6*19/m</t>
  </si>
  <si>
    <t>Y10143203</t>
  </si>
  <si>
    <t>0.6*23/m</t>
  </si>
  <si>
    <t>Y10143204</t>
  </si>
  <si>
    <t>Y10143205</t>
  </si>
  <si>
    <t>Y10143206</t>
  </si>
  <si>
    <t>Y10143207</t>
  </si>
  <si>
    <t>Y10143212</t>
  </si>
  <si>
    <t>白桦橡胶木</t>
  </si>
  <si>
    <t>Y10143213</t>
  </si>
  <si>
    <t>Y10143214</t>
  </si>
  <si>
    <t>木皮暖白</t>
  </si>
  <si>
    <t>22MM</t>
  </si>
  <si>
    <t>Y10143215</t>
  </si>
  <si>
    <t>木皮铁灰</t>
  </si>
  <si>
    <t>20MM</t>
  </si>
  <si>
    <t>Y10143216</t>
  </si>
  <si>
    <t>Y10143217</t>
  </si>
  <si>
    <t>木皮煤灰</t>
  </si>
  <si>
    <t>Y10143218</t>
  </si>
  <si>
    <t>石纹2.2CM</t>
  </si>
  <si>
    <t>Y10143219</t>
  </si>
  <si>
    <t>白色光面2.2CM</t>
  </si>
  <si>
    <t>Y10143221</t>
  </si>
  <si>
    <t>铁灰麻面2.2CM</t>
  </si>
  <si>
    <t>Y10150150</t>
  </si>
  <si>
    <t>油漆NC清面漆《一分光》</t>
  </si>
  <si>
    <t>20KG/桶682-97F1</t>
  </si>
  <si>
    <t>Y10150160</t>
  </si>
  <si>
    <t>油漆PU黑面漆</t>
  </si>
  <si>
    <t>20KG/桶645-88F3</t>
  </si>
  <si>
    <t>Y10150179</t>
  </si>
  <si>
    <t>油漆烟灰色PU面漆(二分光）</t>
  </si>
  <si>
    <t>20KG/桶645-1167F2</t>
  </si>
  <si>
    <t>Y10150180</t>
  </si>
  <si>
    <t>油漆PU哑光灰色面漆</t>
  </si>
  <si>
    <t>20KG/桶645-1166F1</t>
  </si>
  <si>
    <t>Y10150202</t>
  </si>
  <si>
    <t>20KG/桶645-Y1228</t>
  </si>
  <si>
    <t>Y10150208</t>
  </si>
  <si>
    <t>油漆PU灰色面漆三分光</t>
  </si>
  <si>
    <t>20KG/桶645-1277F3</t>
  </si>
  <si>
    <t>Y10150237</t>
  </si>
  <si>
    <t>油漆（白）</t>
  </si>
  <si>
    <t>16KG/桶CB280</t>
  </si>
  <si>
    <t>Y10150238</t>
  </si>
  <si>
    <t>油漆PU陶瓷白色面漆（亮光）</t>
  </si>
  <si>
    <t>20KG/桶IPM-SH-1321</t>
  </si>
  <si>
    <t>Y10150239</t>
  </si>
  <si>
    <t>油漆PU耐黄变米黄色漆</t>
  </si>
  <si>
    <t>20KG/桶645-08-3539F5</t>
  </si>
  <si>
    <t>Y10150245</t>
  </si>
  <si>
    <t>油漆PU黑醋栗色面漆</t>
  </si>
  <si>
    <t>20KG/桶645-4312</t>
  </si>
  <si>
    <t>Y10150248</t>
  </si>
  <si>
    <t>油漆PU耐黄变蛋黄白色漆（一分光）</t>
  </si>
  <si>
    <t>20KG/桶645-08-2380F1</t>
  </si>
  <si>
    <t>Y10150249</t>
  </si>
  <si>
    <t>油漆PU3300底漆</t>
  </si>
  <si>
    <t>25KG/桶3300</t>
  </si>
  <si>
    <t>Y10150252</t>
  </si>
  <si>
    <t>油漆8060耐黄亮光固</t>
  </si>
  <si>
    <t>10KG/桶PU8060</t>
  </si>
  <si>
    <t>Y10150253</t>
  </si>
  <si>
    <t>油漆1063透明三分光面漆</t>
  </si>
  <si>
    <t>25KG/桶PU1063</t>
  </si>
  <si>
    <t>Y10150254</t>
  </si>
  <si>
    <t>油漆8055哑光固</t>
  </si>
  <si>
    <t>20KG/桶PU8055</t>
  </si>
  <si>
    <t>Y10150263</t>
  </si>
  <si>
    <t>白皮桶</t>
  </si>
  <si>
    <t>Y10150264</t>
  </si>
  <si>
    <t>组装胶20Kg/桶DS3100T</t>
  </si>
  <si>
    <t>Y10150269</t>
  </si>
  <si>
    <t>油漆PU耐黄浅咖色漆（三分光）</t>
  </si>
  <si>
    <t>20KG/桶645-08-3721F2</t>
  </si>
  <si>
    <t>Y10150275</t>
  </si>
  <si>
    <t>油漆PU浅灰色亮光面漆</t>
  </si>
  <si>
    <t>20KG/桶IPM-SH-1358</t>
  </si>
  <si>
    <t>Y10150276</t>
  </si>
  <si>
    <t>油漆Pu耐黄变浅咖啡色漆</t>
  </si>
  <si>
    <t>20Kg/桶645-3441F1</t>
  </si>
  <si>
    <t>Y10150278</t>
  </si>
  <si>
    <t>油漆PU绿色面漆（亮光）</t>
  </si>
  <si>
    <t>20Kg/桶645-6136</t>
  </si>
  <si>
    <t>Y10150281</t>
  </si>
  <si>
    <t>油漆PU灰色面漆（亮光）</t>
  </si>
  <si>
    <t>20KG/桶649-1420</t>
  </si>
  <si>
    <t>Y10150294</t>
  </si>
  <si>
    <t>油漆PU蓝灰色面漆</t>
  </si>
  <si>
    <t>20KG/桶649-1419</t>
  </si>
  <si>
    <t>Y10150298</t>
  </si>
  <si>
    <t>油漆PU深灰色面漆（亮光）</t>
  </si>
  <si>
    <t>20KG/桶649-1555</t>
  </si>
  <si>
    <t>Y10150300</t>
  </si>
  <si>
    <t>中温热熔胶25KG/袋DL6181</t>
  </si>
  <si>
    <t/>
  </si>
  <si>
    <t>Y10150304</t>
  </si>
  <si>
    <t>油漆亚光清面</t>
  </si>
  <si>
    <t>Y10150306</t>
  </si>
  <si>
    <t>油漆格丽斯专用助剂</t>
  </si>
  <si>
    <t>Y10150307</t>
  </si>
  <si>
    <t>辅料</t>
  </si>
  <si>
    <t>原子灰</t>
  </si>
  <si>
    <t>灌</t>
  </si>
  <si>
    <t>Y10150308</t>
  </si>
  <si>
    <t>油漆粉笔白实色面</t>
  </si>
  <si>
    <t>Y10160082</t>
  </si>
  <si>
    <t>NC透明底漆</t>
  </si>
  <si>
    <t>20kg/桶682-97NA</t>
  </si>
  <si>
    <t>Y10160137</t>
  </si>
  <si>
    <t>PU高光黑漆</t>
  </si>
  <si>
    <t>20KG/桶649-88</t>
  </si>
  <si>
    <t>Y10160138</t>
  </si>
  <si>
    <t>耐黄三分光白面漆</t>
  </si>
  <si>
    <t>20kg/桶PU-2003</t>
  </si>
  <si>
    <t>Y10160139</t>
  </si>
  <si>
    <t>耐黄哑光固化剂</t>
  </si>
  <si>
    <t>180KG/桶TA-8090</t>
  </si>
  <si>
    <t>Y10160140</t>
  </si>
  <si>
    <t>亮光清面漆</t>
  </si>
  <si>
    <t>25kg/桶1003</t>
  </si>
  <si>
    <t>Y10160141</t>
  </si>
  <si>
    <t>亮光固化剂</t>
  </si>
  <si>
    <t>20KG/桶TB-8040</t>
  </si>
  <si>
    <t>Y10160145</t>
  </si>
  <si>
    <t>吸塑胶20Kg/桶PG830</t>
  </si>
  <si>
    <t>Y10170074</t>
  </si>
  <si>
    <t>PU固化剂</t>
  </si>
  <si>
    <t>10KG/桶592</t>
  </si>
  <si>
    <t>Y10170076</t>
  </si>
  <si>
    <t>PU耐黄变固化剂</t>
  </si>
  <si>
    <t>10KG/桶586</t>
  </si>
  <si>
    <t>Y10170088</t>
  </si>
  <si>
    <t>10KG/桶504</t>
  </si>
  <si>
    <t>Y10170101</t>
  </si>
  <si>
    <t>4KG/桶IPM-08BZ</t>
  </si>
  <si>
    <t>Y10170105</t>
  </si>
  <si>
    <t>特级耐黄变固化剂</t>
  </si>
  <si>
    <t>桶LB8099</t>
  </si>
  <si>
    <t>Y10170114</t>
  </si>
  <si>
    <t>亮光实色面浅灰色</t>
  </si>
  <si>
    <t>20KG/桶PU01210918</t>
  </si>
  <si>
    <t>Y10170116</t>
  </si>
  <si>
    <t>10KG/桶TB8050</t>
  </si>
  <si>
    <t>Y10170117</t>
  </si>
  <si>
    <t>NCC025-20</t>
  </si>
  <si>
    <t>Y10170123</t>
  </si>
  <si>
    <t>亮光煤灰色面漆</t>
  </si>
  <si>
    <t>180KG/桶</t>
  </si>
  <si>
    <t>Y10180089</t>
  </si>
  <si>
    <t>PU粉桃红色面漆（亮光）</t>
  </si>
  <si>
    <t>21KG/桶645-4332</t>
  </si>
  <si>
    <t>Y10190087</t>
  </si>
  <si>
    <t>格丽斯透明主剂</t>
  </si>
  <si>
    <t>3.5KG/桶CB99</t>
  </si>
  <si>
    <t>块</t>
  </si>
  <si>
    <t>Y10200448</t>
  </si>
  <si>
    <t>大理石板材</t>
  </si>
  <si>
    <t>3150*1990*20/m²卡拉拉白</t>
  </si>
  <si>
    <t>Y10210105</t>
  </si>
  <si>
    <t>台盆</t>
  </si>
  <si>
    <t>D-306无标9008004</t>
  </si>
  <si>
    <t>Y10210190</t>
  </si>
  <si>
    <t>台盆有标</t>
  </si>
  <si>
    <t>3106/33609607104</t>
  </si>
  <si>
    <t>Y10220779</t>
  </si>
  <si>
    <t>白玻原片</t>
  </si>
  <si>
    <t>1800*2440/m²5MM</t>
  </si>
  <si>
    <t>片</t>
  </si>
  <si>
    <t>Y10220826</t>
  </si>
  <si>
    <t>无铜镜片</t>
  </si>
  <si>
    <t>1800*2440/m²4MM</t>
  </si>
  <si>
    <t>Y10220828</t>
  </si>
  <si>
    <t>大理石</t>
  </si>
  <si>
    <t>1600*750*20/m²白色石英石</t>
  </si>
  <si>
    <t>m²</t>
  </si>
  <si>
    <t>Y10314831</t>
  </si>
  <si>
    <t>单贴煤灰多层板</t>
  </si>
  <si>
    <t>2440*1220*12</t>
  </si>
  <si>
    <t>Y11120034</t>
  </si>
  <si>
    <t>不锈钢十字沉头机钉</t>
  </si>
  <si>
    <t>4*6J2-1</t>
  </si>
  <si>
    <t>不锈钢沉头自攻螺丝</t>
  </si>
  <si>
    <t>4.2*50K2-1/K1-1</t>
  </si>
  <si>
    <t>Y11120036</t>
  </si>
  <si>
    <t>不锈钢十字槽沉头自攻螺丝</t>
  </si>
  <si>
    <t>3.5*12J2-1</t>
  </si>
  <si>
    <t>Y11120037</t>
  </si>
  <si>
    <t>不锈钢大扁头机钉</t>
  </si>
  <si>
    <t>4*20J3-2</t>
  </si>
  <si>
    <t>Y11120038</t>
  </si>
  <si>
    <t>不锈钢十字大扁头机钉</t>
  </si>
  <si>
    <t>4*251300/盒</t>
  </si>
  <si>
    <t>不锈钢十字沉头自攻螺丝</t>
  </si>
  <si>
    <t>4.2*32900/盒</t>
  </si>
  <si>
    <t>Y11120047</t>
  </si>
  <si>
    <t>不锈钢十字槽盘头自攻螺丝</t>
  </si>
  <si>
    <t>4.8*38K2-2</t>
  </si>
  <si>
    <t>3.5*16K2-1</t>
  </si>
  <si>
    <t>3.5*25K2-1</t>
  </si>
  <si>
    <t>Y11120095</t>
  </si>
  <si>
    <t>4.8*50K2-2</t>
  </si>
  <si>
    <t>Y11120354</t>
  </si>
  <si>
    <t>不锈钢美制十字槽大扁头机钉</t>
  </si>
  <si>
    <t>5/32-32*30</t>
  </si>
  <si>
    <t>华司头（梯母）</t>
  </si>
  <si>
    <t>￠6*134358843589</t>
  </si>
  <si>
    <t>Y11120399</t>
  </si>
  <si>
    <t>不锈钢十字槽大扁头机钉</t>
  </si>
  <si>
    <t>4*14J2-2</t>
  </si>
  <si>
    <t>Y11120409</t>
  </si>
  <si>
    <t>KD螺丝（海蒂斯）连接杆</t>
  </si>
  <si>
    <t>12*15J1-7</t>
  </si>
  <si>
    <t>Y11120410</t>
  </si>
  <si>
    <t>KD螺丝（海蒂斯）锁</t>
  </si>
  <si>
    <t>18mmJ1-6</t>
  </si>
  <si>
    <t>穿心螺丝连接杆</t>
  </si>
  <si>
    <t>6*20</t>
  </si>
  <si>
    <t>Y11120426</t>
  </si>
  <si>
    <t>快牙</t>
  </si>
  <si>
    <t>4*25</t>
  </si>
  <si>
    <t>Y11120427</t>
  </si>
  <si>
    <t>十字沉头自攻钉</t>
  </si>
  <si>
    <t>4*30</t>
  </si>
  <si>
    <t>Y11120428</t>
  </si>
  <si>
    <t>4*35</t>
  </si>
  <si>
    <t>Y11120467</t>
  </si>
  <si>
    <t>不锈钢米字槽维形自攻螺丝</t>
  </si>
  <si>
    <t>ST4*11</t>
  </si>
  <si>
    <t>一字盘头自攻钉</t>
  </si>
  <si>
    <t>4.2*16马桶盖专用</t>
  </si>
  <si>
    <t>Y11120474</t>
  </si>
  <si>
    <t>4*35650/盒</t>
  </si>
  <si>
    <t>Y11120494</t>
  </si>
  <si>
    <t>4.8*50</t>
  </si>
  <si>
    <t>Y11140096</t>
  </si>
  <si>
    <t>金色拉手</t>
  </si>
  <si>
    <t>LK6169-64孔</t>
  </si>
  <si>
    <t>Y11140097</t>
  </si>
  <si>
    <t>LK6169-96孔</t>
  </si>
  <si>
    <t>Y11140104</t>
  </si>
  <si>
    <t>BA拉手</t>
  </si>
  <si>
    <t>N2-7</t>
  </si>
  <si>
    <t>Y11140108</t>
  </si>
  <si>
    <t>实木柜拉手</t>
  </si>
  <si>
    <t>HB2112</t>
  </si>
  <si>
    <t>Y11140109</t>
  </si>
  <si>
    <t>水晶拉手（小）</t>
  </si>
  <si>
    <t>V8014-16</t>
  </si>
  <si>
    <t>Y11140110</t>
  </si>
  <si>
    <t>水晶拉手（大）</t>
  </si>
  <si>
    <t>V8014-32</t>
  </si>
  <si>
    <t>Y11140115</t>
  </si>
  <si>
    <t>0001（001拉手）</t>
  </si>
  <si>
    <t>43574</t>
  </si>
  <si>
    <t>Y11140116</t>
  </si>
  <si>
    <t>MJ-LS-0005（005拉手）</t>
  </si>
  <si>
    <t>43575</t>
  </si>
  <si>
    <t>Y11140117</t>
  </si>
  <si>
    <t>A916勇士A-916LSC01</t>
  </si>
  <si>
    <t>K1-2</t>
  </si>
  <si>
    <t>Y11140118</t>
  </si>
  <si>
    <t>A916勇士A-916LSD02(小)</t>
  </si>
  <si>
    <t>64孔K1-2</t>
  </si>
  <si>
    <t>Y11140119</t>
  </si>
  <si>
    <t>0052仿古吊坠拉手</t>
  </si>
  <si>
    <t>Y11140122</t>
  </si>
  <si>
    <t>CY-920</t>
  </si>
  <si>
    <t>∮28亮铬9927拉手</t>
  </si>
  <si>
    <t>Y11140123</t>
  </si>
  <si>
    <t>A928勇士A-928LSB01</t>
  </si>
  <si>
    <t>Y11140126</t>
  </si>
  <si>
    <t>A916勇士A-916LSB02（大）</t>
  </si>
  <si>
    <t>96孔K1-2</t>
  </si>
  <si>
    <t>Y11140144</t>
  </si>
  <si>
    <t>0014拉手</t>
  </si>
  <si>
    <t>96230029625002</t>
  </si>
  <si>
    <t>贝壳拉手</t>
  </si>
  <si>
    <t>CY016</t>
  </si>
  <si>
    <t>Y11140147</t>
  </si>
  <si>
    <t>铝合金拉手长2034-96</t>
  </si>
  <si>
    <t>110mm孔距96mm</t>
  </si>
  <si>
    <t>Y11140153</t>
  </si>
  <si>
    <t>铝合金拉手4067-124</t>
  </si>
  <si>
    <t>124mm孔距96mm</t>
  </si>
  <si>
    <t>Y11140155</t>
  </si>
  <si>
    <t>铝合金拉手HB404铝</t>
  </si>
  <si>
    <t>长210m孔距192m</t>
  </si>
  <si>
    <t>Y11140157</t>
  </si>
  <si>
    <t>铝合金拉手524B亮铬</t>
  </si>
  <si>
    <t>长192mm孔距160mm</t>
  </si>
  <si>
    <t>Y11140159</t>
  </si>
  <si>
    <t>铝合金拉手2034B（亮鉻）</t>
  </si>
  <si>
    <t>长176mm孔距160mm8210</t>
  </si>
  <si>
    <t>Y11140160</t>
  </si>
  <si>
    <t>铝合金拉手524B（铝）</t>
  </si>
  <si>
    <t>长210mm孔距192mm</t>
  </si>
  <si>
    <t>Y11140161</t>
  </si>
  <si>
    <t>长154mm孔距128mm</t>
  </si>
  <si>
    <t>Y11150043</t>
  </si>
  <si>
    <t>G10系列暗藏二节欧式阻尼滑轨16MM带钩</t>
  </si>
  <si>
    <t>300MML3-3</t>
  </si>
  <si>
    <t>付</t>
  </si>
  <si>
    <t>Y11150044</t>
  </si>
  <si>
    <t>350MML3-3</t>
  </si>
  <si>
    <t>Y11150049</t>
  </si>
  <si>
    <t>14寸DTC豪华（中抽）</t>
  </si>
  <si>
    <t>350MML3-4</t>
  </si>
  <si>
    <t>Y11150051</t>
  </si>
  <si>
    <t>12寸DTC豪华（低抽）</t>
  </si>
  <si>
    <t>300MML1-6</t>
  </si>
  <si>
    <t>Y11150061</t>
  </si>
  <si>
    <t>14寸DTC豪华（高抽）</t>
  </si>
  <si>
    <t>350MML2-6</t>
  </si>
  <si>
    <t>Y11150065</t>
  </si>
  <si>
    <t>450MM</t>
  </si>
  <si>
    <t>Y11150072</t>
  </si>
  <si>
    <t>二节阻尼轨DB2322-12-白色</t>
  </si>
  <si>
    <t>300MM美顿</t>
  </si>
  <si>
    <t>Y11150073</t>
  </si>
  <si>
    <t>B01系列普通豪华抽帮阻尼滑轨</t>
  </si>
  <si>
    <t>270MM</t>
  </si>
  <si>
    <t>Y11150075</t>
  </si>
  <si>
    <t>300MM</t>
  </si>
  <si>
    <t>Y11150076</t>
  </si>
  <si>
    <t>SS10C系列暗藏三节欧式阻尼滑轨16MM带钩</t>
  </si>
  <si>
    <t>300MMDTC</t>
  </si>
  <si>
    <t>Y11150077</t>
  </si>
  <si>
    <t>350MMRP用</t>
  </si>
  <si>
    <t>Y11150084</t>
  </si>
  <si>
    <t>DTC14寸豪华(低抽)</t>
  </si>
  <si>
    <t>350MM</t>
  </si>
  <si>
    <t>Y11150085</t>
  </si>
  <si>
    <t>Y11150095</t>
  </si>
  <si>
    <t>400MM</t>
  </si>
  <si>
    <t>Y11160026</t>
  </si>
  <si>
    <t>4孔底座</t>
  </si>
  <si>
    <t>百隆M1-1</t>
  </si>
  <si>
    <t>Y11160038</t>
  </si>
  <si>
    <t>乐卡内掩</t>
  </si>
  <si>
    <t>内掩100只/箱M2-1</t>
  </si>
  <si>
    <t>Y11160049</t>
  </si>
  <si>
    <t>135度合页</t>
  </si>
  <si>
    <t>N1-6</t>
  </si>
  <si>
    <t>Y11160074</t>
  </si>
  <si>
    <t>快装百隆内掩</t>
  </si>
  <si>
    <t>71T9750百隆M3-3</t>
  </si>
  <si>
    <t>4孔内掩铰链无阻尼</t>
  </si>
  <si>
    <t>内掩</t>
  </si>
  <si>
    <t>Y11160098</t>
  </si>
  <si>
    <t>155°铰链</t>
  </si>
  <si>
    <t>全盖</t>
  </si>
  <si>
    <t>Y11160117</t>
  </si>
  <si>
    <t>2孔无阻尼直臂</t>
  </si>
  <si>
    <t>90°</t>
  </si>
  <si>
    <t>Y11160118</t>
  </si>
  <si>
    <t>DTC45度铰链</t>
  </si>
  <si>
    <t>带阻尼（两孔）</t>
  </si>
  <si>
    <t>Y11160120</t>
  </si>
  <si>
    <t>不带阻尼（两孔）</t>
  </si>
  <si>
    <t>Y11160123</t>
  </si>
  <si>
    <t>DTC-45度铰链</t>
  </si>
  <si>
    <t>四孔</t>
  </si>
  <si>
    <t>Y11160129</t>
  </si>
  <si>
    <t>DTC165度阻尼快装</t>
  </si>
  <si>
    <t>Y11160137</t>
  </si>
  <si>
    <t>DTC11寸豪华（低抽）</t>
  </si>
  <si>
    <t>Y11170001</t>
  </si>
  <si>
    <t>百隆吊码</t>
  </si>
  <si>
    <t>R（右）N3-2</t>
  </si>
  <si>
    <t>铁镜码</t>
  </si>
  <si>
    <t>1000/袋</t>
  </si>
  <si>
    <t>Y11170008</t>
  </si>
  <si>
    <t>镜片铁挂片</t>
  </si>
  <si>
    <t>6*6</t>
  </si>
  <si>
    <t>Y11170101</t>
  </si>
  <si>
    <t>层板肖（塑料)</t>
  </si>
  <si>
    <t>三角型</t>
  </si>
  <si>
    <t>颗</t>
  </si>
  <si>
    <t>Y11170109</t>
  </si>
  <si>
    <t>F749L角铁</t>
  </si>
  <si>
    <t>200/窜</t>
  </si>
  <si>
    <t>Y11170110</t>
  </si>
  <si>
    <t>吊码(乐卡)棕色</t>
  </si>
  <si>
    <t>100付/箱M2-2</t>
  </si>
  <si>
    <t>沐家吊码（灰色）</t>
  </si>
  <si>
    <t>Y11170113</t>
  </si>
  <si>
    <t>L（左）</t>
  </si>
  <si>
    <t>1000/包</t>
  </si>
  <si>
    <t>Y11200003</t>
  </si>
  <si>
    <t>缓冲棒</t>
  </si>
  <si>
    <t>L2-7</t>
  </si>
  <si>
    <t>防撞胶粒</t>
  </si>
  <si>
    <t>Y11200010</t>
  </si>
  <si>
    <t>百隆内掩阻尼</t>
  </si>
  <si>
    <t>百隆N2-2</t>
  </si>
  <si>
    <t>Y1120260</t>
  </si>
  <si>
    <t>304不锈钢十字槽头自攻钉</t>
  </si>
  <si>
    <t>M8*16</t>
  </si>
  <si>
    <t>不锈钢一字盘头自攻钉</t>
  </si>
  <si>
    <t>4.2*12.8马桶盖专用</t>
  </si>
  <si>
    <t>Y1120267</t>
  </si>
  <si>
    <t>不锈钢十字槽小沉头机钉</t>
  </si>
  <si>
    <t>M4*8(花纹支架螺丝）</t>
  </si>
  <si>
    <t>Y1120273</t>
  </si>
  <si>
    <t>不锈钢十字槽小盘头机钉</t>
  </si>
  <si>
    <t>Y1120279</t>
  </si>
  <si>
    <t>不锈钢十字半沉头自攻钉</t>
  </si>
  <si>
    <t>4*12</t>
  </si>
  <si>
    <t>Y1120280</t>
  </si>
  <si>
    <t>不锈钢十字沉头自攻钉</t>
  </si>
  <si>
    <t>3*20</t>
  </si>
  <si>
    <t>Y1120286</t>
  </si>
  <si>
    <t>不锈钢十字盘头自攻螺丝</t>
  </si>
  <si>
    <t>3*8</t>
  </si>
  <si>
    <t>Y1120287</t>
  </si>
  <si>
    <t>5/32-32*28</t>
  </si>
  <si>
    <t>Y1120293</t>
  </si>
  <si>
    <t>4*40仿古</t>
  </si>
  <si>
    <t>Y1120303</t>
  </si>
  <si>
    <t>4*10</t>
  </si>
  <si>
    <t>Y1120322</t>
  </si>
  <si>
    <t>枪钉1013J</t>
  </si>
  <si>
    <t>1013J</t>
  </si>
  <si>
    <t>4.2*30</t>
  </si>
  <si>
    <t>Y1120327</t>
  </si>
  <si>
    <t>拉手螺丝</t>
  </si>
  <si>
    <t>5/32*5</t>
  </si>
  <si>
    <t>Y11220005</t>
  </si>
  <si>
    <t>F20枪钉</t>
  </si>
  <si>
    <t>20盒/箱</t>
  </si>
  <si>
    <t>Y11220006</t>
  </si>
  <si>
    <t>F25枪钉</t>
  </si>
  <si>
    <t>20盒/箱K1-7</t>
  </si>
  <si>
    <t>Y11220007</t>
  </si>
  <si>
    <t>F30枪钉</t>
  </si>
  <si>
    <t>20盒/箱K2-7</t>
  </si>
  <si>
    <t>Y11220018</t>
  </si>
  <si>
    <t>仿古螺丝十字沉头自攻</t>
  </si>
  <si>
    <t>3*16</t>
  </si>
  <si>
    <t>Y11220021</t>
  </si>
  <si>
    <t>仿古螺丝</t>
  </si>
  <si>
    <t>4*30J</t>
  </si>
  <si>
    <t>Y11230039</t>
  </si>
  <si>
    <t>内六角</t>
  </si>
  <si>
    <t>M8马桶盖配件</t>
  </si>
  <si>
    <t>Y11230046</t>
  </si>
  <si>
    <t>马桶盖塑料垫脚（14/s15）</t>
  </si>
  <si>
    <t>橡木色方形10mm</t>
  </si>
  <si>
    <t>Y11240077</t>
  </si>
  <si>
    <t>LED灯带</t>
  </si>
  <si>
    <t>5050ok</t>
  </si>
  <si>
    <t>Y11240082</t>
  </si>
  <si>
    <t>电池灯</t>
  </si>
  <si>
    <t>LED感应灯管316mm</t>
  </si>
  <si>
    <t>Y11260010</t>
  </si>
  <si>
    <t>灰色地排盖</t>
  </si>
  <si>
    <t>∮60</t>
  </si>
  <si>
    <t>Y11300038</t>
  </si>
  <si>
    <t>木肖</t>
  </si>
  <si>
    <t>8*402000/包</t>
  </si>
  <si>
    <t>Y11300039</t>
  </si>
  <si>
    <t>层板托(带吸盘)</t>
  </si>
  <si>
    <t>500/包5一1</t>
  </si>
  <si>
    <t>6厘小可调节脚</t>
  </si>
  <si>
    <t>500/包</t>
  </si>
  <si>
    <t>6*30</t>
  </si>
  <si>
    <t>Y11300228</t>
  </si>
  <si>
    <t>F15枪钉</t>
  </si>
  <si>
    <t>Y11300263</t>
  </si>
  <si>
    <t>雅鼎新标</t>
  </si>
  <si>
    <t>Y11300349</t>
  </si>
  <si>
    <t>螺丝盖帽（白色）小</t>
  </si>
  <si>
    <t>1000只/包</t>
  </si>
  <si>
    <t>Y11300352</t>
  </si>
  <si>
    <t>304不锈钢标牌</t>
  </si>
  <si>
    <t>椭圆</t>
  </si>
  <si>
    <t>Y11300394</t>
  </si>
  <si>
    <t>台盆配件</t>
  </si>
  <si>
    <t>台下盆挂件L1-2</t>
  </si>
  <si>
    <t>U型槽</t>
  </si>
  <si>
    <t>50/箱</t>
  </si>
  <si>
    <t>Y113005210</t>
  </si>
  <si>
    <t>吊码(海福特)</t>
  </si>
  <si>
    <t>HFL-AF089372203RP专用</t>
  </si>
  <si>
    <t>Y113005212</t>
  </si>
  <si>
    <t>吊码(乐卡)白色</t>
  </si>
  <si>
    <t>100付/箱</t>
  </si>
  <si>
    <t>Y11300528</t>
  </si>
  <si>
    <t>KD螺丝</t>
  </si>
  <si>
    <t>（声霸）16mmK1-2</t>
  </si>
  <si>
    <t>Y11300530</t>
  </si>
  <si>
    <t>KD锁盖帽（灰）大</t>
  </si>
  <si>
    <t>Y11300531</t>
  </si>
  <si>
    <t>KD锁盖帽（白色）大</t>
  </si>
  <si>
    <t>Y11300532</t>
  </si>
  <si>
    <t>吊码（声霸）灰色</t>
  </si>
  <si>
    <t>Y11300597</t>
  </si>
  <si>
    <t>明欣隆合页</t>
  </si>
  <si>
    <t>MX-801</t>
  </si>
  <si>
    <t>Y11300598</t>
  </si>
  <si>
    <t>明欣隆门吸</t>
  </si>
  <si>
    <t>MX-803</t>
  </si>
  <si>
    <t>Y11300599</t>
  </si>
  <si>
    <t>明欣隆层板托</t>
  </si>
  <si>
    <t>明欣隆</t>
  </si>
  <si>
    <t>Y11300623</t>
  </si>
  <si>
    <t>塑料角码（加厚）</t>
  </si>
  <si>
    <t>三角镂空四孔200/包</t>
  </si>
  <si>
    <t>Y11300626</t>
  </si>
  <si>
    <t>螺丝盖帽灰色（小）</t>
  </si>
  <si>
    <t>圆柱层板托SS-4460</t>
  </si>
  <si>
    <t>Y11300666</t>
  </si>
  <si>
    <t>DM8202-6T</t>
  </si>
  <si>
    <t>0.45*1401/米</t>
  </si>
  <si>
    <t>Y11300699</t>
  </si>
  <si>
    <t>DM8019-6T</t>
  </si>
  <si>
    <t>0.45*1410/米</t>
  </si>
  <si>
    <t>Y11310155</t>
  </si>
  <si>
    <t>环保胶水</t>
  </si>
  <si>
    <t>UE1</t>
  </si>
  <si>
    <t>Y11310231</t>
  </si>
  <si>
    <t>GA108胶水</t>
  </si>
  <si>
    <t>GA108</t>
  </si>
  <si>
    <t>咖啡色小磁碰</t>
  </si>
  <si>
    <t>30/包</t>
  </si>
  <si>
    <t>4.2*38马桶盖专用</t>
  </si>
  <si>
    <t>Y11310568</t>
  </si>
  <si>
    <t>月亮挡片(月亮弯）</t>
  </si>
  <si>
    <t>Y11310578</t>
  </si>
  <si>
    <t>蚊钉</t>
  </si>
  <si>
    <t>6*18K2-6</t>
  </si>
  <si>
    <t>Y11310579</t>
  </si>
  <si>
    <t>6*10K2-6</t>
  </si>
  <si>
    <t>Y11310580</t>
  </si>
  <si>
    <t>6*15K2-6</t>
  </si>
  <si>
    <t>Y1140178</t>
  </si>
  <si>
    <t>拉手（镀金）</t>
  </si>
  <si>
    <t>Y1140179</t>
  </si>
  <si>
    <t>拉手（镀铬）</t>
  </si>
  <si>
    <t>Y1140180</t>
  </si>
  <si>
    <t>跑道拉手</t>
  </si>
  <si>
    <t>Y1140195</t>
  </si>
  <si>
    <t>拉手</t>
  </si>
  <si>
    <t>524B-352-400</t>
  </si>
  <si>
    <t>Y1140197</t>
  </si>
  <si>
    <t>火车头拉手</t>
  </si>
  <si>
    <t>539B-64-90铬</t>
  </si>
  <si>
    <t>Y1140199</t>
  </si>
  <si>
    <t>524B-160-176镍8211</t>
  </si>
  <si>
    <t>Y1140201</t>
  </si>
  <si>
    <t>960-96拉手</t>
  </si>
  <si>
    <t>CY-110中（长110mm）</t>
  </si>
  <si>
    <t>Y1140203</t>
  </si>
  <si>
    <t>F797A拉手</t>
  </si>
  <si>
    <t>长255-1929318102拉手DP新品</t>
  </si>
  <si>
    <t>Y1140205</t>
  </si>
  <si>
    <t>锌合金拉手</t>
  </si>
  <si>
    <t>2477-128拉手9818202</t>
  </si>
  <si>
    <t>532圆柱拉手</t>
  </si>
  <si>
    <t>Y1140207</t>
  </si>
  <si>
    <t>9364/9365镍拉丝</t>
  </si>
  <si>
    <t>Y11402104</t>
  </si>
  <si>
    <t>∮28镍拉丝9927拉手</t>
  </si>
  <si>
    <t>Y11402111</t>
  </si>
  <si>
    <t>明欣隆亮鉻拉手</t>
  </si>
  <si>
    <t>cy-097</t>
  </si>
  <si>
    <t>Y11402115</t>
  </si>
  <si>
    <t>铝合金拉手</t>
  </si>
  <si>
    <t>K521-B-594</t>
  </si>
  <si>
    <t>Y11402117</t>
  </si>
  <si>
    <t>K521-B-550</t>
  </si>
  <si>
    <t>Y11402118</t>
  </si>
  <si>
    <t>K521-B-780</t>
  </si>
  <si>
    <t>Y11402119</t>
  </si>
  <si>
    <t>K521-B-950</t>
  </si>
  <si>
    <t>Y11402120</t>
  </si>
  <si>
    <t>K521-B-1150</t>
  </si>
  <si>
    <t>Y11402124</t>
  </si>
  <si>
    <t>CY-095</t>
  </si>
  <si>
    <t>Z106-1929369107</t>
  </si>
  <si>
    <t>Y11402143</t>
  </si>
  <si>
    <t>拉手(左)</t>
  </si>
  <si>
    <t>K521B-长150孔距96</t>
  </si>
  <si>
    <t>Y11402144</t>
  </si>
  <si>
    <t>拉手(右)</t>
  </si>
  <si>
    <t>Y11402147</t>
  </si>
  <si>
    <t>长170-128</t>
  </si>
  <si>
    <t>Y11402149</t>
  </si>
  <si>
    <t>K696+K697</t>
  </si>
  <si>
    <t>长666mm</t>
  </si>
  <si>
    <t>Y1140215</t>
  </si>
  <si>
    <t>弹跳（下水器</t>
  </si>
  <si>
    <t>软管，软管接头（镀铬））</t>
  </si>
  <si>
    <t>Y11402150</t>
  </si>
  <si>
    <t>长466mm</t>
  </si>
  <si>
    <t>Y11402153</t>
  </si>
  <si>
    <t>524B-160-176亮8211</t>
  </si>
  <si>
    <t>Y11402156</t>
  </si>
  <si>
    <t>K696+K697（亮铬）</t>
  </si>
  <si>
    <t>Y11402157</t>
  </si>
  <si>
    <t>Y11402158</t>
  </si>
  <si>
    <t>HB2034（铝）</t>
  </si>
  <si>
    <t>长176mm孔距160mm</t>
  </si>
  <si>
    <t>Y11402159</t>
  </si>
  <si>
    <t>长857mm</t>
  </si>
  <si>
    <t>Y11402160</t>
  </si>
  <si>
    <t>K695-594（亮铬拉手）</t>
  </si>
  <si>
    <t>长594mm孔256mm</t>
  </si>
  <si>
    <t>Y11402161</t>
  </si>
  <si>
    <t>cy-110-1短（长100mm）</t>
  </si>
  <si>
    <t>Y11402162</t>
  </si>
  <si>
    <t>Y11402165</t>
  </si>
  <si>
    <t>cy-126（长160mm）长(长126mm)</t>
  </si>
  <si>
    <t>Y12124283</t>
  </si>
  <si>
    <t>牛卡无印刷</t>
  </si>
  <si>
    <t>220*140*25DBU246.天.地</t>
  </si>
  <si>
    <t>Y12125862</t>
  </si>
  <si>
    <t>单瓦彩箱</t>
  </si>
  <si>
    <t>490*430*385S47马桶盖（外箱）</t>
  </si>
  <si>
    <t>Y12134428</t>
  </si>
  <si>
    <t>560*460*310CEBU5040/OC5040外箱</t>
  </si>
  <si>
    <t>Y12134456</t>
  </si>
  <si>
    <t>英国纸箱</t>
  </si>
  <si>
    <t>880*495*120OLS3020</t>
  </si>
  <si>
    <t>Y12134468</t>
  </si>
  <si>
    <t>745*595*210OBU6040</t>
  </si>
  <si>
    <t>Y12134592</t>
  </si>
  <si>
    <t>有印刷纸箱</t>
  </si>
  <si>
    <t>41.5*12*47.5马桶盖板外盒S16</t>
  </si>
  <si>
    <t>Y12134620</t>
  </si>
  <si>
    <t>49*43*46.5马桶盖板内盒S16</t>
  </si>
  <si>
    <t>Y12134641</t>
  </si>
  <si>
    <t>440*100*700马桶盖板内盒S15</t>
  </si>
  <si>
    <t>Y12135323</t>
  </si>
  <si>
    <t>牛卡带客户标</t>
  </si>
  <si>
    <t>955*505*8159196002</t>
  </si>
  <si>
    <t>Y12135372</t>
  </si>
  <si>
    <t>美国水滴纸箱</t>
  </si>
  <si>
    <t>855*855*859196003</t>
  </si>
  <si>
    <t>Y12135375</t>
  </si>
  <si>
    <t>855*705*859195003</t>
  </si>
  <si>
    <t>Y12136023</t>
  </si>
  <si>
    <t>牛卡黑色印刷</t>
  </si>
  <si>
    <t>1125*635*6259391202</t>
  </si>
  <si>
    <t>Y12150045</t>
  </si>
  <si>
    <t>2*1.21*0.02/m³</t>
  </si>
  <si>
    <t>2*1.21*0.03/m³</t>
  </si>
  <si>
    <t>2*1.21*0.01/m³</t>
  </si>
  <si>
    <t>Y12150090</t>
  </si>
  <si>
    <t>防护垫</t>
  </si>
  <si>
    <t>宽001</t>
  </si>
  <si>
    <t>Y12150091</t>
  </si>
  <si>
    <t>窄003</t>
  </si>
  <si>
    <t>Y12150165</t>
  </si>
  <si>
    <t>2*1.21*0.03/m³18Kg</t>
  </si>
  <si>
    <t>Y12150166</t>
  </si>
  <si>
    <t>2*1.21*0.06/m³18Kg</t>
  </si>
  <si>
    <t>Y12150168</t>
  </si>
  <si>
    <t>2*1.21*0.01/m³18Kg</t>
  </si>
  <si>
    <t>Y12150176</t>
  </si>
  <si>
    <t>1340*470*80/m³18Kg</t>
  </si>
  <si>
    <t>Y12150177</t>
  </si>
  <si>
    <t>1610*660*120/m³18Kg</t>
  </si>
  <si>
    <t>Y12150182</t>
  </si>
  <si>
    <t>2*1.21*0.02/m³18Kg</t>
  </si>
  <si>
    <t>Y12150183</t>
  </si>
  <si>
    <t>1645*660*120/m³</t>
  </si>
  <si>
    <t>Y12150184</t>
  </si>
  <si>
    <t>1405*520*120/m³</t>
  </si>
  <si>
    <t>Y12150186</t>
  </si>
  <si>
    <t>1355*5550*60/m³</t>
  </si>
  <si>
    <t>Y12150187</t>
  </si>
  <si>
    <t>1325*550*60/m³</t>
  </si>
  <si>
    <t>Y12150188</t>
  </si>
  <si>
    <t>1645*650*90/m³</t>
  </si>
  <si>
    <t>Y12150190</t>
  </si>
  <si>
    <t>2*1.21*0.06/m³8Kg</t>
  </si>
  <si>
    <t>Y12344250</t>
  </si>
  <si>
    <t>646*63*9969081303</t>
  </si>
  <si>
    <t>Y1234548</t>
  </si>
  <si>
    <t>955*555*5259313202</t>
  </si>
  <si>
    <t>Y1234817</t>
  </si>
  <si>
    <t>645*505*1753107604(3107104)</t>
  </si>
  <si>
    <t>Y1234920</t>
  </si>
  <si>
    <t>665*480*8709348102</t>
  </si>
  <si>
    <t>Y1234921</t>
  </si>
  <si>
    <t>673*488*4119349102</t>
  </si>
  <si>
    <t>Y1234932</t>
  </si>
  <si>
    <t>670*595*9259365202/9365102</t>
  </si>
  <si>
    <t>Y1234933</t>
  </si>
  <si>
    <t>1560*595*9259365212/9365312/9365902/9365112</t>
  </si>
  <si>
    <t>Y1234934</t>
  </si>
  <si>
    <t>1865*595*6259365512/9365412</t>
  </si>
  <si>
    <t>Y1234971</t>
  </si>
  <si>
    <t>650*405*8659369102/202</t>
  </si>
  <si>
    <t>Y1235015</t>
  </si>
  <si>
    <t>法国OF</t>
  </si>
  <si>
    <t>1225*500*5459809402/9809602</t>
  </si>
  <si>
    <t>Y1235057</t>
  </si>
  <si>
    <t>825*500*5459809202</t>
  </si>
  <si>
    <t>Y1235096</t>
  </si>
  <si>
    <t>牛卡带印刷</t>
  </si>
  <si>
    <t>1045*495*5459809302</t>
  </si>
  <si>
    <t>Y1235103</t>
  </si>
  <si>
    <t>645*405*8709372105</t>
  </si>
  <si>
    <t>Y1235105</t>
  </si>
  <si>
    <t>645*845*709372103</t>
  </si>
  <si>
    <t>Y1235109</t>
  </si>
  <si>
    <t>1745*655*659372110</t>
  </si>
  <si>
    <t>Y1237120</t>
  </si>
  <si>
    <t>948*468*4319379102</t>
  </si>
  <si>
    <t>Y1237155</t>
  </si>
  <si>
    <t>710*450*8009372402</t>
  </si>
  <si>
    <t>Y1237168</t>
  </si>
  <si>
    <t>1598*618*1219922805</t>
  </si>
  <si>
    <t>Y1237171</t>
  </si>
  <si>
    <t>663*613*5569922102</t>
  </si>
  <si>
    <t>Y1237173</t>
  </si>
  <si>
    <t>655*70*8459922403</t>
  </si>
  <si>
    <t>Y1237176</t>
  </si>
  <si>
    <t>613*358*5569922107</t>
  </si>
  <si>
    <t>Y1237180</t>
  </si>
  <si>
    <t>663*208*8619922203</t>
  </si>
  <si>
    <t>Y1237182</t>
  </si>
  <si>
    <t>818*208*8619922303</t>
  </si>
  <si>
    <t>Y1237192</t>
  </si>
  <si>
    <t>626*675*1219922205</t>
  </si>
  <si>
    <t>Y1237218</t>
  </si>
  <si>
    <t>532*458*3539391102</t>
  </si>
  <si>
    <t>Y1237981</t>
  </si>
  <si>
    <t>640*395*8559369202/102</t>
  </si>
  <si>
    <t>Y1238015</t>
  </si>
  <si>
    <t>牛卡黑色印刷美SD纸箱</t>
  </si>
  <si>
    <t>1783*503*5069365109/9371109</t>
  </si>
  <si>
    <t>Y1238023</t>
  </si>
  <si>
    <t>456*648*57CEBU6040/OC6040</t>
  </si>
  <si>
    <t>Y1238055</t>
  </si>
  <si>
    <t>888*553*1119929112</t>
  </si>
  <si>
    <t>Y1238059</t>
  </si>
  <si>
    <t>853*583*1619929702</t>
  </si>
  <si>
    <t>Y1238065</t>
  </si>
  <si>
    <t>853*352*1619929502</t>
  </si>
  <si>
    <t>Y1238067</t>
  </si>
  <si>
    <t>1761*159*779929608</t>
  </si>
  <si>
    <t>Y1238069</t>
  </si>
  <si>
    <t>845*475*1659929602</t>
  </si>
  <si>
    <t>Y1238071</t>
  </si>
  <si>
    <t>853*352*1819929802</t>
  </si>
  <si>
    <t>Y1238072</t>
  </si>
  <si>
    <t>888*865*1119929902</t>
  </si>
  <si>
    <t>Y1238075</t>
  </si>
  <si>
    <t>798*508*9069931302</t>
  </si>
  <si>
    <t>Y1238076</t>
  </si>
  <si>
    <t>1253*508*9069931502</t>
  </si>
  <si>
    <t>Y1238077</t>
  </si>
  <si>
    <t>603*853*859931203</t>
  </si>
  <si>
    <t>Y1238079</t>
  </si>
  <si>
    <t>445*455*8909931102</t>
  </si>
  <si>
    <t>Y1238080</t>
  </si>
  <si>
    <t>美国BS纸箱</t>
  </si>
  <si>
    <t>358*508*8219931107</t>
  </si>
  <si>
    <t>Y1238087</t>
  </si>
  <si>
    <t>沙特SA纸箱</t>
  </si>
  <si>
    <t>1243*538*6219385402</t>
  </si>
  <si>
    <t>Y1238090</t>
  </si>
  <si>
    <t>1053*753*2219385403</t>
  </si>
  <si>
    <t>Y1238091</t>
  </si>
  <si>
    <t>948*508*9069931402</t>
  </si>
  <si>
    <t>Y1238092</t>
  </si>
  <si>
    <t>648*508*9069931202</t>
  </si>
  <si>
    <t>Y1238093</t>
  </si>
  <si>
    <t>858*853*859931403</t>
  </si>
  <si>
    <t>Y1238098</t>
  </si>
  <si>
    <t>358*523*759931105</t>
  </si>
  <si>
    <t>Y1238107</t>
  </si>
  <si>
    <t>958*508*5119933302</t>
  </si>
  <si>
    <t>Y1238132</t>
  </si>
  <si>
    <t>678*618*1159932105</t>
  </si>
  <si>
    <t>Y1238133</t>
  </si>
  <si>
    <t>653*608*9719932102</t>
  </si>
  <si>
    <t>Y1238134</t>
  </si>
  <si>
    <t>803*508*5119933202</t>
  </si>
  <si>
    <t>Y1238137</t>
  </si>
  <si>
    <t>803*608*9719932202</t>
  </si>
  <si>
    <t>Y1238144</t>
  </si>
  <si>
    <t>美国SD纸箱</t>
  </si>
  <si>
    <t>1568*618*5569366322/422</t>
  </si>
  <si>
    <t>Y1238146</t>
  </si>
  <si>
    <t>630*508*8859372502</t>
  </si>
  <si>
    <t>Y1238149</t>
  </si>
  <si>
    <t>445*345*14459385107</t>
  </si>
  <si>
    <t>Y1238152</t>
  </si>
  <si>
    <t>745*465*709372303</t>
  </si>
  <si>
    <t>Y1238156</t>
  </si>
  <si>
    <t>507*460*8709348202</t>
  </si>
  <si>
    <t>Y1238157</t>
  </si>
  <si>
    <t>905*530*4359349202</t>
  </si>
  <si>
    <t>Y1238176</t>
  </si>
  <si>
    <t>820*610*5409366612/9366712</t>
  </si>
  <si>
    <t>Y1238234</t>
  </si>
  <si>
    <t>牛皮黑色印刷</t>
  </si>
  <si>
    <t>532*355*5459012707</t>
  </si>
  <si>
    <t>Y1238235</t>
  </si>
  <si>
    <t>532*295*5459012507</t>
  </si>
  <si>
    <t>Y1238236</t>
  </si>
  <si>
    <t>430*350*5159012907</t>
  </si>
  <si>
    <t>Y12382576</t>
  </si>
  <si>
    <t>1283*340*609012001-074</t>
  </si>
  <si>
    <t>Y12382577</t>
  </si>
  <si>
    <t>1583*340*609012001-075</t>
  </si>
  <si>
    <t>Y12382578</t>
  </si>
  <si>
    <t>983*276*609012001-077</t>
  </si>
  <si>
    <t>Y12382579</t>
  </si>
  <si>
    <t>680*340*609012001-072</t>
  </si>
  <si>
    <t>Y12382580</t>
  </si>
  <si>
    <t>980*340*609012001-073</t>
  </si>
  <si>
    <t>Y12382581</t>
  </si>
  <si>
    <t>681*276*609012001-076</t>
  </si>
  <si>
    <t>Y12382582</t>
  </si>
  <si>
    <t>640*340*8709012107/9013107</t>
  </si>
  <si>
    <t>Y12382583</t>
  </si>
  <si>
    <t>660*290*8809011607/707</t>
  </si>
  <si>
    <t>Y12382584</t>
  </si>
  <si>
    <t>532*295*8209012607</t>
  </si>
  <si>
    <t>Y12382587</t>
  </si>
  <si>
    <t>340*340*8709012007</t>
  </si>
  <si>
    <t>Y12382588</t>
  </si>
  <si>
    <t>490*340*8709012307</t>
  </si>
  <si>
    <t>Y12382592</t>
  </si>
  <si>
    <t>1950*340*3409012009</t>
  </si>
  <si>
    <t>Y12382593</t>
  </si>
  <si>
    <t>532*315*8209012807</t>
  </si>
  <si>
    <t>Y12382595</t>
  </si>
  <si>
    <t>640*490*8709012407</t>
  </si>
  <si>
    <t>Y12382596</t>
  </si>
  <si>
    <t>640*340*8709011007</t>
  </si>
  <si>
    <t>Y12382597</t>
  </si>
  <si>
    <t>640*340*8709012207</t>
  </si>
  <si>
    <t>Y12382598</t>
  </si>
  <si>
    <t>640*790*4459011207</t>
  </si>
  <si>
    <t>Y1300524</t>
  </si>
  <si>
    <t>透明搁板肖</t>
  </si>
  <si>
    <t>1500/包</t>
  </si>
  <si>
    <t>100/箱配六孔挂片</t>
  </si>
  <si>
    <t>Y1300527</t>
  </si>
  <si>
    <t>135度角码</t>
  </si>
  <si>
    <t>Y1300703</t>
  </si>
  <si>
    <t>钒钛</t>
  </si>
  <si>
    <t>150-128孔128</t>
  </si>
  <si>
    <t>Y1300716</t>
  </si>
  <si>
    <t>三合一螺母</t>
  </si>
  <si>
    <t>Y1300717</t>
  </si>
  <si>
    <t>三合一连接杆</t>
  </si>
  <si>
    <t>Y1300718</t>
  </si>
  <si>
    <t>三合一KD锁</t>
  </si>
  <si>
    <t>Y1300719</t>
  </si>
  <si>
    <t>台盆配件包螺母</t>
  </si>
  <si>
    <t>Y1300721</t>
  </si>
  <si>
    <t>台盆配件包垫片</t>
  </si>
  <si>
    <t>拉手垫片</t>
  </si>
  <si>
    <t>2一25</t>
  </si>
  <si>
    <t>Y13110485</t>
  </si>
  <si>
    <t>防滑垫</t>
  </si>
  <si>
    <t>1200*1000/m²一卷22平方米</t>
  </si>
  <si>
    <t>慧鱼锚栓</t>
  </si>
  <si>
    <t>S6M2-2</t>
  </si>
  <si>
    <t>Y14100066</t>
  </si>
  <si>
    <t>320#砂带</t>
  </si>
  <si>
    <t>1520*630油漆（常用）</t>
  </si>
  <si>
    <t>条</t>
  </si>
  <si>
    <t>理研砂纸（方砂）</t>
  </si>
  <si>
    <t>Y14130010</t>
  </si>
  <si>
    <t>400#K2-3</t>
  </si>
  <si>
    <t>Y14130011</t>
  </si>
  <si>
    <t>理研砂纸（方砂）（禁用）</t>
  </si>
  <si>
    <t>600#K2-3</t>
  </si>
  <si>
    <t>圆盘砂（圆砂纸）</t>
  </si>
  <si>
    <t>Y14130015</t>
  </si>
  <si>
    <t>240#K2-5</t>
  </si>
  <si>
    <t>Y14130016</t>
  </si>
  <si>
    <t>320#K2-5</t>
  </si>
  <si>
    <t>Y14130017</t>
  </si>
  <si>
    <t>400#K2-5</t>
  </si>
  <si>
    <t>Y14130022</t>
  </si>
  <si>
    <t>120#K2-5</t>
  </si>
  <si>
    <t>Y14130024</t>
  </si>
  <si>
    <t>干砂纸（方砂）</t>
  </si>
  <si>
    <t>800#K2-3</t>
  </si>
  <si>
    <t>Y14130036</t>
  </si>
  <si>
    <t>砂纸</t>
  </si>
  <si>
    <t>1500#</t>
  </si>
  <si>
    <t>Y14130037</t>
  </si>
  <si>
    <t>2000#</t>
  </si>
  <si>
    <t>Y14150042</t>
  </si>
  <si>
    <t>502胶水</t>
  </si>
  <si>
    <t>50/包L2-7</t>
  </si>
  <si>
    <t>Y14150044</t>
  </si>
  <si>
    <t>玻璃胶</t>
  </si>
  <si>
    <t>L1-5</t>
  </si>
  <si>
    <t>支</t>
  </si>
  <si>
    <t>Y14150046</t>
  </si>
  <si>
    <t>白榉</t>
  </si>
  <si>
    <t>48/箱M1-1</t>
  </si>
  <si>
    <t>Y14151399</t>
  </si>
  <si>
    <t>6*12K2-6</t>
  </si>
  <si>
    <t>Y14151483</t>
  </si>
  <si>
    <t>1400*2800*18/m²凤凰石</t>
  </si>
  <si>
    <t>Y14151492</t>
  </si>
  <si>
    <t>9929/9115暖白亮光膜</t>
  </si>
  <si>
    <t>DM6011-6T/米</t>
  </si>
  <si>
    <t>Y14160544</t>
  </si>
  <si>
    <t>英国BS标贴</t>
  </si>
  <si>
    <t>16-40千克重量标贴.黄色41kg</t>
  </si>
  <si>
    <t>Y14160571</t>
  </si>
  <si>
    <t>英国说明书</t>
  </si>
  <si>
    <t>210*297MM新马桶柜示意图9929112/9929902</t>
  </si>
  <si>
    <t>份</t>
  </si>
  <si>
    <t>Y14168229</t>
  </si>
  <si>
    <t>SBUC6052-GM</t>
  </si>
  <si>
    <t>Y14179426</t>
  </si>
  <si>
    <t>新英国标贴</t>
  </si>
  <si>
    <t>105*75MMOBU6041-C</t>
  </si>
  <si>
    <t>Y14179427</t>
  </si>
  <si>
    <t>105*75mmOSRU6030-C</t>
  </si>
  <si>
    <t>Y14179428</t>
  </si>
  <si>
    <t>105*75mmOSRU6020-C</t>
  </si>
  <si>
    <t>Y14179430</t>
  </si>
  <si>
    <t>105*75mmOWCU5030-C</t>
  </si>
  <si>
    <t>Y14179431</t>
  </si>
  <si>
    <t>105*75mmOWCU5020-C</t>
  </si>
  <si>
    <t>Y14179432</t>
  </si>
  <si>
    <t>105*75mmOLS3030-C</t>
  </si>
  <si>
    <t>Y14179433</t>
  </si>
  <si>
    <t>105*75mmOLS3020-C</t>
  </si>
  <si>
    <t>Y14179435</t>
  </si>
  <si>
    <t>105x75mmOWC3016-C</t>
  </si>
  <si>
    <t>Y14179437</t>
  </si>
  <si>
    <t>OMW6017-C</t>
  </si>
  <si>
    <t>Y14179438</t>
  </si>
  <si>
    <t>105*75mmOM6017-C</t>
  </si>
  <si>
    <t>Y14179468</t>
  </si>
  <si>
    <t>新英国说明书</t>
  </si>
  <si>
    <t>210*297MMOBU6040</t>
  </si>
  <si>
    <t>Y14179469</t>
  </si>
  <si>
    <t>英国BS说明书</t>
  </si>
  <si>
    <t>210*297MMOSRU6030</t>
  </si>
  <si>
    <t>Y14179470</t>
  </si>
  <si>
    <t>210*297MMOSRU6020</t>
  </si>
  <si>
    <t>Y14179472</t>
  </si>
  <si>
    <t>210*297MMOWCU5030</t>
  </si>
  <si>
    <t>Y14179473</t>
  </si>
  <si>
    <t>210*297MMOWCU5020</t>
  </si>
  <si>
    <t>Y14179474</t>
  </si>
  <si>
    <t>210*297MMOLS3030</t>
  </si>
  <si>
    <t>Y14179475</t>
  </si>
  <si>
    <t>210*297MMOLS3020</t>
  </si>
  <si>
    <t>Y14179476</t>
  </si>
  <si>
    <t>210*297MMOTS4030</t>
  </si>
  <si>
    <t>Y14179477</t>
  </si>
  <si>
    <t>210*297MMOWC5016</t>
  </si>
  <si>
    <t>Y14179478</t>
  </si>
  <si>
    <t>210*297MMOWC3016</t>
  </si>
  <si>
    <t>Y14179479</t>
  </si>
  <si>
    <t>210*297MMOMW6016镜子靠模</t>
  </si>
  <si>
    <t>Y14179480</t>
  </si>
  <si>
    <t>210*297MMOM6016</t>
  </si>
  <si>
    <t>Y14179521</t>
  </si>
  <si>
    <t>210*297MMOMW5016</t>
  </si>
  <si>
    <t>Y14179535</t>
  </si>
  <si>
    <t>OMW5017-C</t>
  </si>
  <si>
    <t>Y14179612</t>
  </si>
  <si>
    <t>BP650-C</t>
  </si>
  <si>
    <t>BA客户浴柜说明书</t>
  </si>
  <si>
    <t>210*297MMDE3516F-1</t>
  </si>
  <si>
    <t>Y14179803</t>
  </si>
  <si>
    <t>105*75mmOTS4031-C-A</t>
  </si>
  <si>
    <t>Y14179804</t>
  </si>
  <si>
    <t>105*75mmOTS4031-C-B</t>
  </si>
  <si>
    <t>Y14179837</t>
  </si>
  <si>
    <t>105*75mmOWCD5016-C</t>
  </si>
  <si>
    <t>Y14179838</t>
  </si>
  <si>
    <t>OMWD5016-C</t>
  </si>
  <si>
    <t>Y14179839</t>
  </si>
  <si>
    <t>英国新款标贴</t>
  </si>
  <si>
    <t>OMWD6016-C</t>
  </si>
  <si>
    <t>Y14179844</t>
  </si>
  <si>
    <t>105*75mmOTSUD4031-C</t>
  </si>
  <si>
    <t>Y14179936</t>
  </si>
  <si>
    <t>210*297MMSMW6016/SM6515</t>
  </si>
  <si>
    <t>Y14179940</t>
  </si>
  <si>
    <t>210*297MMSBUC6051/7951</t>
  </si>
  <si>
    <t>Y14179944</t>
  </si>
  <si>
    <t>105x75mmSMW6017-PW</t>
  </si>
  <si>
    <t>Y14179951</t>
  </si>
  <si>
    <t>105*75mmSBU6052-PW</t>
  </si>
  <si>
    <t>Y14179952</t>
  </si>
  <si>
    <t>105x75mmSBUC6051-PW</t>
  </si>
  <si>
    <t>Y14180035</t>
  </si>
  <si>
    <t>105*75mmSBUC7951-PW</t>
  </si>
  <si>
    <t>Y14180110</t>
  </si>
  <si>
    <t>SBUD7952-GM</t>
  </si>
  <si>
    <t>Y14180212</t>
  </si>
  <si>
    <t>英国B1客户浴柜说明书法文版</t>
  </si>
  <si>
    <t>210*297MMS14.15马桶盖板说明书</t>
  </si>
  <si>
    <t>Y14180248</t>
  </si>
  <si>
    <t>英国镜子说明书附页</t>
  </si>
  <si>
    <t>565x60MMSMW6016.6516.</t>
  </si>
  <si>
    <t>Y14180508</t>
  </si>
  <si>
    <t>210*297MMDE1000-5000/700</t>
  </si>
  <si>
    <t>Y14180695</t>
  </si>
  <si>
    <t>105*75mmSTS4041-PW</t>
  </si>
  <si>
    <t>Y14180697</t>
  </si>
  <si>
    <t>105*75mmSBP730-PW</t>
  </si>
  <si>
    <t>Y14180698</t>
  </si>
  <si>
    <t>105*75mmSBUG7952-GM</t>
  </si>
  <si>
    <t>Y14180700</t>
  </si>
  <si>
    <t>105*75mmSBU7750-GM</t>
  </si>
  <si>
    <t>Y14180701</t>
  </si>
  <si>
    <t>105*75mmSBUG6052-GM</t>
  </si>
  <si>
    <t>Y14180704</t>
  </si>
  <si>
    <t>105x75mmSBUC7952-GM</t>
  </si>
  <si>
    <t>Y14180705</t>
  </si>
  <si>
    <t>105*75mmSBU6052-GM</t>
  </si>
  <si>
    <t>Y14180707</t>
  </si>
  <si>
    <t>105x75mmSBP1700-GM</t>
  </si>
  <si>
    <t>Y14180708</t>
  </si>
  <si>
    <t>105*75mmSBP730-GM</t>
  </si>
  <si>
    <t>Y14180712</t>
  </si>
  <si>
    <t>210*297MMSTS4040</t>
  </si>
  <si>
    <t>Y14180716</t>
  </si>
  <si>
    <t>210*297MMSBU5850/6051</t>
  </si>
  <si>
    <t>Y14180717</t>
  </si>
  <si>
    <t>210*297MMSBU7750/7951</t>
  </si>
  <si>
    <t>Y14180778</t>
  </si>
  <si>
    <t>Y14180782</t>
  </si>
  <si>
    <t>40千克重量标贴橘黄色</t>
  </si>
  <si>
    <t>Y14181014</t>
  </si>
  <si>
    <t>英国标贴</t>
  </si>
  <si>
    <t>105*75mmOC5041-C</t>
  </si>
  <si>
    <t>Y14182096</t>
  </si>
  <si>
    <t>美国DP-标贴</t>
  </si>
  <si>
    <t>200*95mm9194003深咖啡色</t>
  </si>
  <si>
    <t>Y14182098</t>
  </si>
  <si>
    <t>200*95mm9194003白橡亮光</t>
  </si>
  <si>
    <t>Y14182099</t>
  </si>
  <si>
    <t>200*95mm9195003深咖啡色</t>
  </si>
  <si>
    <t>Y14182100</t>
  </si>
  <si>
    <t>200*95mm9195003白色亮光</t>
  </si>
  <si>
    <t>Y14182101</t>
  </si>
  <si>
    <t>200*95mm9195003白橡亮光</t>
  </si>
  <si>
    <t>Y14182102</t>
  </si>
  <si>
    <t>200*95mm9196003深咖啡色</t>
  </si>
  <si>
    <t>Y14182103</t>
  </si>
  <si>
    <t>200*95mm9196003白橡亮光</t>
  </si>
  <si>
    <t>Y14182104</t>
  </si>
  <si>
    <t>200*95mm9196003白色亮光</t>
  </si>
  <si>
    <t>Y14182105</t>
  </si>
  <si>
    <t>290*50mm9194004深咖啡色</t>
  </si>
  <si>
    <t>Y14182106</t>
  </si>
  <si>
    <t>290*50mm9194004白色亮光</t>
  </si>
  <si>
    <t>Y14182107</t>
  </si>
  <si>
    <t>290*50mm9194004白橡亮光</t>
  </si>
  <si>
    <t>Y14182108</t>
  </si>
  <si>
    <t>290*50mm9195004深咖啡色</t>
  </si>
  <si>
    <t>Y14182109</t>
  </si>
  <si>
    <t>290*50mm9195004白色亮光</t>
  </si>
  <si>
    <t>Y14182110</t>
  </si>
  <si>
    <t>290*50mm9195004白橡亮光</t>
  </si>
  <si>
    <t>Y14182111</t>
  </si>
  <si>
    <t>290*50mm9196004白色亮光</t>
  </si>
  <si>
    <t>Y14182112</t>
  </si>
  <si>
    <t>290*50mm9196004白橡亮光</t>
  </si>
  <si>
    <t>Y14182113</t>
  </si>
  <si>
    <t>290*50mm9196004深咖啡色</t>
  </si>
  <si>
    <t>Y14182122</t>
  </si>
  <si>
    <t>200*95mm9194008深咖啡色</t>
  </si>
  <si>
    <t>Y14182124</t>
  </si>
  <si>
    <t>200*95mm9194008白橡亮光</t>
  </si>
  <si>
    <t>Y14192006</t>
  </si>
  <si>
    <t>105*75mmSBU5850-PW</t>
  </si>
  <si>
    <t>Y14192007</t>
  </si>
  <si>
    <t>105*75mmSBU7750-PW</t>
  </si>
  <si>
    <t>Y14192008</t>
  </si>
  <si>
    <t>105*75mmSBUG6051-PW</t>
  </si>
  <si>
    <t>Y14192009</t>
  </si>
  <si>
    <t>105*75mmSBUG7951-PW</t>
  </si>
  <si>
    <t>Y14192151</t>
  </si>
  <si>
    <t>标贴</t>
  </si>
  <si>
    <t>200*65MM英国玻璃产品</t>
  </si>
  <si>
    <t>Y14192152</t>
  </si>
  <si>
    <t>105*75mm9194011深咖啡色</t>
  </si>
  <si>
    <t>Y14192153</t>
  </si>
  <si>
    <t>200*95mm9194011白色</t>
  </si>
  <si>
    <t>Y14192154</t>
  </si>
  <si>
    <t>200*95mm9194011白橡</t>
  </si>
  <si>
    <t>Y14192156</t>
  </si>
  <si>
    <t>105*75mmSBU7750-GU</t>
  </si>
  <si>
    <t>Y14192157</t>
  </si>
  <si>
    <t>105*75mmSBU5850-GU</t>
  </si>
  <si>
    <t>Y14192158</t>
  </si>
  <si>
    <t>105*75mmSBUG6052-GU</t>
  </si>
  <si>
    <t>Y14192159</t>
  </si>
  <si>
    <t>105x75mmSMW6017-GU</t>
  </si>
  <si>
    <t>Y14192161</t>
  </si>
  <si>
    <t>210*297MMSBU5850</t>
  </si>
  <si>
    <t>Y14192261</t>
  </si>
  <si>
    <t>105*75mmSBP1700-GU</t>
  </si>
  <si>
    <t>Y14192262</t>
  </si>
  <si>
    <t>105*75mmSBP730-GU</t>
  </si>
  <si>
    <t>Y14192264</t>
  </si>
  <si>
    <t>105*75mmSBUC7951-GU</t>
  </si>
  <si>
    <t>Y14192266</t>
  </si>
  <si>
    <t>105*75mmSBUG7952-GU</t>
  </si>
  <si>
    <t>Y14192271</t>
  </si>
  <si>
    <t>美国DP新说明书</t>
  </si>
  <si>
    <t>210*297MM9194002</t>
  </si>
  <si>
    <t>Y14192272</t>
  </si>
  <si>
    <t>210*297MM9195002</t>
  </si>
  <si>
    <t>Y14192273</t>
  </si>
  <si>
    <t>210*297MM9196002</t>
  </si>
  <si>
    <t>Y14192274</t>
  </si>
  <si>
    <t>210*297MM</t>
  </si>
  <si>
    <t>Y14192305</t>
  </si>
  <si>
    <t>英国B1客户浴柜说明书英文版</t>
  </si>
  <si>
    <t>Y14192499</t>
  </si>
  <si>
    <t>美国DP标贴</t>
  </si>
  <si>
    <t>200MM*95MM9318103黑色亮光</t>
  </si>
  <si>
    <t>Y14192500</t>
  </si>
  <si>
    <t>200MM*95MM9318103白色亮光</t>
  </si>
  <si>
    <t>Y14192501</t>
  </si>
  <si>
    <t>200MM*95MM9318103灰色亮光</t>
  </si>
  <si>
    <t>Y14192502</t>
  </si>
  <si>
    <t>200MM*95MM9318103蓝灰色亮光</t>
  </si>
  <si>
    <t>Y14192566</t>
  </si>
  <si>
    <t>美国SD标贴</t>
  </si>
  <si>
    <t>105*75mm9081404深咖啡色</t>
  </si>
  <si>
    <t>Y141926000</t>
  </si>
  <si>
    <t>英国B1新品标贴</t>
  </si>
  <si>
    <t>75mm*105mm9012001-072-221</t>
  </si>
  <si>
    <t>Y141926050</t>
  </si>
  <si>
    <t>100MM*50MM打胶水提示标贴</t>
  </si>
  <si>
    <t>Y141926052</t>
  </si>
  <si>
    <t>法国OF标贴</t>
  </si>
  <si>
    <t>9809103浅咖啡</t>
  </si>
  <si>
    <t>Y141926054</t>
  </si>
  <si>
    <t>美国2001-BS新品标贴</t>
  </si>
  <si>
    <t>290MM*75MM9021103白色哑光</t>
  </si>
  <si>
    <t>Y141926055</t>
  </si>
  <si>
    <t>290MM*75MM9021103深咖啡色</t>
  </si>
  <si>
    <t>Y141926056</t>
  </si>
  <si>
    <t>290MM*75MM9021103哑光深灰</t>
  </si>
  <si>
    <t>Y141926057</t>
  </si>
  <si>
    <t>290MM*75MM9021104白色哑光</t>
  </si>
  <si>
    <t>Y141926058</t>
  </si>
  <si>
    <t>290MM*75MM9021105深咖啡色</t>
  </si>
  <si>
    <t>Y141926059</t>
  </si>
  <si>
    <t>290MM*75MM9021106哑光深灰</t>
  </si>
  <si>
    <t>Y141926060</t>
  </si>
  <si>
    <t>290MM*75MM9021106卡拉拉白</t>
  </si>
  <si>
    <t>Y141926061</t>
  </si>
  <si>
    <t>290MM*75MM9021203白色哑光</t>
  </si>
  <si>
    <t>Y141926062</t>
  </si>
  <si>
    <t>290MM*75MM9021204哑光深灰</t>
  </si>
  <si>
    <t>Y141926063</t>
  </si>
  <si>
    <t>290MM*75MM9021204白色哑光</t>
  </si>
  <si>
    <t>Y141926064</t>
  </si>
  <si>
    <t>Y141926065</t>
  </si>
  <si>
    <t>290MM*75MM9021206卡拉拉白</t>
  </si>
  <si>
    <t>Y141926066</t>
  </si>
  <si>
    <t>290MM*75MM9021302白色哑光</t>
  </si>
  <si>
    <t>Y141926067</t>
  </si>
  <si>
    <t>290MM*75MM9021303白色哑光</t>
  </si>
  <si>
    <t>Y141926068</t>
  </si>
  <si>
    <t>290MM*75MM9021306卡拉拉白</t>
  </si>
  <si>
    <t>Y141926069</t>
  </si>
  <si>
    <t>290MM*75MM9021503白色哑光</t>
  </si>
  <si>
    <t>Y141926070</t>
  </si>
  <si>
    <t>290MM*75MM9021503深咖啡色</t>
  </si>
  <si>
    <t>Y141926071</t>
  </si>
  <si>
    <t>290MM*75MM9021503哑光深灰</t>
  </si>
  <si>
    <t>Y141926072</t>
  </si>
  <si>
    <t>290MM*75MM9021504白色哑光</t>
  </si>
  <si>
    <t>Y141926073</t>
  </si>
  <si>
    <t>290MM*75MM9021504深咖啡色</t>
  </si>
  <si>
    <t>Y141926074</t>
  </si>
  <si>
    <t>290MM*75MM9021504哑光深灰</t>
  </si>
  <si>
    <t>Y141926075</t>
  </si>
  <si>
    <t>290MM*75MM9021506卡拉拉白</t>
  </si>
  <si>
    <t>Y141926076</t>
  </si>
  <si>
    <t>290MM*75MM9022103白色哑光</t>
  </si>
  <si>
    <t>Y141926077</t>
  </si>
  <si>
    <t>290MM*75MM9022103哑光深灰</t>
  </si>
  <si>
    <t>Y141926078</t>
  </si>
  <si>
    <t>290MM*75MM9022106卡拉拉白</t>
  </si>
  <si>
    <t>Y141926079</t>
  </si>
  <si>
    <t>290MM*75MM9022203白色哑光</t>
  </si>
  <si>
    <t>Y141926080</t>
  </si>
  <si>
    <t>290MM*75MM9022202哑光深灰</t>
  </si>
  <si>
    <t>Y141926081</t>
  </si>
  <si>
    <t>290MM*75MM9022203哑光深灰</t>
  </si>
  <si>
    <t>Y141926082</t>
  </si>
  <si>
    <t>290MM*75MM9022206卡拉拉白</t>
  </si>
  <si>
    <t>Y141926084</t>
  </si>
  <si>
    <t>290MM*75MM9022303哑光深灰</t>
  </si>
  <si>
    <t>Y141926085</t>
  </si>
  <si>
    <t>290MM*75MM9022306卡拉拉白</t>
  </si>
  <si>
    <t>Y141926086</t>
  </si>
  <si>
    <t>290MM*75MM9022403白色哑光</t>
  </si>
  <si>
    <t>Y141926087</t>
  </si>
  <si>
    <t>290MM*75MM9022403哑光深灰</t>
  </si>
  <si>
    <t>Y141926088</t>
  </si>
  <si>
    <t>290MM*75MM9022404白色哑光</t>
  </si>
  <si>
    <t>Y141926089</t>
  </si>
  <si>
    <t>290MM*75MM9022406卡拉拉白</t>
  </si>
  <si>
    <t>Y141926090</t>
  </si>
  <si>
    <t>290MM*75MM9022503白色哑光</t>
  </si>
  <si>
    <t>Y141926091</t>
  </si>
  <si>
    <t>290MM*75MM9022506卡拉拉白</t>
  </si>
  <si>
    <t>Y14192618</t>
  </si>
  <si>
    <t>俄罗斯1007-OR</t>
  </si>
  <si>
    <t>说明书210*297MM9312203/9312403镜子</t>
  </si>
  <si>
    <t>Y14192619</t>
  </si>
  <si>
    <t>105*75mmDE5000D-W</t>
  </si>
  <si>
    <t>Y14192620</t>
  </si>
  <si>
    <t>105*75mmDE7000D-W</t>
  </si>
  <si>
    <t>Y14192621</t>
  </si>
  <si>
    <t>105*75mmDE7000D-2</t>
  </si>
  <si>
    <t>Y14192622</t>
  </si>
  <si>
    <t>标贴(带滑轨的）</t>
  </si>
  <si>
    <t>105*75mmDE5001D-P(单抽）</t>
  </si>
  <si>
    <t>Y14192623</t>
  </si>
  <si>
    <t>标贴（带滑轨的）</t>
  </si>
  <si>
    <t>105*75mmDE5000D-2(单抽）</t>
  </si>
  <si>
    <t>Y14192624</t>
  </si>
  <si>
    <t>105*75mmDE7001D-P</t>
  </si>
  <si>
    <t>Y14192632</t>
  </si>
  <si>
    <t>带滑轨标贴</t>
  </si>
  <si>
    <t>105*75mmDE1000D-2</t>
  </si>
  <si>
    <t>Y14192659</t>
  </si>
  <si>
    <t>美国SD说明书</t>
  </si>
  <si>
    <t>210*297MM9817602</t>
  </si>
  <si>
    <t>Y14192660</t>
  </si>
  <si>
    <t>210*297MM9817702</t>
  </si>
  <si>
    <t>Y14192661</t>
  </si>
  <si>
    <t>210*297MM9817802</t>
  </si>
  <si>
    <t>Y14192663</t>
  </si>
  <si>
    <t>210*297MM9082502</t>
  </si>
  <si>
    <t>Y14192664</t>
  </si>
  <si>
    <t>210*297MM9365402/302</t>
  </si>
  <si>
    <t>Y14192665</t>
  </si>
  <si>
    <t>210*297MM9365602/502</t>
  </si>
  <si>
    <t>Y14192667</t>
  </si>
  <si>
    <t>210*297MM9365112/902</t>
  </si>
  <si>
    <t>Y14192668</t>
  </si>
  <si>
    <t>210*297MM9364502/9364602</t>
  </si>
  <si>
    <t>Y14192670</t>
  </si>
  <si>
    <t>210*297MM9366203/9366103/9366303/9366403/503/603</t>
  </si>
  <si>
    <t>Y14192671</t>
  </si>
  <si>
    <t>210*297MM9366703/9366803/903/113//213/313/413/513</t>
  </si>
  <si>
    <t>Y14192672</t>
  </si>
  <si>
    <t>210*297MM9081403</t>
  </si>
  <si>
    <t>Y14192673</t>
  </si>
  <si>
    <t>210*297MM3105403</t>
  </si>
  <si>
    <t>Y14192677</t>
  </si>
  <si>
    <t>105*75mmVG12031VBTWHT/9055006S</t>
  </si>
  <si>
    <t>Y14192694</t>
  </si>
  <si>
    <t>105*75mm9369203-白色亮光</t>
  </si>
  <si>
    <t>Y14192700</t>
  </si>
  <si>
    <t>澳大利亚5061-RP说明书</t>
  </si>
  <si>
    <t>210*297MM9370102/9370202</t>
  </si>
  <si>
    <t>Y14192701</t>
  </si>
  <si>
    <t>说明书</t>
  </si>
  <si>
    <t>210*297MM9369102/202/302/402</t>
  </si>
  <si>
    <t>Y14192703</t>
  </si>
  <si>
    <t>105*75mm水洗楸香木色板</t>
  </si>
  <si>
    <t>Y14192704</t>
  </si>
  <si>
    <t>105*75mm曼特宁色板</t>
  </si>
  <si>
    <t>Y14192705</t>
  </si>
  <si>
    <t>105*75mm白橡5543色板</t>
  </si>
  <si>
    <t>Y14192722</t>
  </si>
  <si>
    <t>210*297MM9365312/212</t>
  </si>
  <si>
    <t>Y14192723</t>
  </si>
  <si>
    <t>210*297MM9364302/9364402</t>
  </si>
  <si>
    <t>Y14192726</t>
  </si>
  <si>
    <t>105*75mm9371103白色亚光</t>
  </si>
  <si>
    <t>Y14192728</t>
  </si>
  <si>
    <t>105*75mm9371203深咖啡色</t>
  </si>
  <si>
    <t>Y14192729</t>
  </si>
  <si>
    <t>105*75mm9371203白色亚光</t>
  </si>
  <si>
    <t>Y14192730</t>
  </si>
  <si>
    <t>105*75mm9371303深胡桃色</t>
  </si>
  <si>
    <t>Y14192731</t>
  </si>
  <si>
    <t>105*75mm9371303深咖啡色</t>
  </si>
  <si>
    <t>Y14192732</t>
  </si>
  <si>
    <t>105*75mm9371303白色亚光</t>
  </si>
  <si>
    <t>Y14192733</t>
  </si>
  <si>
    <t>105*75mm9371403深胡桃色</t>
  </si>
  <si>
    <t>Y14192734</t>
  </si>
  <si>
    <t>105*75mm9371403深咖啡色</t>
  </si>
  <si>
    <t>Y14192735</t>
  </si>
  <si>
    <t>105*75mm9371403白色亚光</t>
  </si>
  <si>
    <t>Y14192736</t>
  </si>
  <si>
    <t>105*75mm9371503深胡桃色</t>
  </si>
  <si>
    <t>Y14192737</t>
  </si>
  <si>
    <t>105*75mm9371503深咖啡色</t>
  </si>
  <si>
    <t>Y14192738</t>
  </si>
  <si>
    <t>105*75mm9371503白色亚光</t>
  </si>
  <si>
    <t>Y14192746</t>
  </si>
  <si>
    <t>105*75mm9371204深胡桃色</t>
  </si>
  <si>
    <t>Y14192747</t>
  </si>
  <si>
    <t>105*75mm9371204茶栗色</t>
  </si>
  <si>
    <t>Y14192755</t>
  </si>
  <si>
    <t>105*75mm9371104白色亚光</t>
  </si>
  <si>
    <t>Y14192844</t>
  </si>
  <si>
    <t>210*297MM9365412/9365512</t>
  </si>
  <si>
    <t>Y14192845</t>
  </si>
  <si>
    <t>210*297MM9366102/9366202</t>
  </si>
  <si>
    <t>Y14192846</t>
  </si>
  <si>
    <t>210*297MM9366302/9366402</t>
  </si>
  <si>
    <t>Y14192847</t>
  </si>
  <si>
    <t>210*297MM9366502/9366602</t>
  </si>
  <si>
    <t>Y14192848</t>
  </si>
  <si>
    <t>210*297MM9366702/9366802</t>
  </si>
  <si>
    <t>Y14192849</t>
  </si>
  <si>
    <t>210*297MM9366107/9366207</t>
  </si>
  <si>
    <t>Y14192850</t>
  </si>
  <si>
    <t>210*297MM9366109/9366209</t>
  </si>
  <si>
    <t>Y14192851</t>
  </si>
  <si>
    <t>210*297MM9364102/9364202</t>
  </si>
  <si>
    <t>Y14192852</t>
  </si>
  <si>
    <t>210*297MM9082602</t>
  </si>
  <si>
    <t>Y14192853</t>
  </si>
  <si>
    <t>210*297MM9366407</t>
  </si>
  <si>
    <t>Y14192854</t>
  </si>
  <si>
    <t>105*75mm9082502白色亚光</t>
  </si>
  <si>
    <t>Y14192855</t>
  </si>
  <si>
    <t>105*75mm9082602白色亚光</t>
  </si>
  <si>
    <t>Y14192859</t>
  </si>
  <si>
    <t>澳大利亚5061-RP标贴</t>
  </si>
  <si>
    <t>105*80MM9372103-V*香草色</t>
  </si>
  <si>
    <t>Y14192860</t>
  </si>
  <si>
    <t>105*80MM9372202-W*粉笔白</t>
  </si>
  <si>
    <t>Y14192862</t>
  </si>
  <si>
    <t>9372103-W*粉笔白</t>
  </si>
  <si>
    <t>Y14192863</t>
  </si>
  <si>
    <t>9372104-M*咖啡色</t>
  </si>
  <si>
    <t>Y14192864</t>
  </si>
  <si>
    <t>9372104-V*香草色</t>
  </si>
  <si>
    <t>Y14192866</t>
  </si>
  <si>
    <t>105*80MM9372112-W*粉笔白</t>
  </si>
  <si>
    <t>Y14192867</t>
  </si>
  <si>
    <t>105*80MM9372112-V*香草色</t>
  </si>
  <si>
    <t>Y14192868</t>
  </si>
  <si>
    <t>105*80MM9372112-M*咖啡色</t>
  </si>
  <si>
    <t>Y14192869</t>
  </si>
  <si>
    <t>9372106-W*粉笔白</t>
  </si>
  <si>
    <t>Y14192870</t>
  </si>
  <si>
    <t>9372106-V*香草色</t>
  </si>
  <si>
    <t>Y14192871</t>
  </si>
  <si>
    <t>9372106-M*咖啡色</t>
  </si>
  <si>
    <t>Y14192872</t>
  </si>
  <si>
    <t>105*80MM9372203-V*香草色</t>
  </si>
  <si>
    <t>Y14192873</t>
  </si>
  <si>
    <t>105*80MM9372203-M*咖啡色</t>
  </si>
  <si>
    <t>Y14192875</t>
  </si>
  <si>
    <t>9372108-M*咖啡色</t>
  </si>
  <si>
    <t>Y14192876</t>
  </si>
  <si>
    <t>9372107-W*粉笔白</t>
  </si>
  <si>
    <t>Y14192877</t>
  </si>
  <si>
    <t>105*80MM9372108-W*粉笔白</t>
  </si>
  <si>
    <t>Y14192878</t>
  </si>
  <si>
    <t>105*80MM9372109-V*香草色</t>
  </si>
  <si>
    <t>Y14192879</t>
  </si>
  <si>
    <t>105*80MM9372108-M*咖啡色</t>
  </si>
  <si>
    <t>Y14192881</t>
  </si>
  <si>
    <t>75*120mm浴缸板警示标贴</t>
  </si>
  <si>
    <t>Y14192883</t>
  </si>
  <si>
    <t>210*297MM9372202</t>
  </si>
  <si>
    <t>Y14192886</t>
  </si>
  <si>
    <t>210*297MM9372105</t>
  </si>
  <si>
    <t>Y14192887</t>
  </si>
  <si>
    <t>210*297MM9372107</t>
  </si>
  <si>
    <t>Y14192888</t>
  </si>
  <si>
    <t>210*297MM9372108/9372111</t>
  </si>
  <si>
    <t>Y14192892</t>
  </si>
  <si>
    <t>S16-GOL</t>
  </si>
  <si>
    <t>Y14192893</t>
  </si>
  <si>
    <t>S16-M</t>
  </si>
  <si>
    <t>Y14192894</t>
  </si>
  <si>
    <t>S16-MGOL</t>
  </si>
  <si>
    <t>Y14192895</t>
  </si>
  <si>
    <t>105*80MM9372102-O*白橡</t>
  </si>
  <si>
    <t>Y14192896</t>
  </si>
  <si>
    <t>9372202-O*白橡</t>
  </si>
  <si>
    <t>Y14192897</t>
  </si>
  <si>
    <t>9372105-O*白橡</t>
  </si>
  <si>
    <t>Y14192898</t>
  </si>
  <si>
    <t>9372107-O*白橡</t>
  </si>
  <si>
    <t>Y14192899</t>
  </si>
  <si>
    <t>9372103-O*白橡</t>
  </si>
  <si>
    <t>Y14192900</t>
  </si>
  <si>
    <t>9372108-O*白橡</t>
  </si>
  <si>
    <t>Y14192901</t>
  </si>
  <si>
    <t>9372111-O*白橡</t>
  </si>
  <si>
    <t>Y14192905</t>
  </si>
  <si>
    <t>9372203/104镜箱安全标贴</t>
  </si>
  <si>
    <t>Y14192907</t>
  </si>
  <si>
    <t>不干胶黑白印刷</t>
  </si>
  <si>
    <t>9313110-C</t>
  </si>
  <si>
    <t>Y14192908</t>
  </si>
  <si>
    <t>105*75mm9313305-2-C/1201顶板不带孔</t>
  </si>
  <si>
    <t>Y14192909</t>
  </si>
  <si>
    <t>9313502-C</t>
  </si>
  <si>
    <t>Y14192910</t>
  </si>
  <si>
    <t>9313302-C</t>
  </si>
  <si>
    <t>Y14192911</t>
  </si>
  <si>
    <t>9313205-2-C/901顶板不带孔</t>
  </si>
  <si>
    <t>Y14192912</t>
  </si>
  <si>
    <t>9313105-2-C/601顶板不带孔</t>
  </si>
  <si>
    <t>Y14192913</t>
  </si>
  <si>
    <t>9313102-C</t>
  </si>
  <si>
    <t>Y14192914</t>
  </si>
  <si>
    <t>9313402-C</t>
  </si>
  <si>
    <t>Y14192915</t>
  </si>
  <si>
    <t>9313202-C</t>
  </si>
  <si>
    <t>Y14192917</t>
  </si>
  <si>
    <t>148.5*105MM9349103曼特宁</t>
  </si>
  <si>
    <t>Y14192918</t>
  </si>
  <si>
    <t>148.5*105MM9349103白色亮光</t>
  </si>
  <si>
    <t>Y14192919</t>
  </si>
  <si>
    <t>9380107曼特宁</t>
  </si>
  <si>
    <t>Y14192920</t>
  </si>
  <si>
    <t>9380207曼特宁</t>
  </si>
  <si>
    <t>Y14192921</t>
  </si>
  <si>
    <t>9380102曼特宁</t>
  </si>
  <si>
    <t>Y14192922</t>
  </si>
  <si>
    <t>9380202曼特宁</t>
  </si>
  <si>
    <t>Y14192923</t>
  </si>
  <si>
    <t>9380109曼特宁</t>
  </si>
  <si>
    <t>Y14192924</t>
  </si>
  <si>
    <t>9380107水洗秋香木</t>
  </si>
  <si>
    <t>Y14192925</t>
  </si>
  <si>
    <t>9380207水洗秋香木</t>
  </si>
  <si>
    <t>Y14192926</t>
  </si>
  <si>
    <t>9380102水洗秋香木</t>
  </si>
  <si>
    <t>Y14192927</t>
  </si>
  <si>
    <t>9380202水洗秋香木</t>
  </si>
  <si>
    <t>Y14192928</t>
  </si>
  <si>
    <t>9380109水洗秋香木</t>
  </si>
  <si>
    <t>Y14192929</t>
  </si>
  <si>
    <t>9366314深胡桃</t>
  </si>
  <si>
    <t>Y14192931</t>
  </si>
  <si>
    <t>150*120MM9366314深咖啡</t>
  </si>
  <si>
    <t>Y14192935</t>
  </si>
  <si>
    <t>150*120MM9366408深咖啡</t>
  </si>
  <si>
    <t>Y14192936</t>
  </si>
  <si>
    <t>9366408金属灰</t>
  </si>
  <si>
    <t>Y14192937</t>
  </si>
  <si>
    <t>9366308白色亚光</t>
  </si>
  <si>
    <t>Y14192953</t>
  </si>
  <si>
    <t>9817603深胡桃</t>
  </si>
  <si>
    <t>Y14192954</t>
  </si>
  <si>
    <t>150*120MM9817603白色亚光</t>
  </si>
  <si>
    <t>Y14192955</t>
  </si>
  <si>
    <t>9365403深胡桃</t>
  </si>
  <si>
    <t>Y14192956</t>
  </si>
  <si>
    <t>150*120MM9365403深咖啡</t>
  </si>
  <si>
    <t>Y14192957</t>
  </si>
  <si>
    <t>9365403茶栗色</t>
  </si>
  <si>
    <t>Y14192958</t>
  </si>
  <si>
    <t>9365113深胡桃</t>
  </si>
  <si>
    <t>Y14192959</t>
  </si>
  <si>
    <t>9365113深咖啡</t>
  </si>
  <si>
    <t>Y14192960</t>
  </si>
  <si>
    <t>150*120MM9365113茶栗色</t>
  </si>
  <si>
    <t>Y14192962</t>
  </si>
  <si>
    <t>150*120MM9365313深咖啡</t>
  </si>
  <si>
    <t>Y14192963</t>
  </si>
  <si>
    <t>150*120MM9365313茶栗色</t>
  </si>
  <si>
    <t>Y14192965</t>
  </si>
  <si>
    <t>150*120MM9365513深咖啡</t>
  </si>
  <si>
    <t>Y14192966</t>
  </si>
  <si>
    <t>150*120MM9365513茶栗色</t>
  </si>
  <si>
    <t>Y14192967</t>
  </si>
  <si>
    <t>9366108白色亚光</t>
  </si>
  <si>
    <t>Y14192968</t>
  </si>
  <si>
    <t>150*120MM9366208深咖啡</t>
  </si>
  <si>
    <t>Y14192970</t>
  </si>
  <si>
    <t>9366103白色亚光</t>
  </si>
  <si>
    <t>Y14192971</t>
  </si>
  <si>
    <t>9366203深咖啡</t>
  </si>
  <si>
    <t>Y14192972</t>
  </si>
  <si>
    <t>150*120MM9366203金属灰</t>
  </si>
  <si>
    <t>Y14192973</t>
  </si>
  <si>
    <t>9366303白色亚光</t>
  </si>
  <si>
    <t>Y14192974</t>
  </si>
  <si>
    <t>9366403深咖啡</t>
  </si>
  <si>
    <t>Y14192975</t>
  </si>
  <si>
    <t>150*120MM9366403金属灰</t>
  </si>
  <si>
    <t>Y14192976</t>
  </si>
  <si>
    <t>9366204深咖啡</t>
  </si>
  <si>
    <t>Y14192977</t>
  </si>
  <si>
    <t>9366104白色亚光</t>
  </si>
  <si>
    <t>Y14192978</t>
  </si>
  <si>
    <t>9366404深咖啡</t>
  </si>
  <si>
    <t>Y14192979</t>
  </si>
  <si>
    <t>9366304白色亚光</t>
  </si>
  <si>
    <t>Y14192981</t>
  </si>
  <si>
    <t>150*120MM9366604茶栗色</t>
  </si>
  <si>
    <t>Y14192982</t>
  </si>
  <si>
    <t>150*120MM9366604深咖啡</t>
  </si>
  <si>
    <t>Y14192983</t>
  </si>
  <si>
    <t>9366503白色亚光</t>
  </si>
  <si>
    <t>Y14193965</t>
  </si>
  <si>
    <t>9365513咖啡</t>
  </si>
  <si>
    <t>Y14193980</t>
  </si>
  <si>
    <t>150*120MM9365302白色亚光</t>
  </si>
  <si>
    <t>Y14193981</t>
  </si>
  <si>
    <t>9365512白色亚光</t>
  </si>
  <si>
    <t>Y14193983</t>
  </si>
  <si>
    <t>9365212白色亚光</t>
  </si>
  <si>
    <t>Y14194014</t>
  </si>
  <si>
    <t>105*75mm9817703金属灰</t>
  </si>
  <si>
    <t>Y14194015</t>
  </si>
  <si>
    <t>105*75mm9817703白色亚光</t>
  </si>
  <si>
    <t>Y14194017</t>
  </si>
  <si>
    <t>105*75mm9817208L咖啡</t>
  </si>
  <si>
    <t>Y14194020</t>
  </si>
  <si>
    <t>105*75mm9365603茶栗色</t>
  </si>
  <si>
    <t>Y14194021</t>
  </si>
  <si>
    <t>105*75mm9365503白色亚光</t>
  </si>
  <si>
    <t>Y14194023</t>
  </si>
  <si>
    <t>105*75mm9365803咖啡</t>
  </si>
  <si>
    <t>Y14194024</t>
  </si>
  <si>
    <t>105*75mm9365803茶栗色</t>
  </si>
  <si>
    <t>Y14194025</t>
  </si>
  <si>
    <t>105*75mm9365702白色亚光</t>
  </si>
  <si>
    <t>Y14194026</t>
  </si>
  <si>
    <t>105*75mm9365412白色亚光</t>
  </si>
  <si>
    <t>Y14194027</t>
  </si>
  <si>
    <t>105*75mm9366502白色亚光</t>
  </si>
  <si>
    <t>Y14194028</t>
  </si>
  <si>
    <t>105*75mm9366603咖啡</t>
  </si>
  <si>
    <t>Y14194029</t>
  </si>
  <si>
    <t>105*75mm9366603金属灰</t>
  </si>
  <si>
    <t>Y14194030</t>
  </si>
  <si>
    <t>150*120MM9364302白色亚光</t>
  </si>
  <si>
    <t>Y14194031</t>
  </si>
  <si>
    <t>150*120MM9364502白色亚光</t>
  </si>
  <si>
    <t>Y14194033</t>
  </si>
  <si>
    <t>105*75mm9364603胡桃</t>
  </si>
  <si>
    <t>Y14194034</t>
  </si>
  <si>
    <t>150*120MM3105404咖啡</t>
  </si>
  <si>
    <t>Y14194035</t>
  </si>
  <si>
    <t>150*120MM3105404白色亚光</t>
  </si>
  <si>
    <t>Y14194036</t>
  </si>
  <si>
    <t>105*75mm9366204胡桃</t>
  </si>
  <si>
    <t>Y14194037</t>
  </si>
  <si>
    <t>105*75mm9366204茶栗色</t>
  </si>
  <si>
    <t>Y14194040</t>
  </si>
  <si>
    <t>105*75mm9366514胡桃</t>
  </si>
  <si>
    <t>Y14194042</t>
  </si>
  <si>
    <t>105*75mm9366514咖啡</t>
  </si>
  <si>
    <t>Y14194043</t>
  </si>
  <si>
    <t>105*75mm9366514金属灰</t>
  </si>
  <si>
    <t>Y14194044</t>
  </si>
  <si>
    <t>105*75mm9366414白色亚光</t>
  </si>
  <si>
    <t>Y14194045</t>
  </si>
  <si>
    <t>210*297MMDE1000/DE5000/DE7000/带滑轨</t>
  </si>
  <si>
    <t>Y14194051</t>
  </si>
  <si>
    <t>澳大利亚RP标贴</t>
  </si>
  <si>
    <t>9370103灰橡</t>
  </si>
  <si>
    <t>Y14194053</t>
  </si>
  <si>
    <t>9369208白橡木</t>
  </si>
  <si>
    <t>Y14194054</t>
  </si>
  <si>
    <t>9369208灰橡木</t>
  </si>
  <si>
    <t>Y14194081</t>
  </si>
  <si>
    <t>81*107MM9809403蓝灰色亮光</t>
  </si>
  <si>
    <t>Y14194083</t>
  </si>
  <si>
    <t>81*107MM9809203蓝灰色亮光</t>
  </si>
  <si>
    <t>Y14194106</t>
  </si>
  <si>
    <t>OF标贴</t>
  </si>
  <si>
    <t>9816302灰色</t>
  </si>
  <si>
    <t>Y14194107</t>
  </si>
  <si>
    <t>81*107MM3101304灰色</t>
  </si>
  <si>
    <t>Y14194108</t>
  </si>
  <si>
    <t>81*107MM3110303灰色</t>
  </si>
  <si>
    <t>Y14194109</t>
  </si>
  <si>
    <t>81*107MM3110103灰色</t>
  </si>
  <si>
    <t>Y14194110</t>
  </si>
  <si>
    <t>9809202白色</t>
  </si>
  <si>
    <t>Y14194112</t>
  </si>
  <si>
    <t>81*107MM3108403白色</t>
  </si>
  <si>
    <t>Y14194114</t>
  </si>
  <si>
    <t>SBUD7951-PW</t>
  </si>
  <si>
    <t>Y14194115</t>
  </si>
  <si>
    <t>SBUD6051-PW</t>
  </si>
  <si>
    <t>Y14194116</t>
  </si>
  <si>
    <t>SMWD602-GU</t>
  </si>
  <si>
    <t>Y14194117</t>
  </si>
  <si>
    <t>9816107白色亚光</t>
  </si>
  <si>
    <t>Y14194118</t>
  </si>
  <si>
    <t>81*107MM3101304白色亚光</t>
  </si>
  <si>
    <t>Y14194120</t>
  </si>
  <si>
    <t>3107104白色亮光</t>
  </si>
  <si>
    <t>Y14194121</t>
  </si>
  <si>
    <t>3107104分桃红</t>
  </si>
  <si>
    <t>Y14194124</t>
  </si>
  <si>
    <t>9818103分桃红</t>
  </si>
  <si>
    <t>Y14194126</t>
  </si>
  <si>
    <t>9808308蓝灰色亮光</t>
  </si>
  <si>
    <t>Y14194127</t>
  </si>
  <si>
    <t>81*107MM9809203浅咖啡</t>
  </si>
  <si>
    <t>Y14194128</t>
  </si>
  <si>
    <t>81*107MM9809403科技白橡</t>
  </si>
  <si>
    <t>Y14194129</t>
  </si>
  <si>
    <t>81*107MM9809403浅咖啡</t>
  </si>
  <si>
    <t>Y14194130</t>
  </si>
  <si>
    <t>9816303白色亚光</t>
  </si>
  <si>
    <t>Y14194132</t>
  </si>
  <si>
    <t>9364103白色亚光</t>
  </si>
  <si>
    <t>Y14194133</t>
  </si>
  <si>
    <t>9365203咖啡</t>
  </si>
  <si>
    <t>Y14194134</t>
  </si>
  <si>
    <t>9365902白色亚光</t>
  </si>
  <si>
    <t>Y14194136</t>
  </si>
  <si>
    <t>9366803咖啡</t>
  </si>
  <si>
    <t>Y14194139</t>
  </si>
  <si>
    <t>法国OF说明书</t>
  </si>
  <si>
    <t>210*297MM9816107</t>
  </si>
  <si>
    <t>Y14194140</t>
  </si>
  <si>
    <t>210*297MM9816302</t>
  </si>
  <si>
    <t>Y14194141</t>
  </si>
  <si>
    <t>210*297MM3110303</t>
  </si>
  <si>
    <t>Y14194142</t>
  </si>
  <si>
    <t>210*297MM9816102</t>
  </si>
  <si>
    <t>Y14194143</t>
  </si>
  <si>
    <t>210*297MM3110103</t>
  </si>
  <si>
    <t>Y14194147</t>
  </si>
  <si>
    <t>215*279MM9809202</t>
  </si>
  <si>
    <t>Y14194148</t>
  </si>
  <si>
    <t>215*279MM9809402</t>
  </si>
  <si>
    <t>Y14194149</t>
  </si>
  <si>
    <t>150*120MM9365103白色亚光</t>
  </si>
  <si>
    <t>Y14194154</t>
  </si>
  <si>
    <t>150*120MM9366713白色亚光</t>
  </si>
  <si>
    <t>Y14194155</t>
  </si>
  <si>
    <t>150*120MM9366613咖啡</t>
  </si>
  <si>
    <t>Y14194156</t>
  </si>
  <si>
    <t>150*120MM9366613金属灰</t>
  </si>
  <si>
    <t>Y14194158</t>
  </si>
  <si>
    <t>210*279MM9366412/512/612/712</t>
  </si>
  <si>
    <t>Y14194159</t>
  </si>
  <si>
    <t>210*279MM3105503</t>
  </si>
  <si>
    <t>Y14194163</t>
  </si>
  <si>
    <t>DP正常标贴</t>
  </si>
  <si>
    <t>9328204灰橡</t>
  </si>
  <si>
    <t>Y14194170</t>
  </si>
  <si>
    <t>210*279MM9365312/212</t>
  </si>
  <si>
    <t>Y14194172</t>
  </si>
  <si>
    <t>3110304白色亚光</t>
  </si>
  <si>
    <t>Y14194173</t>
  </si>
  <si>
    <t>9816108灰色亮光</t>
  </si>
  <si>
    <t>Y14194174</t>
  </si>
  <si>
    <t>9816103白色亮光</t>
  </si>
  <si>
    <t>Y14194175</t>
  </si>
  <si>
    <t>9808308浅咖啡</t>
  </si>
  <si>
    <t>Y14194176</t>
  </si>
  <si>
    <t>OF说明书</t>
  </si>
  <si>
    <t>210*279MM3108403/603</t>
  </si>
  <si>
    <t>Y14194180</t>
  </si>
  <si>
    <t>9817603金属灰</t>
  </si>
  <si>
    <t>Y14194181</t>
  </si>
  <si>
    <t>9817803白色亚光</t>
  </si>
  <si>
    <t>Y14194182</t>
  </si>
  <si>
    <t>9082503胡桃</t>
  </si>
  <si>
    <t>Y14194183</t>
  </si>
  <si>
    <t>150*120MM9366210L咖啡</t>
  </si>
  <si>
    <t>Y14194184</t>
  </si>
  <si>
    <t>9366703白色亚光</t>
  </si>
  <si>
    <t>Y14194185</t>
  </si>
  <si>
    <t>9366903白色亚光</t>
  </si>
  <si>
    <t>Y14194187</t>
  </si>
  <si>
    <t>9194002灰橡</t>
  </si>
  <si>
    <t>Y14194188</t>
  </si>
  <si>
    <t>200*95mm9195002灰橡</t>
  </si>
  <si>
    <t>Y14194189</t>
  </si>
  <si>
    <t>200*95mm9196002灰橡</t>
  </si>
  <si>
    <t>Y14194190</t>
  </si>
  <si>
    <t>9194003灰橡</t>
  </si>
  <si>
    <t>Y14194191</t>
  </si>
  <si>
    <t>200*95mm9195003灰橡</t>
  </si>
  <si>
    <t>Y14194192</t>
  </si>
  <si>
    <t>200*95mm9196003灰橡</t>
  </si>
  <si>
    <t>Y14194193</t>
  </si>
  <si>
    <t>9194007灰橡</t>
  </si>
  <si>
    <t>Y14194194</t>
  </si>
  <si>
    <t>9194011灰</t>
  </si>
  <si>
    <t>Y14194195</t>
  </si>
  <si>
    <t>3106403白色亚光</t>
  </si>
  <si>
    <t>Y14194196</t>
  </si>
  <si>
    <t>3106503白色亚光</t>
  </si>
  <si>
    <t>Y14194197</t>
  </si>
  <si>
    <t>3106603白色亚光</t>
  </si>
  <si>
    <t>Y14194198</t>
  </si>
  <si>
    <t>210*297MM3106403</t>
  </si>
  <si>
    <t>Y14194205</t>
  </si>
  <si>
    <t>9372403粉笔白</t>
  </si>
  <si>
    <t>Y14194207</t>
  </si>
  <si>
    <t>3101104白色亮光</t>
  </si>
  <si>
    <t>Y14194208</t>
  </si>
  <si>
    <t>9813402白色亮光</t>
  </si>
  <si>
    <t>Y14194209</t>
  </si>
  <si>
    <t>3102203白色亮光</t>
  </si>
  <si>
    <t>Y14194210</t>
  </si>
  <si>
    <t>9808307科技白橡</t>
  </si>
  <si>
    <t>Y14194211</t>
  </si>
  <si>
    <t>9809202科技白橡</t>
  </si>
  <si>
    <t>Y14194214</t>
  </si>
  <si>
    <t>115*80mm9379103L-l白色亮光</t>
  </si>
  <si>
    <t>Y14194215</t>
  </si>
  <si>
    <t>9379103-L深灰</t>
  </si>
  <si>
    <t>Y14194217</t>
  </si>
  <si>
    <t>9379103-R白色亮光</t>
  </si>
  <si>
    <t>Y14194218</t>
  </si>
  <si>
    <t>115MM*80MM9379103-R深灰</t>
  </si>
  <si>
    <t>Y14194220</t>
  </si>
  <si>
    <t>澳大利亚RP说明书</t>
  </si>
  <si>
    <t>210*297MM9379102</t>
  </si>
  <si>
    <t>Y14194221</t>
  </si>
  <si>
    <t>105*80MM9372204粉笔白</t>
  </si>
  <si>
    <t>Y14194234</t>
  </si>
  <si>
    <t>美国ST说明书</t>
  </si>
  <si>
    <t>210*279MM9376402</t>
  </si>
  <si>
    <t>Y14194235</t>
  </si>
  <si>
    <t>210*279MM9376502</t>
  </si>
  <si>
    <t>Y14194240</t>
  </si>
  <si>
    <t>210*279MM9902402</t>
  </si>
  <si>
    <t>Y14194241</t>
  </si>
  <si>
    <t>210*279MM9902502</t>
  </si>
  <si>
    <t>Y14194244</t>
  </si>
  <si>
    <t>210*279MM9903502</t>
  </si>
  <si>
    <t>Y14194251</t>
  </si>
  <si>
    <t>ST说明书</t>
  </si>
  <si>
    <t>210*279MM9907502</t>
  </si>
  <si>
    <t>Y14194254</t>
  </si>
  <si>
    <t>9316108黑色</t>
  </si>
  <si>
    <t>Y14194255</t>
  </si>
  <si>
    <t>9316108白色</t>
  </si>
  <si>
    <t>Y14194256</t>
  </si>
  <si>
    <t>9316108蓝灰色</t>
  </si>
  <si>
    <t>Y14194257</t>
  </si>
  <si>
    <t>3107105深蓝色</t>
  </si>
  <si>
    <t>Y14194258</t>
  </si>
  <si>
    <t>3107105黑色</t>
  </si>
  <si>
    <t>Y14194259</t>
  </si>
  <si>
    <t>3107105白色</t>
  </si>
  <si>
    <t>Y14194260</t>
  </si>
  <si>
    <t>3107105银色</t>
  </si>
  <si>
    <t>Y14194261</t>
  </si>
  <si>
    <t>3107105红色</t>
  </si>
  <si>
    <t>Y14194262</t>
  </si>
  <si>
    <t>3107105灰色</t>
  </si>
  <si>
    <t>Y14194270</t>
  </si>
  <si>
    <t>美国BS警示标贴</t>
  </si>
  <si>
    <t>美国2002-BS标贴</t>
  </si>
  <si>
    <t>Y14194302</t>
  </si>
  <si>
    <t>美国BS标贴</t>
  </si>
  <si>
    <t>210*297MM9922102/白色亚光</t>
  </si>
  <si>
    <t>Y14194304</t>
  </si>
  <si>
    <t>9922107/白色亚光</t>
  </si>
  <si>
    <t>Y14194305</t>
  </si>
  <si>
    <t>9922109/白色亚光</t>
  </si>
  <si>
    <t>Y14194306</t>
  </si>
  <si>
    <t>9922103/白色亚光</t>
  </si>
  <si>
    <t>Y14194307</t>
  </si>
  <si>
    <t>290MM*70MM9922203/白色亚光</t>
  </si>
  <si>
    <t>Y14194308</t>
  </si>
  <si>
    <t>290MM*70MM9922303/白色亚光</t>
  </si>
  <si>
    <t>Y14194310</t>
  </si>
  <si>
    <t>290MM*70MM9922503/白色亚光</t>
  </si>
  <si>
    <t>Y14194311</t>
  </si>
  <si>
    <t>9922603/白色亚光</t>
  </si>
  <si>
    <t>Y14194312</t>
  </si>
  <si>
    <t>290MM*70MM9922108/白色亚光</t>
  </si>
  <si>
    <t>Y14194316</t>
  </si>
  <si>
    <t>9922508/白色亚光</t>
  </si>
  <si>
    <t>Y14194317</t>
  </si>
  <si>
    <t>290MM*70MM9922608/白色亚光</t>
  </si>
  <si>
    <t>Y14194318</t>
  </si>
  <si>
    <t>9922708/白色亚光</t>
  </si>
  <si>
    <t>Y14194321</t>
  </si>
  <si>
    <t>290MM*70MM9922107/深咖啡色</t>
  </si>
  <si>
    <t>Y14194322</t>
  </si>
  <si>
    <t>9922109/深咖啡色</t>
  </si>
  <si>
    <t>Y14194323</t>
  </si>
  <si>
    <t>290MM*70MM9922103/深咖啡色</t>
  </si>
  <si>
    <t>Y14194324</t>
  </si>
  <si>
    <t>290MM*70MM9922203/深咖啡色</t>
  </si>
  <si>
    <t>Y14194325</t>
  </si>
  <si>
    <t>9922303/深咖啡色</t>
  </si>
  <si>
    <t>Y14194327</t>
  </si>
  <si>
    <t>190MM*70MM9922503/深咖啡色</t>
  </si>
  <si>
    <t>Y14194329</t>
  </si>
  <si>
    <t>9922108/深咖啡色</t>
  </si>
  <si>
    <t>Y14194330</t>
  </si>
  <si>
    <t>190MM*70MM9922208/深咖啡色</t>
  </si>
  <si>
    <t>Y14194331</t>
  </si>
  <si>
    <t>9922308/深咖啡色</t>
  </si>
  <si>
    <t>Y14194332</t>
  </si>
  <si>
    <t>9922408/深咖啡色</t>
  </si>
  <si>
    <t>Y14194334</t>
  </si>
  <si>
    <t>9922608/深咖啡色</t>
  </si>
  <si>
    <t>Y14194335</t>
  </si>
  <si>
    <t>9922708/深咖啡色</t>
  </si>
  <si>
    <t>Y14194338</t>
  </si>
  <si>
    <t>290*70mm9922107/金属灰</t>
  </si>
  <si>
    <t>Y14194339</t>
  </si>
  <si>
    <t>9922109/金属灰</t>
  </si>
  <si>
    <t>Y14194340</t>
  </si>
  <si>
    <t>290*70mm9922103/金属灰</t>
  </si>
  <si>
    <t>Y14194341</t>
  </si>
  <si>
    <t>190MM*70MM9922203/金属灰</t>
  </si>
  <si>
    <t>Y14194342</t>
  </si>
  <si>
    <t>9922303/金属灰</t>
  </si>
  <si>
    <t>Y14194343</t>
  </si>
  <si>
    <t>9922403/金属灰</t>
  </si>
  <si>
    <t>Y14194344</t>
  </si>
  <si>
    <t>9922503/金属灰</t>
  </si>
  <si>
    <t>Y14194346</t>
  </si>
  <si>
    <t>9922108/金属灰</t>
  </si>
  <si>
    <t>Y14194349</t>
  </si>
  <si>
    <t>9922408/金属灰</t>
  </si>
  <si>
    <t>Y14194350</t>
  </si>
  <si>
    <t>9922508/金属灰</t>
  </si>
  <si>
    <t>Y14194352</t>
  </si>
  <si>
    <t>9922708/金属灰</t>
  </si>
  <si>
    <t>Y14194353</t>
  </si>
  <si>
    <t>190MM*70MM9922105/白色</t>
  </si>
  <si>
    <t>Y14194354</t>
  </si>
  <si>
    <t>9922205/白色</t>
  </si>
  <si>
    <t>Y14194355</t>
  </si>
  <si>
    <t>290MM*70MM9922306-R/白色</t>
  </si>
  <si>
    <t>Y14194356</t>
  </si>
  <si>
    <t>9922306-L/白色</t>
  </si>
  <si>
    <t>Y14194358</t>
  </si>
  <si>
    <t>290MM*70MM9922406-L/白色</t>
  </si>
  <si>
    <t>Y14194359</t>
  </si>
  <si>
    <t>9922505/白色</t>
  </si>
  <si>
    <t>Y14194360</t>
  </si>
  <si>
    <t>9922605/白色</t>
  </si>
  <si>
    <t>Y14194361</t>
  </si>
  <si>
    <t>9922705/白色</t>
  </si>
  <si>
    <t>Y14194362</t>
  </si>
  <si>
    <t>290MM*70MM9922805/白色</t>
  </si>
  <si>
    <t>Y14194364</t>
  </si>
  <si>
    <t>290MM*70MM9922115/白色</t>
  </si>
  <si>
    <t>Y14194365</t>
  </si>
  <si>
    <t>9082603胡桃色</t>
  </si>
  <si>
    <t>Y14194366</t>
  </si>
  <si>
    <t>9366813咖啡色</t>
  </si>
  <si>
    <t>Y14194367</t>
  </si>
  <si>
    <t>9366813金属灰</t>
  </si>
  <si>
    <t>Y14194368</t>
  </si>
  <si>
    <t>9366813白色亚光</t>
  </si>
  <si>
    <t>Y14194371</t>
  </si>
  <si>
    <t>150*120MM3105504白色亚光</t>
  </si>
  <si>
    <t>Y14194372</t>
  </si>
  <si>
    <t>9366204金属灰</t>
  </si>
  <si>
    <t>Y14194373</t>
  </si>
  <si>
    <t>9366513白色亚光</t>
  </si>
  <si>
    <t>Y14194374</t>
  </si>
  <si>
    <t>148*105MM9391102白色亮光</t>
  </si>
  <si>
    <t>Y14194377</t>
  </si>
  <si>
    <t>105*1489391202浅灰色亮光</t>
  </si>
  <si>
    <t>Y14194381</t>
  </si>
  <si>
    <t>后上档标贴</t>
  </si>
  <si>
    <t>Y14194405</t>
  </si>
  <si>
    <t>210*297MM9923102/202/302</t>
  </si>
  <si>
    <t>Y14194406</t>
  </si>
  <si>
    <t>210*297MM9923203</t>
  </si>
  <si>
    <t>Y14194409</t>
  </si>
  <si>
    <t>马桶柜排污示意图（说明书）</t>
  </si>
  <si>
    <t>420*594mm英国9929112/9929902</t>
  </si>
  <si>
    <t>Y14194429</t>
  </si>
  <si>
    <t>俄OR条形码标贴</t>
  </si>
  <si>
    <t>S16M-B-A</t>
  </si>
  <si>
    <t>Y14194436</t>
  </si>
  <si>
    <t>210*279MMOC6040</t>
  </si>
  <si>
    <t>Y14194438</t>
  </si>
  <si>
    <t>9366114深胡桃</t>
  </si>
  <si>
    <t>Y14194439</t>
  </si>
  <si>
    <t>9082603茶栗色</t>
  </si>
  <si>
    <t>Y14194440</t>
  </si>
  <si>
    <t>210*279MM9365109</t>
  </si>
  <si>
    <t>Y14194441</t>
  </si>
  <si>
    <t>210*279MM9366122/812</t>
  </si>
  <si>
    <t>Y14194442</t>
  </si>
  <si>
    <t>210*279MM9927102/202/302</t>
  </si>
  <si>
    <t>Y14194444</t>
  </si>
  <si>
    <t>210*279MM9366307/407</t>
  </si>
  <si>
    <t>Y14194447</t>
  </si>
  <si>
    <t>200*65mm玻璃产品标贴</t>
  </si>
  <si>
    <t>Y14194448</t>
  </si>
  <si>
    <t>210*279MM带镜子产品需额外增加</t>
  </si>
  <si>
    <t>Y14194449</t>
  </si>
  <si>
    <t>150*120MM9366123/深咖啡</t>
  </si>
  <si>
    <t>Y14194451</t>
  </si>
  <si>
    <t>9366123/白色亚光</t>
  </si>
  <si>
    <t>Y14194452</t>
  </si>
  <si>
    <t>9927103/深胡桃</t>
  </si>
  <si>
    <t>Y14194454</t>
  </si>
  <si>
    <t>9927103/金属灰</t>
  </si>
  <si>
    <t>Y14194455</t>
  </si>
  <si>
    <t>9927103/白色亚光</t>
  </si>
  <si>
    <t>Y14194458</t>
  </si>
  <si>
    <t>150*120MM9927203/金属灰</t>
  </si>
  <si>
    <t>Y14194459</t>
  </si>
  <si>
    <t>9927203/白色亚光</t>
  </si>
  <si>
    <t>Y14194461</t>
  </si>
  <si>
    <t>150*120MM9927303/深咖啡</t>
  </si>
  <si>
    <t>Y14194462</t>
  </si>
  <si>
    <t>150*120MM9927303/金属灰</t>
  </si>
  <si>
    <t>Y14194463</t>
  </si>
  <si>
    <t>9927303/白色亚光</t>
  </si>
  <si>
    <t>Y14194468</t>
  </si>
  <si>
    <t>9927108/深胡桃</t>
  </si>
  <si>
    <t>Y14194469</t>
  </si>
  <si>
    <t>9927108/深咖啡</t>
  </si>
  <si>
    <t>Y14194470</t>
  </si>
  <si>
    <t>150*120MM9927108/金属灰</t>
  </si>
  <si>
    <t>Y14194471</t>
  </si>
  <si>
    <t>9927108/白色亚光</t>
  </si>
  <si>
    <t>Y14194472</t>
  </si>
  <si>
    <t>9371103/金属灰</t>
  </si>
  <si>
    <t>Y14194474</t>
  </si>
  <si>
    <t>9365110R/深胡桃</t>
  </si>
  <si>
    <t>Y14194480</t>
  </si>
  <si>
    <t>9365110L/茶栗色</t>
  </si>
  <si>
    <t>Y14194483</t>
  </si>
  <si>
    <t>210*279MM9927107</t>
  </si>
  <si>
    <t>Y14194486</t>
  </si>
  <si>
    <t>9818103绿色</t>
  </si>
  <si>
    <t>Y14194490</t>
  </si>
  <si>
    <t>英国BA标贴</t>
  </si>
  <si>
    <t>DE1001D-W</t>
  </si>
  <si>
    <t>Y14194507</t>
  </si>
  <si>
    <t>SBUD6052-GU</t>
  </si>
  <si>
    <t>Y14194508</t>
  </si>
  <si>
    <t>BA条形码标贴</t>
  </si>
  <si>
    <t>DE1001DPG抽屉/银丝黑橡</t>
  </si>
  <si>
    <t>Y14194509</t>
  </si>
  <si>
    <t>DE1001DWG抽屉/白色</t>
  </si>
  <si>
    <t>Y14194510</t>
  </si>
  <si>
    <t>DE1001DWT抽屉/胡桃色</t>
  </si>
  <si>
    <t>Y14194511</t>
  </si>
  <si>
    <t>DE1001FPG开门/银丝黑橡</t>
  </si>
  <si>
    <t>Y14194514</t>
  </si>
  <si>
    <t>DE5001DWG抽屉/白色</t>
  </si>
  <si>
    <t>Y14194515</t>
  </si>
  <si>
    <t>DE5001DWT抽屉/胡桃色</t>
  </si>
  <si>
    <t>Y14194517</t>
  </si>
  <si>
    <t>DE5001FWT开门/胡桃色</t>
  </si>
  <si>
    <t>Y14194518</t>
  </si>
  <si>
    <t>DE7001DPG抽屉/银丝黑橡</t>
  </si>
  <si>
    <t>Y14194519</t>
  </si>
  <si>
    <t>DE7001DWG抽屉/白色</t>
  </si>
  <si>
    <t>Y14194520</t>
  </si>
  <si>
    <t>DE7001DWT抽屉/胡桃色</t>
  </si>
  <si>
    <t>Y14194521</t>
  </si>
  <si>
    <t>DE7001FPG开门/银丝黑橡</t>
  </si>
  <si>
    <t>Y14194522</t>
  </si>
  <si>
    <t>DE7001FWT开门/胡桃色</t>
  </si>
  <si>
    <t>Y14194528</t>
  </si>
  <si>
    <t>3102304</t>
  </si>
  <si>
    <t>Y14194529</t>
  </si>
  <si>
    <t>210*279MM3102303</t>
  </si>
  <si>
    <t>Y14194530</t>
  </si>
  <si>
    <t>澳大利亚RP色板标贴</t>
  </si>
  <si>
    <t>65MM*50MM灰橡木</t>
  </si>
  <si>
    <t>Y14194539</t>
  </si>
  <si>
    <t>9373后下档标贴</t>
  </si>
  <si>
    <t>Y14194541</t>
  </si>
  <si>
    <t>B1条形码标贴</t>
  </si>
  <si>
    <t>S14</t>
  </si>
  <si>
    <t>Y14194542</t>
  </si>
  <si>
    <t>S15</t>
  </si>
  <si>
    <t>Y14194543</t>
  </si>
  <si>
    <t>美国DP说明书</t>
  </si>
  <si>
    <t>210*279MM9320605</t>
  </si>
  <si>
    <t>Y14194544</t>
  </si>
  <si>
    <t>210*279MM9320705</t>
  </si>
  <si>
    <t>Y14194545</t>
  </si>
  <si>
    <t>210*279MM9320805</t>
  </si>
  <si>
    <t>Y14194550</t>
  </si>
  <si>
    <t>英国BS新品标贴</t>
  </si>
  <si>
    <t>105*75mm9929104G</t>
  </si>
  <si>
    <t>Y14194637</t>
  </si>
  <si>
    <t>美国BS9931说明书</t>
  </si>
  <si>
    <t>210*297MM9931102</t>
  </si>
  <si>
    <t>Y14194638</t>
  </si>
  <si>
    <t>210*297MM9931107</t>
  </si>
  <si>
    <t>Y14194639</t>
  </si>
  <si>
    <t>210*297MM9931109</t>
  </si>
  <si>
    <t>Y14194640</t>
  </si>
  <si>
    <t>210*297MM9931202/9931302/9931402</t>
  </si>
  <si>
    <t>Y14194641</t>
  </si>
  <si>
    <t>210*297MM9931502</t>
  </si>
  <si>
    <t>Y14194642</t>
  </si>
  <si>
    <t>290MM*70MM9931102白色亮光</t>
  </si>
  <si>
    <t>Y14194643</t>
  </si>
  <si>
    <t>290MM*70MM9931103白色亮光</t>
  </si>
  <si>
    <t>Y14194644</t>
  </si>
  <si>
    <t>290MM*70MM9931102深咖啡色</t>
  </si>
  <si>
    <t>Y14194645</t>
  </si>
  <si>
    <t>290MM*70MM9931103深咖啡色</t>
  </si>
  <si>
    <t>Y14194646</t>
  </si>
  <si>
    <t>290MM*70MM9931102黑橡</t>
  </si>
  <si>
    <t>Y14194647</t>
  </si>
  <si>
    <t>290MM*70MM9931103黑橡</t>
  </si>
  <si>
    <t>Y14194648</t>
  </si>
  <si>
    <t>290MM*70MM9931102金属灰</t>
  </si>
  <si>
    <t>Y14194649</t>
  </si>
  <si>
    <t>290MM*70MM9931103金属灰</t>
  </si>
  <si>
    <t>Y14194651</t>
  </si>
  <si>
    <t>290MM*70MM9931203白色亮光</t>
  </si>
  <si>
    <t>Y14194652</t>
  </si>
  <si>
    <t>290MM*55MM9931206凤凰石</t>
  </si>
  <si>
    <t>Y14194654</t>
  </si>
  <si>
    <t>290MM*70MM9931203深咖啡色</t>
  </si>
  <si>
    <t>Y14194655</t>
  </si>
  <si>
    <t>290MM*70MM9931202黑橡</t>
  </si>
  <si>
    <t>Y14194656</t>
  </si>
  <si>
    <t>290MM*70MM9931203黑橡</t>
  </si>
  <si>
    <t>Y14194657</t>
  </si>
  <si>
    <t>290MM*70MM9931202金属灰</t>
  </si>
  <si>
    <t>Y14194658</t>
  </si>
  <si>
    <t>290MM*70MM9931203金属灰</t>
  </si>
  <si>
    <t>Y14194660</t>
  </si>
  <si>
    <t>290MM*70MM9931303白色亮光</t>
  </si>
  <si>
    <t>Y14194663</t>
  </si>
  <si>
    <t>290MM*70MM9931303深咖啡色</t>
  </si>
  <si>
    <t>Y14194664</t>
  </si>
  <si>
    <t>290MM*70MM9931302黑橡</t>
  </si>
  <si>
    <t>Y14194666</t>
  </si>
  <si>
    <t>290MM*70MM9931302金属灰</t>
  </si>
  <si>
    <t>Y14194667</t>
  </si>
  <si>
    <t>290MM*70MM9931303金属灰</t>
  </si>
  <si>
    <t>Y14194668</t>
  </si>
  <si>
    <t>9931402白色亮光</t>
  </si>
  <si>
    <t>Y14194669</t>
  </si>
  <si>
    <t>290MM*70MM9931403白色亮光</t>
  </si>
  <si>
    <t>Y14194670</t>
  </si>
  <si>
    <t>9931406凤凰石</t>
  </si>
  <si>
    <t>Y14194671</t>
  </si>
  <si>
    <t>9931402深咖啡色</t>
  </si>
  <si>
    <t>Y14194673</t>
  </si>
  <si>
    <t>9931402黑橡</t>
  </si>
  <si>
    <t>Y14194675</t>
  </si>
  <si>
    <t>9931402金属灰</t>
  </si>
  <si>
    <t>Y14194676</t>
  </si>
  <si>
    <t>9931403金属灰</t>
  </si>
  <si>
    <t>Y14194677</t>
  </si>
  <si>
    <t>9931503白色亮光</t>
  </si>
  <si>
    <t>Y14194678</t>
  </si>
  <si>
    <t>290MM*55MM9931506凤凰石</t>
  </si>
  <si>
    <t>Y14194684</t>
  </si>
  <si>
    <t>190*70MM9931108深咖啡色</t>
  </si>
  <si>
    <t>Y14194686</t>
  </si>
  <si>
    <t>290MM*70MM9931108金属灰</t>
  </si>
  <si>
    <t>Y14194687</t>
  </si>
  <si>
    <t>290MM*70MM9931110白色亮光</t>
  </si>
  <si>
    <t>Y14194688</t>
  </si>
  <si>
    <t>290MM*70MM9931110深咖啡色</t>
  </si>
  <si>
    <t>Y14194689</t>
  </si>
  <si>
    <t>290MM*70MM9931110黑橡</t>
  </si>
  <si>
    <t>Y14194690</t>
  </si>
  <si>
    <t>290*70MM9931110金属灰</t>
  </si>
  <si>
    <t>Y14194691</t>
  </si>
  <si>
    <t>210*297MMSMW6016-PW</t>
  </si>
  <si>
    <t>Y14194692</t>
  </si>
  <si>
    <t>俄罗斯OR</t>
  </si>
  <si>
    <t>9312204镜子靠模</t>
  </si>
  <si>
    <t>Y14194695</t>
  </si>
  <si>
    <t>美国BS说明书</t>
  </si>
  <si>
    <t>210*297MM9933102/9933202/9933302</t>
  </si>
  <si>
    <t>Y14194696</t>
  </si>
  <si>
    <t>210*297MM9933109</t>
  </si>
  <si>
    <t>Y14194697</t>
  </si>
  <si>
    <t>9818108琭色</t>
  </si>
  <si>
    <t>Y14194699</t>
  </si>
  <si>
    <t>210*297MM9932102/9932202/9932302</t>
  </si>
  <si>
    <t>Y14194700</t>
  </si>
  <si>
    <t>9933102白色亮光</t>
  </si>
  <si>
    <t>Y14194701</t>
  </si>
  <si>
    <t>290*70mm9933202白色亮光</t>
  </si>
  <si>
    <t>Y14194702</t>
  </si>
  <si>
    <t>290*70mm9933302白色亮光</t>
  </si>
  <si>
    <t>Y14194703</t>
  </si>
  <si>
    <t>290*70mm9933109白色亮光</t>
  </si>
  <si>
    <t>Y14194706</t>
  </si>
  <si>
    <t>9932302黑红像</t>
  </si>
  <si>
    <t>Y14194710</t>
  </si>
  <si>
    <t>9932102白色亚光</t>
  </si>
  <si>
    <t>Y14194711</t>
  </si>
  <si>
    <t>9932202白色亚光</t>
  </si>
  <si>
    <t>Y14194712</t>
  </si>
  <si>
    <t>9932302白色亚光</t>
  </si>
  <si>
    <t>Y14194722</t>
  </si>
  <si>
    <t>290*70mm9932105卡拉拉白</t>
  </si>
  <si>
    <t>Y14194723</t>
  </si>
  <si>
    <t>290*70mm9932205卡拉拉白</t>
  </si>
  <si>
    <t>Y14194724</t>
  </si>
  <si>
    <t>290*70mm9932305卡拉拉白</t>
  </si>
  <si>
    <t>Y14194725</t>
  </si>
  <si>
    <t>290*70mm9932105-B黑色石英石</t>
  </si>
  <si>
    <t>Y14194726</t>
  </si>
  <si>
    <t>290*70mm9932205-B黑色石英石</t>
  </si>
  <si>
    <t>Y14194727</t>
  </si>
  <si>
    <t>290*70mm9932305-B黑色石英石</t>
  </si>
  <si>
    <t>Y14194728</t>
  </si>
  <si>
    <t>警示标贴</t>
  </si>
  <si>
    <t>Y14194731</t>
  </si>
  <si>
    <t>150*120MM3105404金属灰</t>
  </si>
  <si>
    <t>Y14194734</t>
  </si>
  <si>
    <t>210*279MM9366322/9366422</t>
  </si>
  <si>
    <t>Y14194735</t>
  </si>
  <si>
    <t>200MM*95MM3107605灰色亮光</t>
  </si>
  <si>
    <t>Y14194737</t>
  </si>
  <si>
    <t>9931306凤凰石</t>
  </si>
  <si>
    <t>Y14194739</t>
  </si>
  <si>
    <t>美国BS9922说明书</t>
  </si>
  <si>
    <t>210*297MM9922103</t>
  </si>
  <si>
    <t>Y14194740</t>
  </si>
  <si>
    <t>210*297MM9922108/9922208/9922308/9922408/508/608/</t>
  </si>
  <si>
    <t>Y14194741</t>
  </si>
  <si>
    <t>210*297MM9922109</t>
  </si>
  <si>
    <t>Y14194742</t>
  </si>
  <si>
    <t>105*80MM9372602粉笔白</t>
  </si>
  <si>
    <t>Y14194743</t>
  </si>
  <si>
    <t>100*1349372502粉笔白</t>
  </si>
  <si>
    <t>Y14194744</t>
  </si>
  <si>
    <t>210*297MM9372502</t>
  </si>
  <si>
    <t>Y14194745</t>
  </si>
  <si>
    <t>210*297MM9372602</t>
  </si>
  <si>
    <t>Y14194746</t>
  </si>
  <si>
    <t>9366323白色亚光</t>
  </si>
  <si>
    <t>Y14194747</t>
  </si>
  <si>
    <t>9366323金属灰</t>
  </si>
  <si>
    <t>Y14194748</t>
  </si>
  <si>
    <t>9366323深咖啡色</t>
  </si>
  <si>
    <t>Y14194749</t>
  </si>
  <si>
    <t>A4波卡不干胶</t>
  </si>
  <si>
    <t>A5波卡不干胶</t>
  </si>
  <si>
    <t>Y14194753</t>
  </si>
  <si>
    <t>美国LF说明书</t>
  </si>
  <si>
    <t>210*297MM9199002</t>
  </si>
  <si>
    <t>Y14194754</t>
  </si>
  <si>
    <t>210*297MM9199003</t>
  </si>
  <si>
    <t>Y14194761</t>
  </si>
  <si>
    <t>65*50mm粉笔白</t>
  </si>
  <si>
    <t>Y14194762</t>
  </si>
  <si>
    <t>210*297MM9922107</t>
  </si>
  <si>
    <t>Y14194763</t>
  </si>
  <si>
    <t>澳大利亚5016-RP标贴</t>
  </si>
  <si>
    <t>285*205MM9372403-W*粉笔白</t>
  </si>
  <si>
    <t>Y14194765</t>
  </si>
  <si>
    <t>285*205MM9372503-W*粉笔白</t>
  </si>
  <si>
    <t>Y14194766</t>
  </si>
  <si>
    <t>澳大利亚5016-RP说明书</t>
  </si>
  <si>
    <t>210*297MM9372303/9372103/</t>
  </si>
  <si>
    <t>Y14194767</t>
  </si>
  <si>
    <t>210*297MM9372403</t>
  </si>
  <si>
    <t>Y14194768</t>
  </si>
  <si>
    <t>210*297MM9372503</t>
  </si>
  <si>
    <t>Y14194769</t>
  </si>
  <si>
    <t>130*70MM9372504安全警示标贴</t>
  </si>
  <si>
    <t>Y14194770</t>
  </si>
  <si>
    <t>75*43MM9372504电源线标贴</t>
  </si>
  <si>
    <t>Y14194771</t>
  </si>
  <si>
    <t>3108104白色亚光</t>
  </si>
  <si>
    <t>Y14194772</t>
  </si>
  <si>
    <t>210*297MM3108103</t>
  </si>
  <si>
    <t>Y14194773</t>
  </si>
  <si>
    <t>10-16千克重量标贴绿色</t>
  </si>
  <si>
    <t>Y14194774</t>
  </si>
  <si>
    <t>200MM*95MM3107605黑色亮光</t>
  </si>
  <si>
    <t>Y14194776</t>
  </si>
  <si>
    <t>150*120MM9366803金属灰</t>
  </si>
  <si>
    <t>Y14194777</t>
  </si>
  <si>
    <t>沙特3966-SA标贴</t>
  </si>
  <si>
    <t>3101205灰色</t>
  </si>
  <si>
    <t>Y14194778</t>
  </si>
  <si>
    <t>3103205/白色</t>
  </si>
  <si>
    <t>Y14194824</t>
  </si>
  <si>
    <t>200*144MM9348103浅灰色亮光</t>
  </si>
  <si>
    <t>Y14194825</t>
  </si>
  <si>
    <t>200*144MM9348203白色亮光</t>
  </si>
  <si>
    <t>Y14194831</t>
  </si>
  <si>
    <t>9349203曼特宁</t>
  </si>
  <si>
    <t>Y14194832</t>
  </si>
  <si>
    <t>9349203水洗楸香木</t>
  </si>
  <si>
    <t>Y14194833</t>
  </si>
  <si>
    <t>9349203浅灰色亮光</t>
  </si>
  <si>
    <t>Y14194834</t>
  </si>
  <si>
    <t>200*1449391102新深灰色</t>
  </si>
  <si>
    <t>Y14194838</t>
  </si>
  <si>
    <t>200*1449391303新深灰色</t>
  </si>
  <si>
    <t>Y14194839</t>
  </si>
  <si>
    <t>9391303-L拉手镀铬</t>
  </si>
  <si>
    <t>Y14194840</t>
  </si>
  <si>
    <t>210*297MM9348（欠版本）</t>
  </si>
  <si>
    <t>Y14194841</t>
  </si>
  <si>
    <t>210*297MM9349（欠版本）</t>
  </si>
  <si>
    <t>Y14194842</t>
  </si>
  <si>
    <t>210*297MM9391（欠版本）</t>
  </si>
  <si>
    <t>Y14194843</t>
  </si>
  <si>
    <t>9364403深咖啡色（欠版本）</t>
  </si>
  <si>
    <t>Y14194844</t>
  </si>
  <si>
    <t>9392前上档和后上档警示标贴</t>
  </si>
  <si>
    <t>Y14194845</t>
  </si>
  <si>
    <t>3108303白色亚光（欠版本）</t>
  </si>
  <si>
    <t>Y14194846</t>
  </si>
  <si>
    <t>3108703白色亚光（欠版本）</t>
  </si>
  <si>
    <t>Y14194847</t>
  </si>
  <si>
    <t>9809102白色亚光（欠版本）</t>
  </si>
  <si>
    <t>Y14194848</t>
  </si>
  <si>
    <t>9809103科技白橡（欠版本）</t>
  </si>
  <si>
    <t>Y14194849</t>
  </si>
  <si>
    <t>9809103蓝灰色亮光（欠版本）</t>
  </si>
  <si>
    <t>Y14194850</t>
  </si>
  <si>
    <t>9809303白色亮光（欠版本）</t>
  </si>
  <si>
    <t>Y14194851</t>
  </si>
  <si>
    <t>9809303科技白象（欠版本）</t>
  </si>
  <si>
    <t>Y14194852</t>
  </si>
  <si>
    <t>9809303蓝灰色亮光（欠版本）</t>
  </si>
  <si>
    <t>Y14194853</t>
  </si>
  <si>
    <t>9809303哑光浅咖啡色（欠版本）</t>
  </si>
  <si>
    <t>Y14194854</t>
  </si>
  <si>
    <t>215*279MM3108303（欠版本）</t>
  </si>
  <si>
    <t>Y14194855</t>
  </si>
  <si>
    <t>215*279MM3108703（欠版本）</t>
  </si>
  <si>
    <t>Y14194856</t>
  </si>
  <si>
    <t>215*279MM9809102（欠版本）</t>
  </si>
  <si>
    <t>Y14194857</t>
  </si>
  <si>
    <t>215*279MM9809302（欠版本）</t>
  </si>
  <si>
    <t>Y14194858</t>
  </si>
  <si>
    <t>塑料袋标贴</t>
  </si>
  <si>
    <t>50*33MM</t>
  </si>
  <si>
    <t>Y14194868</t>
  </si>
  <si>
    <t>3108603白色</t>
  </si>
  <si>
    <t>Y14194872</t>
  </si>
  <si>
    <t>150*120MM3105504深咖啡</t>
  </si>
  <si>
    <t>Y14194876</t>
  </si>
  <si>
    <t>150*120MM3103113/214</t>
  </si>
  <si>
    <t>Y14194878</t>
  </si>
  <si>
    <t>150*120MM3103503</t>
  </si>
  <si>
    <t>Y14194880</t>
  </si>
  <si>
    <t>3103703</t>
  </si>
  <si>
    <t>Y14194882</t>
  </si>
  <si>
    <t>150*120MM3103903</t>
  </si>
  <si>
    <t>Y14194884</t>
  </si>
  <si>
    <t>150*120MM3103113/213</t>
  </si>
  <si>
    <t>Y14194885</t>
  </si>
  <si>
    <t>150*120MM3103503/903</t>
  </si>
  <si>
    <t>Y14194886</t>
  </si>
  <si>
    <t>150*120MM3103603/703/803</t>
  </si>
  <si>
    <t>Y14194892</t>
  </si>
  <si>
    <t>澳大利亚色板标贴</t>
  </si>
  <si>
    <t>水洗秋香木</t>
  </si>
  <si>
    <t>Y14194903</t>
  </si>
  <si>
    <t>105x75mmSBP1801-GU</t>
  </si>
  <si>
    <t>Y14194904</t>
  </si>
  <si>
    <t>105x75mmSBP1801-GM</t>
  </si>
  <si>
    <t>Y14194905</t>
  </si>
  <si>
    <t>105x75mmSBP1801-PW</t>
  </si>
  <si>
    <t>Y14194906</t>
  </si>
  <si>
    <t>105x75mmSBP701-GU</t>
  </si>
  <si>
    <t>Y14194907</t>
  </si>
  <si>
    <t>105x75mmSBP701-GM</t>
  </si>
  <si>
    <t>Y14194908</t>
  </si>
  <si>
    <t>105x75mmSBP701-PW</t>
  </si>
  <si>
    <t>Y14194910</t>
  </si>
  <si>
    <t>105x75mmSBP801-GM</t>
  </si>
  <si>
    <t>Y14194911</t>
  </si>
  <si>
    <t>105x75mmSBP801-PW</t>
  </si>
  <si>
    <t>Y14194912</t>
  </si>
  <si>
    <t>105x75mmSWCU6433-GM</t>
  </si>
  <si>
    <t>Y14194915</t>
  </si>
  <si>
    <t>105x75mmSWCUG6734-GM</t>
  </si>
  <si>
    <t>Y14194917</t>
  </si>
  <si>
    <t>105x75mmSWCUG6734-PW</t>
  </si>
  <si>
    <t>Y14194919</t>
  </si>
  <si>
    <t>英国BS新品说明书</t>
  </si>
  <si>
    <t>210*297MM浴缸群板</t>
  </si>
  <si>
    <t>Y14194920</t>
  </si>
  <si>
    <t>210x297mmSWCU6432</t>
  </si>
  <si>
    <t>Y14194921</t>
  </si>
  <si>
    <t>200MM*95MM3107605白色亮光</t>
  </si>
  <si>
    <t>Y14194928</t>
  </si>
  <si>
    <t>英国BS不干胶封口贴</t>
  </si>
  <si>
    <t>Y14194929</t>
  </si>
  <si>
    <t>英国B1说明书</t>
  </si>
  <si>
    <t>210x297mm马桶盖板法文说明书</t>
  </si>
  <si>
    <t>Y14194930</t>
  </si>
  <si>
    <t>150*120MM9366314金属灰</t>
  </si>
  <si>
    <t>Y14194974</t>
  </si>
  <si>
    <t>210*279MM9366903/113/213/313</t>
  </si>
  <si>
    <t>Y14194992</t>
  </si>
  <si>
    <t>美国ST型号标贴</t>
  </si>
  <si>
    <t>Y14195034</t>
  </si>
  <si>
    <t>150*120MM9366210R金属灰</t>
  </si>
  <si>
    <t>Y14195035</t>
  </si>
  <si>
    <t>150*120MM9817803白色亚光</t>
  </si>
  <si>
    <t>Y14195037</t>
  </si>
  <si>
    <t>美国2001-BS新品说明书</t>
  </si>
  <si>
    <t>210*297MM9021102/202/302</t>
  </si>
  <si>
    <t>Y14195038</t>
  </si>
  <si>
    <t>210*297MM9021502</t>
  </si>
  <si>
    <t>Y14195039</t>
  </si>
  <si>
    <t>210*297MM9022102</t>
  </si>
  <si>
    <t>Y14195040</t>
  </si>
  <si>
    <t>210*297MM9022202</t>
  </si>
  <si>
    <t>Y14195042</t>
  </si>
  <si>
    <t>210*297MM9022402</t>
  </si>
  <si>
    <t>Y14195058</t>
  </si>
  <si>
    <t>英国B1新品马桶柜说明书</t>
  </si>
  <si>
    <t>210*297MMS47</t>
  </si>
  <si>
    <t>Y14195059</t>
  </si>
  <si>
    <t>英国B1新品马桶柜法文版说明书</t>
  </si>
  <si>
    <t>210*298MMs47</t>
  </si>
  <si>
    <t>Y14195060</t>
  </si>
  <si>
    <t>英国B1新品马桶柜标贴</t>
  </si>
  <si>
    <t>100mm*40mms48</t>
  </si>
  <si>
    <t>Y14195061</t>
  </si>
  <si>
    <t>靠模</t>
  </si>
  <si>
    <t>565*60SMW6017镜子靠模</t>
  </si>
  <si>
    <t>Y14195062</t>
  </si>
  <si>
    <t>美国st说明书</t>
  </si>
  <si>
    <t>215*2799007502/9009502</t>
  </si>
  <si>
    <t>Y14195063</t>
  </si>
  <si>
    <t>9008502/9010502</t>
  </si>
  <si>
    <t>Y14195064</t>
  </si>
  <si>
    <t>215*2809024502</t>
  </si>
  <si>
    <t>Y14195070</t>
  </si>
  <si>
    <t>115*809379102R-002白色亮光</t>
  </si>
  <si>
    <t>Y14195071</t>
  </si>
  <si>
    <t>87*1079816303蓝灰色亮光</t>
  </si>
  <si>
    <t>Y14195072</t>
  </si>
  <si>
    <t>210*298MMOMW6016</t>
  </si>
  <si>
    <t>Y14195074</t>
  </si>
  <si>
    <t>210*298MM9021202/302</t>
  </si>
  <si>
    <t>Y14195075</t>
  </si>
  <si>
    <t>210*299MM9021402</t>
  </si>
  <si>
    <t>Y14195076</t>
  </si>
  <si>
    <t>290*709021203亚光深灰</t>
  </si>
  <si>
    <t>Y14195077</t>
  </si>
  <si>
    <t>美国2002-BS新品标贴</t>
  </si>
  <si>
    <t>290*709021203深咖啡色</t>
  </si>
  <si>
    <t>Y14195078</t>
  </si>
  <si>
    <t>美国2003-BS新品标贴</t>
  </si>
  <si>
    <t>290*709021403白色亚光</t>
  </si>
  <si>
    <t>Y14195079</t>
  </si>
  <si>
    <t>美国2004-BS新品标贴</t>
  </si>
  <si>
    <t>290*709021403亚光深灰</t>
  </si>
  <si>
    <t>Y14195080</t>
  </si>
  <si>
    <t>美国2005-BS新品标贴</t>
  </si>
  <si>
    <t>290*709021403深咖啡色</t>
  </si>
  <si>
    <t>Y14195081</t>
  </si>
  <si>
    <t>美国2006-BS新品标贴</t>
  </si>
  <si>
    <t>290*709021406卡拉拉白</t>
  </si>
  <si>
    <t>Y14195082</t>
  </si>
  <si>
    <t>美国2007-BS新品标贴</t>
  </si>
  <si>
    <t>290*709022204白色亚光</t>
  </si>
  <si>
    <t>Y14195083</t>
  </si>
  <si>
    <t>美国2008-BS新品标贴</t>
  </si>
  <si>
    <t>290*709022304亚光深灰</t>
  </si>
  <si>
    <t>Y14195084</t>
  </si>
  <si>
    <t>美国2010-BS新品标贴</t>
  </si>
  <si>
    <t>290*709022403白色亚光</t>
  </si>
  <si>
    <t>Y14195085</t>
  </si>
  <si>
    <t>美国2009-BS新品标贴</t>
  </si>
  <si>
    <t>290*709022306卡拉拉白</t>
  </si>
  <si>
    <t>Y14195086</t>
  </si>
  <si>
    <t>美国2011-BS新品标贴</t>
  </si>
  <si>
    <t>290*709022406卡拉拉白</t>
  </si>
  <si>
    <t>Y14195087</t>
  </si>
  <si>
    <t>美国2012-BS新品标贴</t>
  </si>
  <si>
    <t>290*709022503亚光深灰</t>
  </si>
  <si>
    <t>Y14195088</t>
  </si>
  <si>
    <t>美国2013-BS新品标贴</t>
  </si>
  <si>
    <t>290*709022506卡拉拉白</t>
  </si>
  <si>
    <t>Y14195090</t>
  </si>
  <si>
    <t>俄罗斯OR标贴</t>
  </si>
  <si>
    <t>290*709312109蛋黄白</t>
  </si>
  <si>
    <t>Y14195091</t>
  </si>
  <si>
    <t>290*709312102蛋黄白</t>
  </si>
  <si>
    <t>Y14195092</t>
  </si>
  <si>
    <t>290*709312203蛋黄白</t>
  </si>
  <si>
    <t>Y14195093</t>
  </si>
  <si>
    <t>美国SD新品说明书</t>
  </si>
  <si>
    <t>210*299MM9029102</t>
  </si>
  <si>
    <t>Y14195094</t>
  </si>
  <si>
    <t>210*299MM9029107</t>
  </si>
  <si>
    <t>Y14195097</t>
  </si>
  <si>
    <t>210*299MM9029302</t>
  </si>
  <si>
    <t>Y14195098</t>
  </si>
  <si>
    <t>210*299MM9029402</t>
  </si>
  <si>
    <t>Y14195099</t>
  </si>
  <si>
    <t>210*299MM9029502</t>
  </si>
  <si>
    <t>Y14196001</t>
  </si>
  <si>
    <t>210*299MM9029602</t>
  </si>
  <si>
    <t>Y14196002</t>
  </si>
  <si>
    <t>美国SD新品标贴</t>
  </si>
  <si>
    <t>150*1209029107-030白色亚光</t>
  </si>
  <si>
    <t>Y14196003</t>
  </si>
  <si>
    <t>150*1209030107-144黑胡桃木</t>
  </si>
  <si>
    <t>Y14196004</t>
  </si>
  <si>
    <t>150*1209029102-030白色亚光</t>
  </si>
  <si>
    <t>Y14196005</t>
  </si>
  <si>
    <t>150*1209030102-144黑胡桃木</t>
  </si>
  <si>
    <t>Y14196006</t>
  </si>
  <si>
    <t>150*1209029207-030白色亚光</t>
  </si>
  <si>
    <t>Y14196007</t>
  </si>
  <si>
    <t>150*1209030207-144黑胡桃木</t>
  </si>
  <si>
    <t>Y14196008</t>
  </si>
  <si>
    <t>150*1209029202-030白色亚光</t>
  </si>
  <si>
    <t>Y14196009</t>
  </si>
  <si>
    <t>150*1209030202-144黑胡桃木</t>
  </si>
  <si>
    <t>Y14196010</t>
  </si>
  <si>
    <t>150*1209029302-030白色亚光</t>
  </si>
  <si>
    <t>Y14196011</t>
  </si>
  <si>
    <t>150*1209030302-144黑胡桃木</t>
  </si>
  <si>
    <t>Y14196012</t>
  </si>
  <si>
    <t>150*1209029402-030白色亚光</t>
  </si>
  <si>
    <t>Y14196013</t>
  </si>
  <si>
    <t>150*1209030402-144黑胡桃木</t>
  </si>
  <si>
    <t>Y14196014</t>
  </si>
  <si>
    <t>150*1209029502-030白色亚光</t>
  </si>
  <si>
    <t>Y14196015</t>
  </si>
  <si>
    <t>150*1209030502-144黑胡桃木</t>
  </si>
  <si>
    <t>Y14196016</t>
  </si>
  <si>
    <t>150*1209029602-030白色亚光</t>
  </si>
  <si>
    <t>Y14196017</t>
  </si>
  <si>
    <t>150*1209030602-144黑胡桃木</t>
  </si>
  <si>
    <t>Y14196018</t>
  </si>
  <si>
    <t>290*709366403白色亚光</t>
  </si>
  <si>
    <t>Y14196019</t>
  </si>
  <si>
    <t>290*709021303深咖啡色</t>
  </si>
  <si>
    <t>Y14196020</t>
  </si>
  <si>
    <t>290*709021204白色亚光</t>
  </si>
  <si>
    <t>Y14196021</t>
  </si>
  <si>
    <t>290*709021304亚光深灰</t>
  </si>
  <si>
    <t>Y14196022</t>
  </si>
  <si>
    <t>200*959312109黑胡桃</t>
  </si>
  <si>
    <t>Y14196023</t>
  </si>
  <si>
    <t>200*959312102黑胡桃</t>
  </si>
  <si>
    <t>Y14196024</t>
  </si>
  <si>
    <t>200*959312203黑胡桃</t>
  </si>
  <si>
    <t>Y14196025</t>
  </si>
  <si>
    <t>81*1079816102蓝灰</t>
  </si>
  <si>
    <t>Y14196026</t>
  </si>
  <si>
    <t>81*1073101104蓝灰</t>
  </si>
  <si>
    <t>Y14196027</t>
  </si>
  <si>
    <t>81*1079816203白色</t>
  </si>
  <si>
    <t>Y14196028</t>
  </si>
  <si>
    <t>81*1079816203蓝灰</t>
  </si>
  <si>
    <t>Y14196029</t>
  </si>
  <si>
    <t>285*7518062302-130深咖啡</t>
  </si>
  <si>
    <t>Y14196030</t>
  </si>
  <si>
    <t>285*7518062302-深咖啡</t>
  </si>
  <si>
    <t>Y14196031</t>
  </si>
  <si>
    <t>RP说明书</t>
  </si>
  <si>
    <t>210*2979369</t>
  </si>
  <si>
    <t>Y14196037</t>
  </si>
  <si>
    <t>150*1209366812茶栗色</t>
  </si>
  <si>
    <t>Y14196038</t>
  </si>
  <si>
    <t>150*1209366322茶栗色</t>
  </si>
  <si>
    <t>Y14196039</t>
  </si>
  <si>
    <t>150*1209366412茶栗色</t>
  </si>
  <si>
    <t>Y14196040</t>
  </si>
  <si>
    <t>150*1209366612茶栗色</t>
  </si>
  <si>
    <t>Y14196041</t>
  </si>
  <si>
    <t>150*1209367110L白色亚光</t>
  </si>
  <si>
    <t>Y14196042</t>
  </si>
  <si>
    <t>150*1209367110L金属灰</t>
  </si>
  <si>
    <t>Y14196043</t>
  </si>
  <si>
    <t>150*1209367110L茶栗色</t>
  </si>
  <si>
    <t>Y14196044</t>
  </si>
  <si>
    <t>150*1209367110L深咖啡色</t>
  </si>
  <si>
    <t>Y14196045</t>
  </si>
  <si>
    <t>150*1209367110R白色亚光</t>
  </si>
  <si>
    <t>Y14196046</t>
  </si>
  <si>
    <t>150*1209367110R金属灰</t>
  </si>
  <si>
    <t>Y14196047</t>
  </si>
  <si>
    <t>150*1209367110R茶栗色</t>
  </si>
  <si>
    <t>Y14196048</t>
  </si>
  <si>
    <t>150*1209367110R深咖啡色</t>
  </si>
  <si>
    <t>Y14196049</t>
  </si>
  <si>
    <t>150*1209367503白色亚光</t>
  </si>
  <si>
    <t>Y14196050</t>
  </si>
  <si>
    <t>150*1209367503金属灰</t>
  </si>
  <si>
    <t>Y14196051</t>
  </si>
  <si>
    <t>150*1209367503茶栗色</t>
  </si>
  <si>
    <t>Y14196052</t>
  </si>
  <si>
    <t>150*1209367503深咖啡色</t>
  </si>
  <si>
    <t>Y14196053</t>
  </si>
  <si>
    <t>150*1209367603白色亚光</t>
  </si>
  <si>
    <t>Y14196054</t>
  </si>
  <si>
    <t>150*1209367603金属灰</t>
  </si>
  <si>
    <t>Y14196055</t>
  </si>
  <si>
    <t>150*1209367603茶栗色</t>
  </si>
  <si>
    <t>Y14196056</t>
  </si>
  <si>
    <t>150*1209367603深咖啡色</t>
  </si>
  <si>
    <t>Y14200002</t>
  </si>
  <si>
    <t>240号砂带</t>
  </si>
  <si>
    <t>Y14200010</t>
  </si>
  <si>
    <t>800#砂带</t>
  </si>
  <si>
    <t>Y14200011</t>
  </si>
  <si>
    <t>80#布砂带</t>
  </si>
  <si>
    <t>1900*730常用（实木）</t>
  </si>
  <si>
    <t>Y14200012</t>
  </si>
  <si>
    <t>180#布砂带</t>
  </si>
  <si>
    <t>Y14200013</t>
  </si>
  <si>
    <t>180#纸砂带</t>
  </si>
  <si>
    <t>6750*150</t>
  </si>
  <si>
    <t>YOTSUD4030C</t>
  </si>
  <si>
    <t>半成品</t>
  </si>
  <si>
    <t>门板，陶瓷白</t>
  </si>
  <si>
    <t>Y9011003152B1221</t>
  </si>
  <si>
    <t>门板</t>
  </si>
  <si>
    <t>Y9011003152B1222</t>
  </si>
  <si>
    <t>Y9011007152B1221</t>
  </si>
  <si>
    <t>Y9011007152B1222</t>
  </si>
  <si>
    <t>Y9011008472B1219</t>
  </si>
  <si>
    <t>上面板</t>
  </si>
  <si>
    <t>Y9011008472B1221</t>
  </si>
  <si>
    <t>Y9011008472B1222</t>
  </si>
  <si>
    <t>Y9011008473B1221</t>
  </si>
  <si>
    <t>下面板</t>
  </si>
  <si>
    <t>Y9011008473B1222</t>
  </si>
  <si>
    <t>Y9011102082B1219</t>
  </si>
  <si>
    <t>侧板</t>
  </si>
  <si>
    <t>Y9011103152B1219</t>
  </si>
  <si>
    <t>Y9011103152B1221</t>
  </si>
  <si>
    <t>Y9011103152B1222</t>
  </si>
  <si>
    <t>Y9011107152B1219</t>
  </si>
  <si>
    <t>左门板</t>
  </si>
  <si>
    <t>Y9011107152B1221</t>
  </si>
  <si>
    <t>Y9012002082B1219</t>
  </si>
  <si>
    <t>Y9012002082B1222</t>
  </si>
  <si>
    <t>Y9012002152B1222</t>
  </si>
  <si>
    <t>Y9012002232B1219</t>
  </si>
  <si>
    <t>前上条</t>
  </si>
  <si>
    <t>Y9012002232B1222</t>
  </si>
  <si>
    <t>Y9012007082B1219</t>
  </si>
  <si>
    <t>Y9012007082B1221</t>
  </si>
  <si>
    <t>Y9012007082B1222</t>
  </si>
  <si>
    <t>Y9012007152B1219</t>
  </si>
  <si>
    <t>Y9012007152B1221</t>
  </si>
  <si>
    <t>下门板</t>
  </si>
  <si>
    <t>Y9012007152B1222</t>
  </si>
  <si>
    <t>Y9012007472B1219</t>
  </si>
  <si>
    <t>Y9012007472B1221</t>
  </si>
  <si>
    <t>Y9012007472B1222</t>
  </si>
  <si>
    <t>Y9012009152B1219</t>
  </si>
  <si>
    <t>上门板</t>
  </si>
  <si>
    <t>Y9012009152B1221</t>
  </si>
  <si>
    <t>Y9012009152B1222</t>
  </si>
  <si>
    <t>Y9012009242B1219</t>
  </si>
  <si>
    <t>前中条</t>
  </si>
  <si>
    <t>Y9012009242B1222</t>
  </si>
  <si>
    <t>Y9012102082B1219</t>
  </si>
  <si>
    <t>Y9012102082B1221</t>
  </si>
  <si>
    <t>Y9012102082B1222</t>
  </si>
  <si>
    <t>Y9012102152B1219</t>
  </si>
  <si>
    <t>Y9012102232B1219</t>
  </si>
  <si>
    <t>Y9012102232B1221</t>
  </si>
  <si>
    <t>Y9012102232B1222</t>
  </si>
  <si>
    <t>Y9012107082B1219</t>
  </si>
  <si>
    <t>Y9012107082B1221</t>
  </si>
  <si>
    <t>Y9012107082B1222</t>
  </si>
  <si>
    <t>Y9012202082B1219</t>
  </si>
  <si>
    <t>Y9012202082B1221</t>
  </si>
  <si>
    <t>左侧板</t>
  </si>
  <si>
    <t>Y9012202082B1222</t>
  </si>
  <si>
    <t>Y9012202152B1219</t>
  </si>
  <si>
    <t>Y9012202152B1222</t>
  </si>
  <si>
    <t>Y9012202232B1219</t>
  </si>
  <si>
    <t>Y9012202232B1222</t>
  </si>
  <si>
    <t>Y9012202292B1219</t>
  </si>
  <si>
    <t>后上条</t>
  </si>
  <si>
    <t>Y9012207242B1219</t>
  </si>
  <si>
    <t>Y9012207242B1221</t>
  </si>
  <si>
    <t>Y9012207242B1222</t>
  </si>
  <si>
    <t>Y9012302082B1219</t>
  </si>
  <si>
    <t>Y9012302082B1221</t>
  </si>
  <si>
    <t>Y9012302082B1222</t>
  </si>
  <si>
    <t>Y9012302150B1222</t>
  </si>
  <si>
    <t>Y9012402082B1219</t>
  </si>
  <si>
    <t>Y9012402082B1221</t>
  </si>
  <si>
    <t>Y9012402082B1222</t>
  </si>
  <si>
    <t>Y9012402152B1219</t>
  </si>
  <si>
    <t>Y9012402152B1221</t>
  </si>
  <si>
    <t>Y9012502082B1219</t>
  </si>
  <si>
    <t>Y9012502082B1221</t>
  </si>
  <si>
    <t>Y9012502082B1222</t>
  </si>
  <si>
    <t>Y9012502152B1219</t>
  </si>
  <si>
    <t>右门板</t>
  </si>
  <si>
    <t>Y9012502152B1221</t>
  </si>
  <si>
    <t>Y9012502152B1222</t>
  </si>
  <si>
    <t>Y9012502362B1219</t>
  </si>
  <si>
    <t>Y9012502362B1221</t>
  </si>
  <si>
    <t>Y9012502362B1222</t>
  </si>
  <si>
    <t>Y9012602082B1219</t>
  </si>
  <si>
    <t>Y9012602082B1221</t>
  </si>
  <si>
    <t>Y9012602082B1222</t>
  </si>
  <si>
    <t>Y9012602362B1222</t>
  </si>
  <si>
    <t>Y9013008082B1219</t>
  </si>
  <si>
    <t>Y9013008082B1221</t>
  </si>
  <si>
    <t>Y9013008082B1222</t>
  </si>
  <si>
    <t>Y9013008362B1219</t>
  </si>
  <si>
    <t>Y9013008362B1222</t>
  </si>
  <si>
    <t>Y9013108152B1221</t>
  </si>
  <si>
    <t>Y9013108152B1222</t>
  </si>
  <si>
    <t>Y9013108362B1219</t>
  </si>
  <si>
    <t>Y9013108362B1221</t>
  </si>
  <si>
    <t>Y9013108362B1222</t>
  </si>
  <si>
    <t>Y9012001072219</t>
  </si>
  <si>
    <t>大台面板，白色亮光PVC覆膜(9012001-363-219)</t>
  </si>
  <si>
    <t>600MM</t>
  </si>
  <si>
    <t>Y9012001072222</t>
  </si>
  <si>
    <t>大台面板，浅灰色PVC覆膜(9012001-363-222)</t>
  </si>
  <si>
    <t>Y9012001073219</t>
  </si>
  <si>
    <t>台面板，白色亮光PVC覆膜(9012001-364-219)</t>
  </si>
  <si>
    <t>900MM</t>
  </si>
  <si>
    <t>Y9012001075219</t>
  </si>
  <si>
    <t>台面板，白色亮光PVC覆膜(9012001-367-219)</t>
  </si>
  <si>
    <t>1500MM</t>
  </si>
  <si>
    <t>Y9012001075221</t>
  </si>
  <si>
    <t>台面板，煤灰色PVC覆膜(9012001-367-221)</t>
  </si>
  <si>
    <t>Y9012001076221</t>
  </si>
  <si>
    <t>小台面板，煤灰色PVC覆膜(9012001-362-221)</t>
  </si>
  <si>
    <t>Y9012001076222</t>
  </si>
  <si>
    <t>小台面板，浅灰色PVC覆膜(9012001-362-222)</t>
  </si>
  <si>
    <t>Y9012001077219</t>
  </si>
  <si>
    <t>小台面板，白色亮光PVC覆膜(9012001-365-219)</t>
  </si>
  <si>
    <t>1200MM</t>
  </si>
  <si>
    <t>Y9012001077221</t>
  </si>
  <si>
    <t>小台面板，煤灰色PVC覆膜(9012001-365-221)</t>
  </si>
  <si>
    <t>Y9012001077222</t>
  </si>
  <si>
    <t>小台面板，浅灰色PVC覆膜(9012001-365-222)</t>
  </si>
  <si>
    <t>Y9138008C222</t>
  </si>
  <si>
    <t>B1色板-浅灰</t>
  </si>
  <si>
    <t>Y9150103PN</t>
  </si>
  <si>
    <t>贝壳拉手（一个）</t>
  </si>
  <si>
    <t>Y93131052PF</t>
  </si>
  <si>
    <t>600顶板(不带孔)，PVC220-陶瓷白(PVC覆膜+三聚氰胺)</t>
  </si>
  <si>
    <t>YBP650C</t>
  </si>
  <si>
    <t>裙板,陶瓷白</t>
  </si>
  <si>
    <t>YSBP1700GU</t>
  </si>
  <si>
    <t>大浴缸裙板，金属灰</t>
  </si>
  <si>
    <t>YSBP1800GU</t>
  </si>
  <si>
    <t>浴缸裙板，金属灰</t>
  </si>
  <si>
    <t>YSBUC6051PW</t>
  </si>
  <si>
    <t>层板-淡黄白</t>
  </si>
  <si>
    <t>YSBUG7951GU</t>
  </si>
  <si>
    <t>双门柜顶板，金属灰</t>
  </si>
  <si>
    <t>YWCS436711</t>
  </si>
  <si>
    <t>马桶盖板，橡木色</t>
  </si>
  <si>
    <t>YWCSS3740144</t>
  </si>
  <si>
    <t>S51马桶盖板-榉木色</t>
  </si>
  <si>
    <t>YWCSS4367143</t>
  </si>
  <si>
    <t>S52马桶盖板-黑胡桃木色</t>
  </si>
  <si>
    <t>YWCSS4367144</t>
  </si>
  <si>
    <t>S53马桶盖板-榉木色</t>
  </si>
  <si>
    <t>Y1017012045</t>
  </si>
  <si>
    <t>2cm（8KG）</t>
  </si>
  <si>
    <t>Y12150047</t>
  </si>
  <si>
    <t>10cm（8KG)</t>
  </si>
  <si>
    <t>胶合板</t>
  </si>
  <si>
    <t>15mm</t>
  </si>
  <si>
    <t>18mm</t>
  </si>
  <si>
    <t>Y11151021</t>
  </si>
  <si>
    <t>海福乐全抽滑轨</t>
  </si>
  <si>
    <t>HFL-500MM</t>
  </si>
  <si>
    <t>Y11300640</t>
  </si>
  <si>
    <t>8*30</t>
  </si>
  <si>
    <t>三合一</t>
  </si>
  <si>
    <t>套</t>
  </si>
  <si>
    <t>Y14151481</t>
  </si>
  <si>
    <t>记号笔</t>
  </si>
  <si>
    <t>Y14151486</t>
  </si>
  <si>
    <t>电池</t>
  </si>
  <si>
    <t>7号</t>
  </si>
  <si>
    <t>Y12154806</t>
  </si>
  <si>
    <t>美纹纸（大）</t>
  </si>
  <si>
    <t>35*12*112</t>
  </si>
  <si>
    <t>箱</t>
  </si>
  <si>
    <t>Y12154808</t>
  </si>
  <si>
    <t>缠绕膜</t>
  </si>
  <si>
    <t>透明胶带</t>
  </si>
  <si>
    <t>Y1013448744</t>
  </si>
  <si>
    <t>Y1013448745</t>
  </si>
  <si>
    <t>双面1220*2440*5</t>
  </si>
  <si>
    <t>Y1013448743</t>
  </si>
  <si>
    <t>防潮板（铝箔）</t>
  </si>
  <si>
    <t>固化剂</t>
  </si>
  <si>
    <t>Y1017124514</t>
  </si>
  <si>
    <t>TDSR19-10</t>
  </si>
  <si>
    <t>Y1017124515</t>
  </si>
  <si>
    <t>YYAR710-10</t>
  </si>
  <si>
    <t>Y1017124517</t>
  </si>
  <si>
    <t>YPSUW8300-20</t>
  </si>
  <si>
    <t>Y1017124516</t>
  </si>
  <si>
    <t>YPSR16T-10</t>
  </si>
  <si>
    <t>Y1017124518</t>
  </si>
  <si>
    <t>PV三分光面漆</t>
  </si>
  <si>
    <t>YPSRVW8303-25</t>
  </si>
  <si>
    <t>Y1017124519</t>
  </si>
  <si>
    <t>面漆</t>
  </si>
  <si>
    <t>YHAP007</t>
  </si>
  <si>
    <t>Y1017124520</t>
  </si>
  <si>
    <t>PV白底漆</t>
  </si>
  <si>
    <t>YYAR710-25</t>
  </si>
  <si>
    <t>Y1017124521</t>
  </si>
  <si>
    <t>稀释剂</t>
  </si>
  <si>
    <t>YPX707</t>
  </si>
  <si>
    <t>Y1031483888</t>
  </si>
  <si>
    <t>25MM</t>
  </si>
  <si>
    <t>把</t>
  </si>
  <si>
    <t>Y16181922</t>
  </si>
  <si>
    <t>外箱</t>
  </si>
  <si>
    <t>94*50*37</t>
  </si>
  <si>
    <t>Y111689771</t>
  </si>
  <si>
    <t>地脚</t>
  </si>
  <si>
    <t>16MM</t>
  </si>
  <si>
    <t>桶</t>
  </si>
  <si>
    <t>Y14121377</t>
  </si>
  <si>
    <t>电池客户指定专用</t>
  </si>
  <si>
    <t>Y14121378</t>
  </si>
  <si>
    <t>1.3米</t>
  </si>
  <si>
    <t>Y14121379</t>
  </si>
  <si>
    <t>2米</t>
  </si>
  <si>
    <t>Y14121380</t>
  </si>
  <si>
    <t>喷雾剂</t>
  </si>
  <si>
    <t>瓶</t>
  </si>
  <si>
    <t>个</t>
  </si>
  <si>
    <t>Y14121387</t>
  </si>
  <si>
    <t>3.45米</t>
  </si>
  <si>
    <t>卷</t>
  </si>
  <si>
    <t>Y15162703</t>
  </si>
  <si>
    <t>海绵砂块</t>
  </si>
  <si>
    <t>Y111602451</t>
  </si>
  <si>
    <t>9652402胶套</t>
  </si>
  <si>
    <t>Y111602452</t>
  </si>
  <si>
    <t>9652402装饰圈</t>
  </si>
  <si>
    <t>Y111602453</t>
  </si>
  <si>
    <t>9653302不锈钢脚柱</t>
  </si>
  <si>
    <t>Y111602454</t>
  </si>
  <si>
    <t>9653302连接片</t>
  </si>
  <si>
    <t>Y111602455</t>
  </si>
  <si>
    <t>9654402拉手</t>
  </si>
  <si>
    <t>Y111602456</t>
  </si>
  <si>
    <t>9348特殊铰链</t>
  </si>
  <si>
    <t>155°</t>
  </si>
  <si>
    <t>海福乐前盖铰链底座</t>
  </si>
  <si>
    <t>Y111602458</t>
  </si>
  <si>
    <t>海福乐直角铰链有阻尼</t>
  </si>
  <si>
    <t>Y111602460</t>
  </si>
  <si>
    <t>海福乐底托阻尼导轨</t>
  </si>
  <si>
    <t>长：540</t>
  </si>
  <si>
    <t>Y111602462</t>
  </si>
  <si>
    <t>三合一塑料螺母</t>
  </si>
  <si>
    <t>角码</t>
  </si>
  <si>
    <t>不锈钢自攻钉</t>
  </si>
  <si>
    <t>Y111602470</t>
  </si>
  <si>
    <t>入墙胶粒</t>
  </si>
  <si>
    <t>Y111602471</t>
  </si>
  <si>
    <t>左右一付</t>
  </si>
  <si>
    <t>Y111602472</t>
  </si>
  <si>
    <t>L挂码（含吊码装饰盖）</t>
  </si>
  <si>
    <t>Y111602473</t>
  </si>
  <si>
    <t>明挂码挂片</t>
  </si>
  <si>
    <t>Y111602474</t>
  </si>
  <si>
    <t>挂钩</t>
  </si>
  <si>
    <t>Y101412558</t>
  </si>
  <si>
    <t>木皮（夏特柚木）</t>
  </si>
  <si>
    <t>0.6*22mm</t>
  </si>
  <si>
    <t>Y111602481</t>
  </si>
  <si>
    <t>脚架</t>
  </si>
  <si>
    <t>Y111602482</t>
  </si>
  <si>
    <t>毛坯拉手9391102</t>
  </si>
  <si>
    <t>Y111602476</t>
  </si>
  <si>
    <t>9349202拉手</t>
  </si>
  <si>
    <t>960-96</t>
  </si>
  <si>
    <t>Y111602477</t>
  </si>
  <si>
    <t>9348102/9349102拉手</t>
  </si>
  <si>
    <t>960-162-96  CY-110</t>
  </si>
  <si>
    <t>Y111602478</t>
  </si>
  <si>
    <t>9654402不锈钢脚柱</t>
  </si>
  <si>
    <t>Y111602479</t>
  </si>
  <si>
    <t>9654403不锈钢镜框</t>
  </si>
  <si>
    <t>Y111602480</t>
  </si>
  <si>
    <t>YL9607200拉手</t>
  </si>
  <si>
    <t>锯片</t>
  </si>
  <si>
    <t>钻头</t>
  </si>
  <si>
    <t>Y101412560</t>
  </si>
  <si>
    <t>木皮（PVC样品）</t>
  </si>
  <si>
    <t>Y14130021</t>
  </si>
  <si>
    <t>180＃</t>
  </si>
  <si>
    <t>Y14200015</t>
  </si>
  <si>
    <t>砂带</t>
  </si>
  <si>
    <t>2200*850*240</t>
  </si>
  <si>
    <t>Y14200016</t>
  </si>
  <si>
    <t>2200*850*320</t>
  </si>
  <si>
    <t>Y101358111</t>
  </si>
  <si>
    <t>绿芯防潮板、刨花板</t>
  </si>
  <si>
    <t>1.6mm</t>
  </si>
  <si>
    <t>Y111671461</t>
  </si>
  <si>
    <t>大双挂</t>
  </si>
  <si>
    <t>单位：付</t>
  </si>
  <si>
    <t>Y111671462</t>
  </si>
  <si>
    <t>斜形圆铁片</t>
  </si>
  <si>
    <t>Y111671463</t>
  </si>
  <si>
    <t>双头扁担</t>
  </si>
  <si>
    <t>Y111671455</t>
  </si>
  <si>
    <t>反弹器</t>
  </si>
  <si>
    <t>9089604海蒂斯</t>
  </si>
  <si>
    <t>Y111671456</t>
  </si>
  <si>
    <t>加盖</t>
  </si>
  <si>
    <t>Y111671458</t>
  </si>
  <si>
    <t>滑轨</t>
  </si>
  <si>
    <t>14寸DTC三节阻尼轨带钩</t>
  </si>
  <si>
    <t>Y11300800</t>
  </si>
  <si>
    <t>PVC装饰片</t>
  </si>
  <si>
    <t>0.35*1420</t>
  </si>
  <si>
    <t>镜片</t>
  </si>
  <si>
    <t>Y14200022</t>
  </si>
  <si>
    <t>Y14200023</t>
  </si>
  <si>
    <t>880*90*240</t>
  </si>
  <si>
    <t>Y101349118</t>
  </si>
  <si>
    <t>E1铝箔底板</t>
  </si>
  <si>
    <t>16mm</t>
  </si>
  <si>
    <t>Y101349119</t>
  </si>
  <si>
    <t>中纤/样品</t>
  </si>
  <si>
    <t>5mm</t>
  </si>
  <si>
    <t>Y101349122</t>
  </si>
  <si>
    <t>中纤板1216单</t>
  </si>
  <si>
    <t>暖白</t>
  </si>
  <si>
    <t>25mm</t>
  </si>
  <si>
    <t>Y101358113</t>
  </si>
  <si>
    <t>浅黄光面 5mm</t>
  </si>
  <si>
    <t>Y101349110</t>
  </si>
  <si>
    <t>Y101349112</t>
  </si>
  <si>
    <t>PVC膜</t>
  </si>
  <si>
    <t>Y113006586</t>
  </si>
  <si>
    <t>DM6011-6T</t>
  </si>
  <si>
    <t>Y113006587</t>
  </si>
  <si>
    <t>Y101412562</t>
  </si>
  <si>
    <t>20cm</t>
  </si>
  <si>
    <t>Y101412561</t>
  </si>
  <si>
    <t>16cm</t>
  </si>
  <si>
    <t>Y111612460</t>
  </si>
  <si>
    <t>Y111612459</t>
  </si>
  <si>
    <t>乐卡内掩铰链有阻尼</t>
  </si>
  <si>
    <t>Y111612461</t>
  </si>
  <si>
    <t>4孔全盖铰链无阻尼</t>
  </si>
  <si>
    <t>Y111612462</t>
  </si>
  <si>
    <t>DTC全盖铰链C85A4A6H</t>
  </si>
  <si>
    <t>Y111612464</t>
  </si>
  <si>
    <t>可调节脚</t>
  </si>
  <si>
    <t>高100mm 白色</t>
  </si>
  <si>
    <t>Y111612465</t>
  </si>
  <si>
    <t>可调节脚配套双卡码</t>
  </si>
  <si>
    <t>Y111632470</t>
  </si>
  <si>
    <t>ST5*45</t>
  </si>
  <si>
    <t>Y111612473</t>
  </si>
  <si>
    <t>吊码</t>
  </si>
  <si>
    <t>Y1031448953</t>
  </si>
  <si>
    <t>18mm（一级）</t>
  </si>
  <si>
    <t>2.5cm（一级）</t>
  </si>
  <si>
    <t>Y1031448956</t>
  </si>
  <si>
    <t>15mm（一级）</t>
  </si>
  <si>
    <t>Y1031448957</t>
  </si>
  <si>
    <t>椿木</t>
  </si>
  <si>
    <t>米</t>
  </si>
  <si>
    <t>Y101601453</t>
  </si>
  <si>
    <t>胶水830</t>
  </si>
  <si>
    <t>单位：公斤</t>
  </si>
  <si>
    <t>Y102101905</t>
  </si>
  <si>
    <t>Y101319887</t>
  </si>
  <si>
    <t>面板</t>
  </si>
  <si>
    <t>Y101319886</t>
  </si>
  <si>
    <t>Y14200026</t>
  </si>
  <si>
    <t>抛光蜡</t>
  </si>
  <si>
    <t>Y101359115</t>
  </si>
  <si>
    <t>华丽橡木 18mm</t>
  </si>
  <si>
    <t>Y101359112</t>
  </si>
  <si>
    <t>单灰麻 16mm</t>
  </si>
  <si>
    <t>半拉滑轨</t>
  </si>
  <si>
    <t>350mm</t>
  </si>
  <si>
    <t>Y111500143</t>
  </si>
  <si>
    <t>DTC铰链盖</t>
  </si>
  <si>
    <t>Y101701186</t>
  </si>
  <si>
    <t>PU三分光白面漆</t>
  </si>
  <si>
    <t>PSUW8303</t>
  </si>
  <si>
    <t>Y101701174</t>
  </si>
  <si>
    <t>耐黄变亚光固化剂</t>
  </si>
  <si>
    <t>PSR16F-10</t>
  </si>
  <si>
    <t>Y101701187</t>
  </si>
  <si>
    <t>硝基稀释剂</t>
  </si>
  <si>
    <t>RDC335</t>
  </si>
  <si>
    <t>轴承</t>
  </si>
  <si>
    <t>DTC半盖铰链</t>
  </si>
  <si>
    <t>Y101259118</t>
  </si>
  <si>
    <t>多层1.8E0双三聚氰胺精品胡桃</t>
  </si>
  <si>
    <t>Y101359117</t>
  </si>
  <si>
    <t>双青灰色（银灰）1220*2440*15</t>
  </si>
  <si>
    <t>Y101359120</t>
  </si>
  <si>
    <t>1.8E1中纤板</t>
  </si>
  <si>
    <t>Y1116714571</t>
  </si>
  <si>
    <t>反弹扣MS-B01A</t>
  </si>
  <si>
    <t>210*297</t>
  </si>
  <si>
    <t>Y12141613</t>
  </si>
  <si>
    <t>70*80</t>
  </si>
  <si>
    <t>Y12141614</t>
  </si>
  <si>
    <t>110*95</t>
  </si>
  <si>
    <t>Y12141615</t>
  </si>
  <si>
    <t>105*75</t>
  </si>
  <si>
    <t>Y12141616</t>
  </si>
  <si>
    <t>150*210</t>
  </si>
  <si>
    <t>Y111612467</t>
  </si>
  <si>
    <t>角铁</t>
  </si>
  <si>
    <t>135°6孔</t>
  </si>
  <si>
    <t>Y111612468</t>
  </si>
  <si>
    <t>十字盘头自攻钉</t>
  </si>
  <si>
    <t>Y11300801</t>
  </si>
  <si>
    <t>910*550</t>
  </si>
  <si>
    <t>Y16181924</t>
  </si>
  <si>
    <t>气泡袋</t>
  </si>
  <si>
    <t>839*358</t>
  </si>
  <si>
    <t>气泡袋-自封袋</t>
  </si>
  <si>
    <t>Y14121399</t>
  </si>
  <si>
    <t>厂牌</t>
  </si>
  <si>
    <t>铝板</t>
  </si>
  <si>
    <t>根</t>
  </si>
  <si>
    <t>Y14121407</t>
  </si>
  <si>
    <t>橡胶手套</t>
  </si>
  <si>
    <t>双</t>
  </si>
  <si>
    <t>Y14121408</t>
  </si>
  <si>
    <t>一次性口罩</t>
  </si>
  <si>
    <t>包</t>
  </si>
  <si>
    <t>Y14121420</t>
  </si>
  <si>
    <t>油泵</t>
  </si>
  <si>
    <t>8mm</t>
  </si>
  <si>
    <t>Y14121424</t>
  </si>
  <si>
    <t>马桶白色脚垫</t>
  </si>
  <si>
    <t>Y14121425</t>
  </si>
  <si>
    <t>马桶白色圆垫圈</t>
  </si>
  <si>
    <t>单位：KG</t>
  </si>
  <si>
    <t>Y101601454</t>
  </si>
  <si>
    <t>KC60</t>
  </si>
  <si>
    <t>Y111621130</t>
  </si>
  <si>
    <t>全盖无阻尼铰链有阻尼</t>
  </si>
  <si>
    <t>10*1.8mm</t>
  </si>
  <si>
    <t>Y111621121</t>
  </si>
  <si>
    <t>海蒂斯连接杆</t>
  </si>
  <si>
    <t>Y111621125</t>
  </si>
  <si>
    <t>声霸三合一连接件拉杆</t>
  </si>
  <si>
    <t>Y101501946</t>
  </si>
  <si>
    <t>固化剂粘合剂</t>
  </si>
  <si>
    <t>Y111621111</t>
  </si>
  <si>
    <t>Y111621113</t>
  </si>
  <si>
    <t>灰色</t>
  </si>
  <si>
    <t>Y111621115</t>
  </si>
  <si>
    <t>M6(白色）</t>
  </si>
  <si>
    <t>Y111621118</t>
  </si>
  <si>
    <t>3.5*16</t>
  </si>
  <si>
    <t>十字盘头自攻螺丝</t>
  </si>
  <si>
    <t>Y12141617</t>
  </si>
  <si>
    <t>说明书/157克铜版纸印刷</t>
  </si>
  <si>
    <t>210*297mm</t>
  </si>
  <si>
    <t>Y12141618</t>
  </si>
  <si>
    <t>不干胶彩色印刷标贴</t>
  </si>
  <si>
    <t>Y12141619</t>
  </si>
  <si>
    <t>Y12141620</t>
  </si>
  <si>
    <t>100*40mm</t>
  </si>
  <si>
    <t>Y101359121</t>
  </si>
  <si>
    <t>三聚浅花板刨花板</t>
  </si>
  <si>
    <t>刨花板</t>
  </si>
  <si>
    <t>Y1017124541</t>
  </si>
  <si>
    <t>水性亚光面漆五分光</t>
  </si>
  <si>
    <t>WT81105-22</t>
  </si>
  <si>
    <t>Y1017124542</t>
  </si>
  <si>
    <t>水性亮光白面漆</t>
  </si>
  <si>
    <t>WT88119-22</t>
  </si>
  <si>
    <t>Y1017124543</t>
  </si>
  <si>
    <t>水性亚光清面漆五分光</t>
  </si>
  <si>
    <t>WT85025-20</t>
  </si>
  <si>
    <t>Y1017124544</t>
  </si>
  <si>
    <t>水性亮光清面漆</t>
  </si>
  <si>
    <t>WT87029-20</t>
  </si>
  <si>
    <t>三分光透明面漆</t>
  </si>
  <si>
    <t>GAM603-17</t>
  </si>
  <si>
    <t>Y1017124539</t>
  </si>
  <si>
    <t>水性透明底漆</t>
  </si>
  <si>
    <t>WTD8500-20</t>
  </si>
  <si>
    <t>Y1017124540</t>
  </si>
  <si>
    <t>硝基透明底漆</t>
  </si>
  <si>
    <t>WCC025-20</t>
  </si>
  <si>
    <t>水性固化剂</t>
  </si>
  <si>
    <t>WTR75-4</t>
  </si>
  <si>
    <t>Y1017124537</t>
  </si>
  <si>
    <t>水性亮亮固化剂</t>
  </si>
  <si>
    <t>WTR55-4</t>
  </si>
  <si>
    <t>Y1017124531</t>
  </si>
  <si>
    <t>水性黄色精</t>
  </si>
  <si>
    <t>WBA30V</t>
  </si>
  <si>
    <t>Y1017124533</t>
  </si>
  <si>
    <t>水性中黄 黑 蓝色浆</t>
  </si>
  <si>
    <t>WTV30/V70/V61-2.5</t>
  </si>
  <si>
    <t>Y1017124534</t>
  </si>
  <si>
    <t>水性格丽斯主剂</t>
  </si>
  <si>
    <t>T95012-20</t>
  </si>
  <si>
    <t>Y1017124535</t>
  </si>
  <si>
    <t>水性修色主剂</t>
  </si>
  <si>
    <t>T95026N-16</t>
  </si>
  <si>
    <t>Y16181923</t>
  </si>
  <si>
    <t>外箱/牛卡黑色印刷</t>
  </si>
  <si>
    <t>Y191812145</t>
  </si>
  <si>
    <t>直刀</t>
  </si>
  <si>
    <t>2/1*12*30</t>
  </si>
  <si>
    <t>Y1017124550</t>
  </si>
  <si>
    <t>PMR51-10</t>
  </si>
  <si>
    <t>Y1017124547</t>
  </si>
  <si>
    <t>PU透明底漆</t>
  </si>
  <si>
    <t>PD2100-25</t>
  </si>
  <si>
    <t>Y1017124548</t>
  </si>
  <si>
    <t>黄色精</t>
  </si>
  <si>
    <t>Y-121-5</t>
  </si>
  <si>
    <t>Y1017124549</t>
  </si>
  <si>
    <t>格丽斯专用主剂</t>
  </si>
  <si>
    <t>MX150-15</t>
  </si>
  <si>
    <t>Y141213885</t>
  </si>
  <si>
    <t>黑色大胶垫</t>
  </si>
  <si>
    <t>100mm</t>
  </si>
  <si>
    <t>Y141213886</t>
  </si>
  <si>
    <t>黑色小胶垫</t>
  </si>
  <si>
    <t>10mm</t>
  </si>
  <si>
    <t>墨盒</t>
  </si>
  <si>
    <t>Y141213901</t>
  </si>
  <si>
    <t>CN80气动射钉枪</t>
  </si>
  <si>
    <t>Y141213902</t>
  </si>
  <si>
    <t>75卷钉枪专用</t>
  </si>
  <si>
    <t>Y101359125</t>
  </si>
  <si>
    <t>双面浮白多层板H019</t>
  </si>
  <si>
    <t>Y101359126</t>
  </si>
  <si>
    <t>上面华丽橡木层板H118</t>
  </si>
  <si>
    <t>Y101359127</t>
  </si>
  <si>
    <t>双贴亮光色灰1220*2440*15（双灰麻）</t>
  </si>
  <si>
    <t>Y111951216</t>
  </si>
  <si>
    <t>无铜镜片9929103</t>
  </si>
  <si>
    <t>803*299*5</t>
  </si>
  <si>
    <t>圆柱拉手</t>
  </si>
  <si>
    <t>Y102101907</t>
  </si>
  <si>
    <t>610/510</t>
  </si>
  <si>
    <t>双贴哑光白2440*1220*18mm</t>
  </si>
  <si>
    <t>双贴哑光灰2440*1220*18mm</t>
  </si>
  <si>
    <t>双贴S灰2440*1220*18mm</t>
  </si>
  <si>
    <t>Y101359130</t>
  </si>
  <si>
    <t>中纤双橄榄</t>
  </si>
  <si>
    <t>单贴哑光灰2440*1220*18mm</t>
  </si>
  <si>
    <t>中纤白光暖白</t>
  </si>
  <si>
    <t>中纤白光深灰</t>
  </si>
  <si>
    <t>30mm</t>
  </si>
  <si>
    <t>双贴哑光灰2440*1220*30mm</t>
  </si>
  <si>
    <t>Y101359139</t>
  </si>
  <si>
    <t>双贴哑光白1220*2440*15mm</t>
  </si>
  <si>
    <t>双贴哑光灰2440*1220*15mm</t>
  </si>
  <si>
    <t>Y101359142</t>
  </si>
  <si>
    <t>双沙滩1220*2440*15</t>
  </si>
  <si>
    <t>双贴橄榄色1220*2440*15mm</t>
  </si>
  <si>
    <t>白光沙滩色1220*2440*15</t>
  </si>
  <si>
    <t>单贴橄榄色1220*2440*15mm</t>
  </si>
  <si>
    <t>单贴哑光白2440*1220*12mm</t>
  </si>
  <si>
    <t>12mm</t>
  </si>
  <si>
    <t>单贴S灰2440*1220*12mm</t>
  </si>
  <si>
    <t>单贴橄榄绿2440*1220*12mm</t>
  </si>
  <si>
    <t>Y101359152</t>
  </si>
  <si>
    <t>双贴哑光白2440*1220*5mm</t>
  </si>
  <si>
    <t>Y101359153</t>
  </si>
  <si>
    <t>双贴哑光灰2440*1220*5mm</t>
  </si>
  <si>
    <t>Y101359154</t>
  </si>
  <si>
    <t>双贴S灰2440*1220*5mm</t>
  </si>
  <si>
    <t>Y101359155</t>
  </si>
  <si>
    <t>双贴橄榄绿2440*1220*5mm</t>
  </si>
  <si>
    <t>Y101359156</t>
  </si>
  <si>
    <t>6mm</t>
  </si>
  <si>
    <t>Y101359157</t>
  </si>
  <si>
    <t>Y101359158</t>
  </si>
  <si>
    <t>中纤白光沙滩</t>
  </si>
  <si>
    <t>哑光白0.6*40</t>
  </si>
  <si>
    <t>Y101359160</t>
  </si>
  <si>
    <t>封边条暖白</t>
  </si>
  <si>
    <t>哑光白0.5*34</t>
  </si>
  <si>
    <t>Y101359161</t>
  </si>
  <si>
    <t>0.6*22</t>
  </si>
  <si>
    <t>0.6*16</t>
  </si>
  <si>
    <t>Y101359163</t>
  </si>
  <si>
    <t>封边条深灰</t>
  </si>
  <si>
    <t>0.6*40</t>
  </si>
  <si>
    <t>0.6*34</t>
  </si>
  <si>
    <t>Y101359165</t>
  </si>
  <si>
    <t>哑光灰0.6*22</t>
  </si>
  <si>
    <t>哑光灰0.6*40</t>
  </si>
  <si>
    <t>S灰0.6*22</t>
  </si>
  <si>
    <t>封边条沙滩色（S灰）</t>
  </si>
  <si>
    <t>橄榄绿0.5*34</t>
  </si>
  <si>
    <t>橄榄绿0.6*22</t>
  </si>
  <si>
    <t>封边条橄榄树</t>
  </si>
  <si>
    <t>Y1116714574</t>
  </si>
  <si>
    <t>塑料件</t>
  </si>
  <si>
    <t xml:space="preserve">十字盘头自攻螺丝    </t>
  </si>
  <si>
    <t>4.8*38</t>
  </si>
  <si>
    <t>Y1116211151</t>
  </si>
  <si>
    <t>马桶盖光标</t>
  </si>
  <si>
    <t>Y191817157</t>
  </si>
  <si>
    <t>Y191817156</t>
  </si>
  <si>
    <t>大理石制品</t>
  </si>
  <si>
    <t>447*248</t>
  </si>
  <si>
    <t>561*110</t>
  </si>
  <si>
    <t>618*165*3</t>
  </si>
  <si>
    <t>Y111951224</t>
  </si>
  <si>
    <t>钢化玻璃镜片</t>
  </si>
  <si>
    <t>148*718*5</t>
  </si>
  <si>
    <t>Y142000133</t>
  </si>
  <si>
    <t>入库单</t>
  </si>
  <si>
    <t>本</t>
  </si>
  <si>
    <t>Y101501906</t>
  </si>
  <si>
    <t>粘合胶</t>
  </si>
  <si>
    <t>Y141213925</t>
  </si>
  <si>
    <t>人造石台盆</t>
  </si>
  <si>
    <t>Y1116124654</t>
  </si>
  <si>
    <t>半拉阻尼隐藏托底轨</t>
  </si>
  <si>
    <t>500MM</t>
  </si>
  <si>
    <t>Y1116124659</t>
  </si>
  <si>
    <t>塑料盖帽</t>
  </si>
  <si>
    <t>HZZP007</t>
  </si>
  <si>
    <t xml:space="preserve">胶合板 </t>
  </si>
  <si>
    <t>Y10311448960</t>
  </si>
  <si>
    <t>Y101502101</t>
  </si>
  <si>
    <t>脚钉</t>
  </si>
  <si>
    <t>白色</t>
  </si>
  <si>
    <t>双贴钛白2440*1220*18mm</t>
  </si>
  <si>
    <t>1300*610*20</t>
  </si>
  <si>
    <t>1300*740*20</t>
  </si>
  <si>
    <t>Y17181243</t>
  </si>
  <si>
    <t>浴柜事业部说明书</t>
  </si>
  <si>
    <t>Y17181244</t>
  </si>
  <si>
    <t>Y17181245</t>
  </si>
  <si>
    <t>Y17181246</t>
  </si>
  <si>
    <t>1745*65*585</t>
  </si>
  <si>
    <t>Y17181248</t>
  </si>
  <si>
    <t>9032108牛卡黑色印刷</t>
  </si>
  <si>
    <t>586*65*730</t>
  </si>
  <si>
    <t>585*65*780</t>
  </si>
  <si>
    <t>345*345*865</t>
  </si>
  <si>
    <t>345*195*795</t>
  </si>
  <si>
    <t>645*345*865</t>
  </si>
  <si>
    <t>645*195*795</t>
  </si>
  <si>
    <t>1340*615*765</t>
  </si>
  <si>
    <t>1340*615*145</t>
  </si>
  <si>
    <t>570*480*865</t>
  </si>
  <si>
    <t>710*595*865</t>
  </si>
  <si>
    <t>Y17181263</t>
  </si>
  <si>
    <t>9929102牛卡黑色印刷</t>
  </si>
  <si>
    <t>845*475*130</t>
  </si>
  <si>
    <t>Y17181264</t>
  </si>
  <si>
    <t>9929302牛卡黑色印刷</t>
  </si>
  <si>
    <t>845*510*115</t>
  </si>
  <si>
    <t>Y17181265</t>
  </si>
  <si>
    <t>9929402牛卡黑色印刷</t>
  </si>
  <si>
    <t>535*380*145</t>
  </si>
  <si>
    <t>Y17181266</t>
  </si>
  <si>
    <t>9929502牛卡黑色印刷</t>
  </si>
  <si>
    <t>845*515*145</t>
  </si>
  <si>
    <t>Y17181267</t>
  </si>
  <si>
    <t>9929602牛卡黑色印刷</t>
  </si>
  <si>
    <t>845*475*165</t>
  </si>
  <si>
    <t>Y17181268</t>
  </si>
  <si>
    <t>9929902牛卡黑色印刷</t>
  </si>
  <si>
    <t>880*645*95</t>
  </si>
  <si>
    <t>Y17181269</t>
  </si>
  <si>
    <t>9929112牛卡黑色印刷</t>
  </si>
  <si>
    <t>880*545*95</t>
  </si>
  <si>
    <t>Y17181270</t>
  </si>
  <si>
    <t>9929122牛卡黑色印刷</t>
  </si>
  <si>
    <t>845*480*115</t>
  </si>
  <si>
    <t>Y17181271</t>
  </si>
  <si>
    <t>9115109牛卡黑色印刷</t>
  </si>
  <si>
    <t>1615*445*135</t>
  </si>
  <si>
    <t>英国B1产品标贴</t>
  </si>
  <si>
    <t>9032308G</t>
  </si>
  <si>
    <t>9032308S</t>
  </si>
  <si>
    <t>9032308W</t>
  </si>
  <si>
    <t>9032108G</t>
  </si>
  <si>
    <t>9032108W</t>
  </si>
  <si>
    <t>9032108S</t>
  </si>
  <si>
    <t>9032208W</t>
  </si>
  <si>
    <t>9032208O</t>
  </si>
  <si>
    <t>9032208G</t>
  </si>
  <si>
    <t>9032109G</t>
  </si>
  <si>
    <t>9032109W</t>
  </si>
  <si>
    <t>9032109S</t>
  </si>
  <si>
    <t>9032003W</t>
  </si>
  <si>
    <t>90323022G</t>
  </si>
  <si>
    <t>90323022S</t>
  </si>
  <si>
    <t>90323022W</t>
  </si>
  <si>
    <t>9032103G</t>
  </si>
  <si>
    <t>9032103O</t>
  </si>
  <si>
    <t>9032103S</t>
  </si>
  <si>
    <t>9032103W</t>
  </si>
  <si>
    <t>9032107S</t>
  </si>
  <si>
    <t>9032107W</t>
  </si>
  <si>
    <t>90325021G</t>
  </si>
  <si>
    <t>90325021W</t>
  </si>
  <si>
    <t>90325021O</t>
  </si>
  <si>
    <t>90325021S</t>
  </si>
  <si>
    <t>9032202S</t>
  </si>
  <si>
    <t>9032202W</t>
  </si>
  <si>
    <t>9032202G</t>
  </si>
  <si>
    <t>9032502G</t>
  </si>
  <si>
    <t>Y17181303</t>
  </si>
  <si>
    <t>9032502S</t>
  </si>
  <si>
    <t>9032502W</t>
  </si>
  <si>
    <t>Y17181306</t>
  </si>
  <si>
    <t>9032302O</t>
  </si>
  <si>
    <t>Y17181307</t>
  </si>
  <si>
    <t>9032302S</t>
  </si>
  <si>
    <t>Y17181308</t>
  </si>
  <si>
    <t>9032302W</t>
  </si>
  <si>
    <t>90323021G</t>
  </si>
  <si>
    <t>90323021O</t>
  </si>
  <si>
    <t>90323021S</t>
  </si>
  <si>
    <t>90323021W</t>
  </si>
  <si>
    <t>9032008G</t>
  </si>
  <si>
    <t>9032008O</t>
  </si>
  <si>
    <t>9032008S</t>
  </si>
  <si>
    <t>9032008W</t>
  </si>
  <si>
    <t>玻璃层板红色警示标贴</t>
  </si>
  <si>
    <t>Y17181319</t>
  </si>
  <si>
    <t>S47英WCSS3740-143</t>
  </si>
  <si>
    <t>Y17181321</t>
  </si>
  <si>
    <t>S47说明书（法版）</t>
  </si>
  <si>
    <t>橄榄绿底座标签  JCF-L-FC9+10</t>
  </si>
  <si>
    <t>亚光白底座标签  JCF-L-FC9+10</t>
  </si>
  <si>
    <t>抛光砂（碎棉布）</t>
  </si>
  <si>
    <t>Y142000143</t>
  </si>
  <si>
    <t>砂子（方砂）</t>
  </si>
  <si>
    <t>180#</t>
  </si>
  <si>
    <t>Y10171245451</t>
  </si>
  <si>
    <t>专配实色面</t>
  </si>
  <si>
    <t>Y101713137</t>
  </si>
  <si>
    <t>HZZP007-1</t>
  </si>
  <si>
    <t>Y101713138</t>
  </si>
  <si>
    <t>白底漆</t>
  </si>
  <si>
    <t>1610TS-25</t>
  </si>
  <si>
    <t>Y101713136</t>
  </si>
  <si>
    <t>Y101713139</t>
  </si>
  <si>
    <t>GAR21-10</t>
  </si>
  <si>
    <t>477*268*5</t>
  </si>
  <si>
    <t>432*115*5</t>
  </si>
  <si>
    <t>Y101713122</t>
  </si>
  <si>
    <t>固化剂WTR55-4</t>
  </si>
  <si>
    <t>Y101713132</t>
  </si>
  <si>
    <t>稀释剂PX707</t>
  </si>
  <si>
    <t>Y101713121</t>
  </si>
  <si>
    <t>冬用稀释剂Px815MT-180</t>
  </si>
  <si>
    <t>Y101713133</t>
  </si>
  <si>
    <t>格丽斯专用助剂mx150-15</t>
  </si>
  <si>
    <t>Y101713134</t>
  </si>
  <si>
    <t>水性封闭剂WK1000B-18</t>
  </si>
  <si>
    <t>Y101713115</t>
  </si>
  <si>
    <t>水性亮光白面漆WF88119-22</t>
  </si>
  <si>
    <t>Y101713125</t>
  </si>
  <si>
    <t>白底漆YAD710-25</t>
  </si>
  <si>
    <t>Y101713135</t>
  </si>
  <si>
    <t>水性高填充白底漆WTD8210-25</t>
  </si>
  <si>
    <t>Y101713131</t>
  </si>
  <si>
    <t>固化剂YAR700-10</t>
  </si>
  <si>
    <t>Y141213926</t>
  </si>
  <si>
    <t>200目过滤网</t>
  </si>
  <si>
    <t>Y141213928</t>
  </si>
  <si>
    <t>回形针</t>
  </si>
  <si>
    <t>Y141213930</t>
  </si>
  <si>
    <t>创可贴</t>
  </si>
  <si>
    <t>Y141213931</t>
  </si>
  <si>
    <t>黑色水性笔</t>
  </si>
  <si>
    <t>卷钉2.7*75</t>
  </si>
  <si>
    <t>Y141213937</t>
  </si>
  <si>
    <t>Y12145129</t>
  </si>
  <si>
    <t>封边条（亮光灰色）</t>
  </si>
  <si>
    <t>0.6*2.2</t>
  </si>
  <si>
    <t>Y17181332</t>
  </si>
  <si>
    <t>9115109 210*297</t>
  </si>
  <si>
    <t>F3T 210*297</t>
  </si>
  <si>
    <t>F30F60F68 210*297</t>
  </si>
  <si>
    <t>FC11 210*297</t>
  </si>
  <si>
    <t>Y17181341</t>
  </si>
  <si>
    <t>E24E28E30E25 210*297</t>
  </si>
  <si>
    <t>Y17181327</t>
  </si>
  <si>
    <t>9929402 210*297</t>
  </si>
  <si>
    <t>Y17181331</t>
  </si>
  <si>
    <t>9929112 210*297</t>
  </si>
  <si>
    <t>Y171813170</t>
  </si>
  <si>
    <t>纸箱</t>
  </si>
  <si>
    <t>PJ-9029001-031 545*330*315</t>
  </si>
  <si>
    <t>Y17181342</t>
  </si>
  <si>
    <t>1810*525*625</t>
  </si>
  <si>
    <t>Y17181336</t>
  </si>
  <si>
    <t>FF9 FC10 210*297</t>
  </si>
  <si>
    <t>FF8 FC9 FC1 FC2 FC3 210*297</t>
  </si>
  <si>
    <t>Y171813420</t>
  </si>
  <si>
    <t>9029001-031（1C9001-25）</t>
  </si>
  <si>
    <t>9032009-071F3TS</t>
  </si>
  <si>
    <t>Y17181347</t>
  </si>
  <si>
    <t>9032208-072F6WG</t>
  </si>
  <si>
    <t>Y17181348</t>
  </si>
  <si>
    <t>9032109-073F300</t>
  </si>
  <si>
    <t>Y17181350</t>
  </si>
  <si>
    <t>9032209-070F60W</t>
  </si>
  <si>
    <t>Y17181351</t>
  </si>
  <si>
    <t>9032208-071E26ES</t>
  </si>
  <si>
    <t>Y17181352</t>
  </si>
  <si>
    <t>9032208-073E26EO</t>
  </si>
  <si>
    <t>Y17181353</t>
  </si>
  <si>
    <t>9032208-072E26EG</t>
  </si>
  <si>
    <t>9032009-072F3TG</t>
  </si>
  <si>
    <t>Y17181364</t>
  </si>
  <si>
    <t>9032108-071E25ES</t>
  </si>
  <si>
    <t>Y17181365</t>
  </si>
  <si>
    <t>9032108-072E25EG</t>
  </si>
  <si>
    <t>9032102-072FC11G</t>
  </si>
  <si>
    <t>90321021-070FC12W</t>
  </si>
  <si>
    <t>90321021-071FC12S</t>
  </si>
  <si>
    <t>90321021-073FC12O</t>
  </si>
  <si>
    <t>90321021-072FC12G</t>
  </si>
  <si>
    <t>9032102-070FC11W</t>
  </si>
  <si>
    <t>Y17181379</t>
  </si>
  <si>
    <t>9115109B 536644</t>
  </si>
  <si>
    <t>Y17181380</t>
  </si>
  <si>
    <t>9929102W 536217</t>
  </si>
  <si>
    <t>Y17181381</t>
  </si>
  <si>
    <t>9929502W 530840-199*143</t>
  </si>
  <si>
    <t>Y17181383</t>
  </si>
  <si>
    <t>WCSS3740-143 S47</t>
  </si>
  <si>
    <t>Y17181390</t>
  </si>
  <si>
    <t>902900-031</t>
  </si>
  <si>
    <t>美式单孔缓降铰链</t>
  </si>
  <si>
    <t>S47</t>
  </si>
  <si>
    <t>Y1116714576</t>
  </si>
  <si>
    <t>135°</t>
  </si>
  <si>
    <t>Y171812530</t>
  </si>
  <si>
    <t>9032103 645*195*795</t>
  </si>
  <si>
    <t>Y171813180</t>
  </si>
  <si>
    <t>9029001-031</t>
  </si>
  <si>
    <t>Y171813190</t>
  </si>
  <si>
    <t>WCSS3740-143 490*430*385</t>
  </si>
  <si>
    <t>Y10171245452</t>
  </si>
  <si>
    <t>水性亚光白面漆二分光</t>
  </si>
  <si>
    <t>WT811202-22</t>
  </si>
  <si>
    <t>Y1013591621</t>
  </si>
  <si>
    <t>AJ进口暖白</t>
  </si>
  <si>
    <t>Y1013591661</t>
  </si>
  <si>
    <t>AJ7040订深灰</t>
  </si>
  <si>
    <t>Y1013591761</t>
  </si>
  <si>
    <t>亮光灰色A128</t>
  </si>
  <si>
    <t>Y171813131</t>
  </si>
  <si>
    <t>9032502-070 FC9W 134*90</t>
  </si>
  <si>
    <t>9032602-072 FW1G 134*90</t>
  </si>
  <si>
    <t>9032602-073 FW1O 134*90</t>
  </si>
  <si>
    <t>Y171813134</t>
  </si>
  <si>
    <t>9032302-073 FF8O 134*90</t>
  </si>
  <si>
    <t>90323022-073 F6BO 134*90</t>
  </si>
  <si>
    <t>Y171813138</t>
  </si>
  <si>
    <t>9032308-070 E24FW 134*90</t>
  </si>
  <si>
    <t>Y171813139</t>
  </si>
  <si>
    <t>9032308-071 E24FS 134*90</t>
  </si>
  <si>
    <t>Y171813167</t>
  </si>
  <si>
    <t>9032308-072 E24FG 134*90</t>
  </si>
  <si>
    <t>Y171813141</t>
  </si>
  <si>
    <t>9032308-073 E24FO 134*90</t>
  </si>
  <si>
    <t>Y171813142</t>
  </si>
  <si>
    <t>9032108-071 E24ES 134*90</t>
  </si>
  <si>
    <t>Y171813143</t>
  </si>
  <si>
    <t>9032202-070 FC8W 134*90</t>
  </si>
  <si>
    <t>Y171813144</t>
  </si>
  <si>
    <t>9032208-070E26EW  134*90</t>
  </si>
  <si>
    <t>9032209-070 F6OW 134*90</t>
  </si>
  <si>
    <t>9032209-072 F60G 134*90</t>
  </si>
  <si>
    <t>9032302-070 FF8W 134*90</t>
  </si>
  <si>
    <t>9032302-071 FF8S 134*90</t>
  </si>
  <si>
    <t>9032302-072 FF8G 134*90</t>
  </si>
  <si>
    <t>9032003-072 F3MG 134*90</t>
  </si>
  <si>
    <t>9032007-070 F3WW 134*90</t>
  </si>
  <si>
    <t>Y171813152</t>
  </si>
  <si>
    <t>9032008-071 W60S 134*90</t>
  </si>
  <si>
    <t>Y171813153</t>
  </si>
  <si>
    <t>9032008-072 W60G 134*90</t>
  </si>
  <si>
    <t>9032009-070 F3TW 134*90</t>
  </si>
  <si>
    <t>Y171813156</t>
  </si>
  <si>
    <t>9032103-071 F6MS 134*90</t>
  </si>
  <si>
    <t>Y171813157</t>
  </si>
  <si>
    <t>9032108-070 E25EW 134*90</t>
  </si>
  <si>
    <t>Y111631110</t>
  </si>
  <si>
    <t>马桶盖配件</t>
  </si>
  <si>
    <t>Y111631111</t>
  </si>
  <si>
    <t>铝材</t>
  </si>
  <si>
    <t>Y161819271</t>
  </si>
  <si>
    <t>PE袋子</t>
  </si>
  <si>
    <t xml:space="preserve"> 120*170</t>
  </si>
  <si>
    <t>60*80</t>
  </si>
  <si>
    <t>80*120</t>
  </si>
  <si>
    <t>Y191812155</t>
  </si>
  <si>
    <t>德戈锯片</t>
  </si>
  <si>
    <t>380*4.4/3.25*60*84T</t>
  </si>
  <si>
    <t>双面美洲樱桃木多层板</t>
  </si>
  <si>
    <t>Y142000149</t>
  </si>
  <si>
    <t>导轨油/陶瓷砂轮</t>
  </si>
  <si>
    <t>Y142000150</t>
  </si>
  <si>
    <t>润滑油/电剪刀</t>
  </si>
  <si>
    <t>双组份水性白底漆</t>
  </si>
  <si>
    <t>WTD8710-22</t>
  </si>
  <si>
    <t>Y11163313</t>
  </si>
  <si>
    <t>70*70*37</t>
  </si>
  <si>
    <t>Y11163314</t>
  </si>
  <si>
    <t>隐藏式缓冲滑轨二节</t>
  </si>
  <si>
    <t>三节隐藏式滑轨</t>
  </si>
  <si>
    <t>350MM凯威全抽</t>
  </si>
  <si>
    <t>Y1021019071</t>
  </si>
  <si>
    <t>F3M+F6M+F3W+F6W 210*297</t>
  </si>
  <si>
    <t>F30 210*297</t>
  </si>
  <si>
    <t>FC4+FC10+FF9 210*297</t>
  </si>
  <si>
    <t>FC18+FC12 210*297</t>
  </si>
  <si>
    <t>浴缸裙板说明书</t>
  </si>
  <si>
    <t>Y101371119</t>
  </si>
  <si>
    <t>中纤E1双</t>
  </si>
  <si>
    <t>哑光兰/哑光粉 18mm</t>
  </si>
  <si>
    <t>单贴哑光蓝2440*1220*18mm</t>
  </si>
  <si>
    <t>Y101371111</t>
  </si>
  <si>
    <t>多层板EO双H118</t>
  </si>
  <si>
    <t>3mm</t>
  </si>
  <si>
    <t>Y17181411</t>
  </si>
  <si>
    <t>9929902-1 880*645*135</t>
  </si>
  <si>
    <t>Y17181412</t>
  </si>
  <si>
    <t>9115302-1 820*385*210</t>
  </si>
  <si>
    <t>Y17181413</t>
  </si>
  <si>
    <t>9929702-1 845*575*145</t>
  </si>
  <si>
    <t>纸护角</t>
  </si>
  <si>
    <t>40*40*1060</t>
  </si>
  <si>
    <t>Y101360111</t>
  </si>
  <si>
    <t>华丽橡木 0.5*22</t>
  </si>
  <si>
    <t>Y10171245455</t>
  </si>
  <si>
    <t>WTR30-4</t>
  </si>
  <si>
    <t>三角架</t>
  </si>
  <si>
    <t>810*600*5</t>
  </si>
  <si>
    <t>218*810*5</t>
  </si>
  <si>
    <t>558*810*5</t>
  </si>
  <si>
    <t>Y111951243</t>
  </si>
  <si>
    <t>700*500*5</t>
  </si>
  <si>
    <t>Y101715110</t>
  </si>
  <si>
    <t>专配实色面漆橄榄绿</t>
  </si>
  <si>
    <t>Y101715111</t>
  </si>
  <si>
    <t>专配实色面漆S灰色</t>
  </si>
  <si>
    <t>Y101715112</t>
  </si>
  <si>
    <t>专配实色面漆 灰色</t>
  </si>
  <si>
    <t>Y101715113</t>
  </si>
  <si>
    <t>双组水性哑光清面漆</t>
  </si>
  <si>
    <t>WT85023-20</t>
  </si>
  <si>
    <t>Y111961231</t>
  </si>
  <si>
    <t>Y142000154</t>
  </si>
  <si>
    <t>尼龙轮（地标漆）</t>
  </si>
  <si>
    <t>Y142000156</t>
  </si>
  <si>
    <t>抛光辊（热敏纸）</t>
  </si>
  <si>
    <t>Y142000157</t>
  </si>
  <si>
    <t>Y142000159</t>
  </si>
  <si>
    <t>封口机</t>
  </si>
  <si>
    <t>624*358*5</t>
  </si>
  <si>
    <t>Y111951244</t>
  </si>
  <si>
    <t>368*368*5</t>
  </si>
  <si>
    <t>562*250*5</t>
  </si>
  <si>
    <t>750*297*5</t>
  </si>
  <si>
    <t>通用泡沫角</t>
  </si>
  <si>
    <t>01#</t>
  </si>
  <si>
    <t>Y12145130</t>
  </si>
  <si>
    <t>PCV白亮光</t>
  </si>
  <si>
    <t>Y12145131</t>
  </si>
  <si>
    <t>PVC灰色</t>
  </si>
  <si>
    <t>Y12145132</t>
  </si>
  <si>
    <t>PVC光面</t>
  </si>
  <si>
    <t>Y111630000</t>
  </si>
  <si>
    <t>玻璃层板托</t>
  </si>
  <si>
    <t>塑料透明玻璃层板托</t>
  </si>
  <si>
    <t>Y111612555</t>
  </si>
  <si>
    <t>卡装式阻尼铰链</t>
  </si>
  <si>
    <t>Y111612556</t>
  </si>
  <si>
    <t>单贴哑光灰2440*1220*15mm</t>
  </si>
  <si>
    <t>Y101371555</t>
  </si>
  <si>
    <t>素板</t>
  </si>
  <si>
    <t>中纤E1 1220*2440*0.3</t>
  </si>
  <si>
    <t>Y1031450000</t>
  </si>
  <si>
    <t>一级黄杨木</t>
  </si>
  <si>
    <t>4.5CM</t>
  </si>
  <si>
    <t>Y171814198</t>
  </si>
  <si>
    <t>吸光白底座</t>
  </si>
  <si>
    <t>134*190</t>
  </si>
  <si>
    <t>M6+M9+M12</t>
  </si>
  <si>
    <t>6032602S/9032602 S</t>
  </si>
  <si>
    <t>9032602-W</t>
  </si>
  <si>
    <t>9032402-G</t>
  </si>
  <si>
    <t>9032402-O</t>
  </si>
  <si>
    <t>9032402-S</t>
  </si>
  <si>
    <t>9032402-W</t>
  </si>
  <si>
    <t>Y171814164</t>
  </si>
  <si>
    <t>F9032302</t>
  </si>
  <si>
    <t>9032402-RO</t>
  </si>
  <si>
    <t>9032402-RS</t>
  </si>
  <si>
    <t>9032402-RW</t>
  </si>
  <si>
    <t>90626021G/90326021G</t>
  </si>
  <si>
    <t>90626021O/90326021O</t>
  </si>
  <si>
    <t>90626021S/90326021S</t>
  </si>
  <si>
    <t>90626021W/90326021W</t>
  </si>
  <si>
    <t>9032002-G</t>
  </si>
  <si>
    <t>9032002-O</t>
  </si>
  <si>
    <t>9032002-S</t>
  </si>
  <si>
    <t>9032002-W</t>
  </si>
  <si>
    <t>9032403-G</t>
  </si>
  <si>
    <t>9032403-O</t>
  </si>
  <si>
    <t>9032403-S</t>
  </si>
  <si>
    <t>9032403-W</t>
  </si>
  <si>
    <t>9032203-G</t>
  </si>
  <si>
    <t>9032203-O</t>
  </si>
  <si>
    <t>9032203-S</t>
  </si>
  <si>
    <t>9032203-W</t>
  </si>
  <si>
    <t>9032303-G</t>
  </si>
  <si>
    <t>9032303-O</t>
  </si>
  <si>
    <t>9032303-S</t>
  </si>
  <si>
    <t>9032303-W</t>
  </si>
  <si>
    <t>90322031-G</t>
  </si>
  <si>
    <t>90322031-O</t>
  </si>
  <si>
    <t>90322031-S</t>
  </si>
  <si>
    <t>90322031-W</t>
  </si>
  <si>
    <t>90323031-G</t>
  </si>
  <si>
    <t>90323031-W</t>
  </si>
  <si>
    <t>Y171814194</t>
  </si>
  <si>
    <t>90324031-G</t>
  </si>
  <si>
    <t>90324031-O</t>
  </si>
  <si>
    <t>90324031-S</t>
  </si>
  <si>
    <t>90324031-W</t>
  </si>
  <si>
    <t>Y11163323</t>
  </si>
  <si>
    <t>灯带 驱动器 触摸开关</t>
  </si>
  <si>
    <t>2.3米</t>
  </si>
  <si>
    <t>2.9米</t>
  </si>
  <si>
    <t>3.5米</t>
  </si>
  <si>
    <t>Y101381111</t>
  </si>
  <si>
    <t>大亚密度板</t>
  </si>
  <si>
    <t>Y101381112</t>
  </si>
  <si>
    <t>双贴暖白中纤板216</t>
  </si>
  <si>
    <t>2440*1220*5</t>
  </si>
  <si>
    <t>Y101381113</t>
  </si>
  <si>
    <t>三聚氰胺多层板双面H041美洲樱桃</t>
  </si>
  <si>
    <t>Y101381114</t>
  </si>
  <si>
    <t>三聚氰胺多层板双面H071赤柚木/H041美洲樱桃/雅典胡桃色/H101苏香桐/H108百科橡木/鸿森黄色大理石纹</t>
  </si>
  <si>
    <t>2440*1220*18</t>
  </si>
  <si>
    <t>Y101381115</t>
  </si>
  <si>
    <t>三聚氰胺多层板双面雅典胡桃色/鸿森黄色大理石纹/双面橡木多层板</t>
  </si>
  <si>
    <t>Y191812161</t>
  </si>
  <si>
    <t>手电钻</t>
  </si>
  <si>
    <t>Y112612464</t>
  </si>
  <si>
    <t>Y112612465</t>
  </si>
  <si>
    <t>Y112602475</t>
  </si>
  <si>
    <t>塑料三角码</t>
  </si>
  <si>
    <t>哑光蓝</t>
  </si>
  <si>
    <t>Y101360116</t>
  </si>
  <si>
    <t>0.5*34MM</t>
  </si>
  <si>
    <t>Y171814210</t>
  </si>
  <si>
    <t>9032403 M60 645*85*795</t>
  </si>
  <si>
    <t>Y171814211</t>
  </si>
  <si>
    <t>9032403 M90 945*85*795</t>
  </si>
  <si>
    <t>Y171814221</t>
  </si>
  <si>
    <t>AC10+AC20+AC30+AC40 210*297</t>
  </si>
  <si>
    <t>Y171814222</t>
  </si>
  <si>
    <t>AD32+AD33+AD37 210*297</t>
  </si>
  <si>
    <t>Y171814223</t>
  </si>
  <si>
    <t>AT31+AT32+AT33+AT34 210*297</t>
  </si>
  <si>
    <t>Y171814224</t>
  </si>
  <si>
    <t>AD35 210*297</t>
  </si>
  <si>
    <t>Y171814225</t>
  </si>
  <si>
    <t>AW31+AW32 210*297</t>
  </si>
  <si>
    <t>Y171814226</t>
  </si>
  <si>
    <t>AD35L 90120090222 148*105</t>
  </si>
  <si>
    <t>Y171814227</t>
  </si>
  <si>
    <t>AD35W 9012009-219 148*105</t>
  </si>
  <si>
    <t>Y171814228</t>
  </si>
  <si>
    <t>AD37L 9012207-222 148*105</t>
  </si>
  <si>
    <t>Y171814229</t>
  </si>
  <si>
    <t>AD37W 9012207-219 148*105</t>
  </si>
  <si>
    <t>Y171814230</t>
  </si>
  <si>
    <t>AW32L 9013107-222 148*105</t>
  </si>
  <si>
    <t>Y171814231</t>
  </si>
  <si>
    <t>AW32W 9013107-219 148*105</t>
  </si>
  <si>
    <t>Y101715115</t>
  </si>
  <si>
    <t>双组份水性哑光蓝色实面漆</t>
  </si>
  <si>
    <t>Y101715116</t>
  </si>
  <si>
    <t>双组份水性S灰实色面漆</t>
  </si>
  <si>
    <t>Y101715117</t>
  </si>
  <si>
    <t>PD2300-20</t>
  </si>
  <si>
    <t>电线</t>
  </si>
  <si>
    <t>Y191812168</t>
  </si>
  <si>
    <t>油枪</t>
  </si>
  <si>
    <t>双面胶</t>
  </si>
  <si>
    <t>3M</t>
  </si>
  <si>
    <t>Y101375111</t>
  </si>
  <si>
    <t>密度板</t>
  </si>
  <si>
    <t>Y11163348</t>
  </si>
  <si>
    <t>10*2</t>
  </si>
  <si>
    <t>Y11163347</t>
  </si>
  <si>
    <t>T50枪钉</t>
  </si>
  <si>
    <t>Y171814238</t>
  </si>
  <si>
    <t>A022163/78 545*485*580</t>
  </si>
  <si>
    <t>Y171814239</t>
  </si>
  <si>
    <t>(单瓦楞双面纸皮） 1.5*1.2米</t>
  </si>
  <si>
    <t>纸箱99032202-1</t>
  </si>
  <si>
    <t xml:space="preserve"> 570*480*865</t>
  </si>
  <si>
    <t>Y11163341</t>
  </si>
  <si>
    <t>二合一杆KD杆子</t>
  </si>
  <si>
    <t>Y11163344</t>
  </si>
  <si>
    <t>铝合金地脚</t>
  </si>
  <si>
    <t>35*38*150</t>
  </si>
  <si>
    <t>Y11163345</t>
  </si>
  <si>
    <t>35*38*180</t>
  </si>
  <si>
    <t>Y11163350</t>
  </si>
  <si>
    <t>铁丝</t>
  </si>
  <si>
    <t>Y11163351</t>
  </si>
  <si>
    <t>二节反弹滑轨</t>
  </si>
  <si>
    <t>Y111951257</t>
  </si>
  <si>
    <t>磨砂镜片</t>
  </si>
  <si>
    <t>90323031 807*657</t>
  </si>
  <si>
    <t>Y111951264</t>
  </si>
  <si>
    <t>白玻镜片</t>
  </si>
  <si>
    <t>1116*205*5</t>
  </si>
  <si>
    <t>Y111951266</t>
  </si>
  <si>
    <t>样品银镜</t>
  </si>
  <si>
    <t>594*500*5</t>
  </si>
  <si>
    <t>Y111951267</t>
  </si>
  <si>
    <t>594*299*5</t>
  </si>
  <si>
    <t>Y113951247</t>
  </si>
  <si>
    <t>钢化玻璃磨直边/异性导斜边</t>
  </si>
  <si>
    <t>9011307-2 262*107</t>
  </si>
  <si>
    <t>Y119951248</t>
  </si>
  <si>
    <t>钢化玻璃磨斜边</t>
  </si>
  <si>
    <t>Y141215013</t>
  </si>
  <si>
    <t>2*1</t>
  </si>
  <si>
    <t>泡沫角</t>
  </si>
  <si>
    <t>Y141215015</t>
  </si>
  <si>
    <t>双面胶-强效</t>
  </si>
  <si>
    <t>3m</t>
  </si>
  <si>
    <t>Y141215016</t>
  </si>
  <si>
    <t>240垃圾袋</t>
  </si>
  <si>
    <t>Y141215020</t>
  </si>
  <si>
    <t>T5灯管</t>
  </si>
  <si>
    <t>Y191813112</t>
  </si>
  <si>
    <t>5*70L/R</t>
  </si>
  <si>
    <t>Y191813115</t>
  </si>
  <si>
    <t>导轨油</t>
  </si>
  <si>
    <t>Y191813119</t>
  </si>
  <si>
    <t>高压电胶带</t>
  </si>
  <si>
    <t>Y191813122</t>
  </si>
  <si>
    <t>塑料波纹管</t>
  </si>
  <si>
    <t>Y191813124</t>
  </si>
  <si>
    <t>碳刷</t>
  </si>
  <si>
    <t>Y101715118</t>
  </si>
  <si>
    <t>宜美哑光清面</t>
  </si>
  <si>
    <t>TYNC703-18NC</t>
  </si>
  <si>
    <t>Y101366115</t>
  </si>
  <si>
    <t>华丽橡木</t>
  </si>
  <si>
    <t>0.5*20</t>
  </si>
  <si>
    <t>Y103166001</t>
  </si>
  <si>
    <t>弧形柜</t>
  </si>
  <si>
    <t>Y103166002</t>
  </si>
  <si>
    <t>Y111631113</t>
  </si>
  <si>
    <t>三合一盖片（孔塞）</t>
  </si>
  <si>
    <t>防水板PVC</t>
  </si>
  <si>
    <t>9MM</t>
  </si>
  <si>
    <t>Y141215026</t>
  </si>
  <si>
    <t>斑马线</t>
  </si>
  <si>
    <t>Y141215027</t>
  </si>
  <si>
    <t>Y141215028</t>
  </si>
  <si>
    <t>A4纸</t>
  </si>
  <si>
    <t>Y141215029</t>
  </si>
  <si>
    <t>鸡毛杆</t>
  </si>
  <si>
    <t>Y10171345178</t>
  </si>
  <si>
    <t>化白水</t>
  </si>
  <si>
    <t>HDXNZ308-15</t>
  </si>
  <si>
    <t>Y10171345179</t>
  </si>
  <si>
    <t>水性封闭底漆</t>
  </si>
  <si>
    <t>H11DOO1A</t>
  </si>
  <si>
    <t>水性双组份白底漆主剂</t>
  </si>
  <si>
    <t>H12G010</t>
  </si>
  <si>
    <t>H12G012</t>
  </si>
  <si>
    <t>Y10171345183</t>
  </si>
  <si>
    <t>水性双组份二分光灰色面漆主剂</t>
  </si>
  <si>
    <t>H12M0602-07</t>
  </si>
  <si>
    <t>Y10171345184</t>
  </si>
  <si>
    <t>H12M0602-08</t>
  </si>
  <si>
    <t>Y19191211</t>
  </si>
  <si>
    <t>爵士白台盆    1190*580</t>
  </si>
  <si>
    <t>Y19191212</t>
  </si>
  <si>
    <t>爵士白挡水条  1140*70</t>
  </si>
  <si>
    <t>Y19191213</t>
  </si>
  <si>
    <t>Y19191214</t>
  </si>
  <si>
    <t>Y19191215</t>
  </si>
  <si>
    <t>整体台面台盆  750*500*160</t>
  </si>
  <si>
    <t>Y19191216</t>
  </si>
  <si>
    <t>整体台面台盆  900*500*160</t>
  </si>
  <si>
    <t>Y19191217</t>
  </si>
  <si>
    <t>整体台面台盆  900*380*120</t>
  </si>
  <si>
    <t>Y19191218</t>
  </si>
  <si>
    <t>白色人造石台面  840*550</t>
  </si>
  <si>
    <t>Y19191219</t>
  </si>
  <si>
    <t>白色人造石挡水条  840*160</t>
  </si>
  <si>
    <t>Y19191220</t>
  </si>
  <si>
    <t>Y19191221</t>
  </si>
  <si>
    <t>白色人造石挡水条  840*50</t>
  </si>
  <si>
    <t>Y19191222</t>
  </si>
  <si>
    <t>Y19191223</t>
  </si>
  <si>
    <t>挡水条  1423*120*15</t>
  </si>
  <si>
    <t>Y19191224</t>
  </si>
  <si>
    <t>台面    1423*603*15</t>
  </si>
  <si>
    <t>Y19191225</t>
  </si>
  <si>
    <t>挡水条  1553*120*15</t>
  </si>
  <si>
    <t>Y19191226</t>
  </si>
  <si>
    <t>台面    1553*603*15</t>
  </si>
  <si>
    <t>Y19191227</t>
  </si>
  <si>
    <t>挡水条  1603*120*15</t>
  </si>
  <si>
    <t>Y19191228</t>
  </si>
  <si>
    <t>台面    1603*603*15</t>
  </si>
  <si>
    <t>Y19191229</t>
  </si>
  <si>
    <t>挡水条  588*120*15</t>
  </si>
  <si>
    <t>Y12134621</t>
  </si>
  <si>
    <t>S47马桶盖板纸箱</t>
  </si>
  <si>
    <t>50.5*44.5*40</t>
  </si>
  <si>
    <t>Y12134633</t>
  </si>
  <si>
    <t>S47马桶盖板内盒</t>
  </si>
  <si>
    <t>42*9.5*49.5</t>
  </si>
  <si>
    <t>Y16181932</t>
  </si>
  <si>
    <t>纸箱  9391102</t>
  </si>
  <si>
    <t>54.7*47.3*36.8</t>
  </si>
  <si>
    <t>Y16181933</t>
  </si>
  <si>
    <t>纸箱  9391202</t>
  </si>
  <si>
    <t>74.7*47.3*37.2</t>
  </si>
  <si>
    <t>Y16181934</t>
  </si>
  <si>
    <t>纸箱  9348102</t>
  </si>
  <si>
    <t>68*49.5*88.5</t>
  </si>
  <si>
    <t>Y16181935</t>
  </si>
  <si>
    <t>纸箱  9349102</t>
  </si>
  <si>
    <t>68*49.5*41</t>
  </si>
  <si>
    <t>Y16181936</t>
  </si>
  <si>
    <t>主柜纸箱   9929402</t>
  </si>
  <si>
    <t>55*39.5*16</t>
  </si>
  <si>
    <t>Y16181937</t>
  </si>
  <si>
    <t>主柜纸箱   9929103</t>
  </si>
  <si>
    <t>86.5*36*22</t>
  </si>
  <si>
    <t>Y16181938</t>
  </si>
  <si>
    <t>抽屉柜纸箱  9115302</t>
  </si>
  <si>
    <t>83.5*40.20.5</t>
  </si>
  <si>
    <t>Y16181939</t>
  </si>
  <si>
    <t>主柜纸箱   9329122</t>
  </si>
  <si>
    <t>86*49.5*13</t>
  </si>
  <si>
    <t>Y16181940</t>
  </si>
  <si>
    <t>主柜纸箱   9929302</t>
  </si>
  <si>
    <t>86*52.5*13</t>
  </si>
  <si>
    <t>Y16181941</t>
  </si>
  <si>
    <t>主柜纸箱   9313202</t>
  </si>
  <si>
    <t>96*56*53</t>
  </si>
  <si>
    <t>Y16181942</t>
  </si>
  <si>
    <t>主柜纸箱   9313402</t>
  </si>
  <si>
    <t>96*56*77</t>
  </si>
  <si>
    <t>Y16181943</t>
  </si>
  <si>
    <t>高柜纸箱   9115109</t>
  </si>
  <si>
    <t>46*15*163</t>
  </si>
  <si>
    <t>Y142000173</t>
  </si>
  <si>
    <t>方砂纸</t>
  </si>
  <si>
    <t>Y101502103</t>
  </si>
  <si>
    <t>粘合剂     3162AB胶</t>
  </si>
  <si>
    <t>261*110*5</t>
  </si>
  <si>
    <t>Y161819292</t>
  </si>
  <si>
    <t>低压袋</t>
  </si>
  <si>
    <t>1000*900</t>
  </si>
  <si>
    <t>Y161819293</t>
  </si>
  <si>
    <t>100*900</t>
  </si>
  <si>
    <t>657*507*5</t>
  </si>
  <si>
    <t>816*142*5</t>
  </si>
  <si>
    <t>561*202*5</t>
  </si>
  <si>
    <t>Y10171345186</t>
  </si>
  <si>
    <t>双组份水性高透明清底漆</t>
  </si>
  <si>
    <t>T81174-20</t>
  </si>
  <si>
    <t>Y10171345188</t>
  </si>
  <si>
    <t>水性慢干水</t>
  </si>
  <si>
    <t>T95016-18</t>
  </si>
  <si>
    <t>打包带</t>
  </si>
  <si>
    <t>Y10171345190</t>
  </si>
  <si>
    <t>水性封闭低漆</t>
  </si>
  <si>
    <t>H11D002C</t>
  </si>
  <si>
    <t>H12D062</t>
  </si>
  <si>
    <t>Y142000174</t>
  </si>
  <si>
    <t>8.2*70R</t>
  </si>
  <si>
    <t>Y142000175</t>
  </si>
  <si>
    <t>8.2*70L</t>
  </si>
  <si>
    <t>1245*85*795</t>
  </si>
  <si>
    <t>645*85*795</t>
  </si>
  <si>
    <t>640*340*870</t>
  </si>
  <si>
    <t>1380*615*765</t>
  </si>
  <si>
    <t>1030*615*765</t>
  </si>
  <si>
    <t>560*355*805</t>
  </si>
  <si>
    <t>600*505*785</t>
  </si>
  <si>
    <t>Y171814257</t>
  </si>
  <si>
    <t>纸箱  90322202</t>
  </si>
  <si>
    <t>1380*615*145</t>
  </si>
  <si>
    <t>1030*615*145</t>
  </si>
  <si>
    <t>纸箱90323022</t>
  </si>
  <si>
    <t>Y10171345192</t>
  </si>
  <si>
    <t>双组份水性哑光蓝色面漆</t>
  </si>
  <si>
    <t>HZPP007</t>
  </si>
  <si>
    <t>Y101372114</t>
  </si>
  <si>
    <t>双沙滩色光1220*2440*15</t>
  </si>
  <si>
    <t>A白光/B进口暖白1220*2440*15</t>
  </si>
  <si>
    <t>A白光/B沙滩色光1220*2440*15</t>
  </si>
  <si>
    <t>单贴哑光粉1220*2440*15mm</t>
  </si>
  <si>
    <t>中纤A白光/B哑光粉</t>
  </si>
  <si>
    <t>双贴哑光蓝2440*1220*5mm</t>
  </si>
  <si>
    <t>Y101372122</t>
  </si>
  <si>
    <t>中纤双进口暖白光</t>
  </si>
  <si>
    <t>36mm</t>
  </si>
  <si>
    <t>Y101372123</t>
  </si>
  <si>
    <t>中纤双沙滩色</t>
  </si>
  <si>
    <t>Y101372125</t>
  </si>
  <si>
    <t>中纤双橄榄绿</t>
  </si>
  <si>
    <t>Y101372126</t>
  </si>
  <si>
    <t>中纤哑光蓝</t>
  </si>
  <si>
    <t>Y101372127</t>
  </si>
  <si>
    <t>多层板双西非枫木</t>
  </si>
  <si>
    <t>中纤双进口暖白</t>
  </si>
  <si>
    <t>Y101372131</t>
  </si>
  <si>
    <t>中纤双7040订深灰</t>
  </si>
  <si>
    <t>30中纤双7040mm</t>
  </si>
  <si>
    <t>Y101372133</t>
  </si>
  <si>
    <t>中纤双哑光蓝</t>
  </si>
  <si>
    <t>中纤板（素板）</t>
  </si>
  <si>
    <t>Y101372135</t>
  </si>
  <si>
    <t>Y101372136</t>
  </si>
  <si>
    <t>双贴哑光蓝2440*1220*18mm</t>
  </si>
  <si>
    <t>中纤双哑光粉</t>
  </si>
  <si>
    <t>单贴哑光粉2440*1220*18mm</t>
  </si>
  <si>
    <t>Y103166003</t>
  </si>
  <si>
    <t>浴缸曲板    9032408</t>
  </si>
  <si>
    <t>浴缸曲板    9032408mm</t>
  </si>
  <si>
    <t>Y111951341</t>
  </si>
  <si>
    <t>异形钢化玻璃</t>
  </si>
  <si>
    <t>278*480</t>
  </si>
  <si>
    <t>Y111951346</t>
  </si>
  <si>
    <t>水性双组份特清底漆</t>
  </si>
  <si>
    <t>H12D011</t>
  </si>
  <si>
    <t>Y10171345195</t>
  </si>
  <si>
    <t>水性双组份哑光清面漆主剂</t>
  </si>
  <si>
    <t>H12MO103</t>
  </si>
  <si>
    <t>Y11163354</t>
  </si>
  <si>
    <t>三合一螺杆      6.5*41</t>
  </si>
  <si>
    <t>三合一螺杆      6.5*41mm</t>
  </si>
  <si>
    <t>哑光蓝0.5*22</t>
  </si>
  <si>
    <t>哑光蓝0.5*40</t>
  </si>
  <si>
    <t>封边条 哑光粉</t>
  </si>
  <si>
    <t>0.5*22</t>
  </si>
  <si>
    <t>哑光白0.5*22</t>
  </si>
  <si>
    <t>封边条 暖白光</t>
  </si>
  <si>
    <t>0.5*34</t>
  </si>
  <si>
    <t>S灰0.5*34</t>
  </si>
  <si>
    <t>S灰0.5*40</t>
  </si>
  <si>
    <t>封边条 橄榄绿</t>
  </si>
  <si>
    <t>0.5*40</t>
  </si>
  <si>
    <t>Y101372151</t>
  </si>
  <si>
    <t>封边条 7040订深灰</t>
  </si>
  <si>
    <t>Y101372152</t>
  </si>
  <si>
    <t>Y101372153</t>
  </si>
  <si>
    <t xml:space="preserve"> 657*807*5</t>
  </si>
  <si>
    <t>黑胡桃</t>
  </si>
  <si>
    <t>Y142000183</t>
  </si>
  <si>
    <t>头灯</t>
  </si>
  <si>
    <t>头mm</t>
  </si>
  <si>
    <t>纸箱   9013008</t>
  </si>
  <si>
    <t>340*640*870</t>
  </si>
  <si>
    <t>945*85*795</t>
  </si>
  <si>
    <t>585*65*730</t>
  </si>
  <si>
    <t>845*525*625</t>
  </si>
  <si>
    <t>475*470*830</t>
  </si>
  <si>
    <t>640*340*60</t>
  </si>
  <si>
    <t>1240*340*60</t>
  </si>
  <si>
    <t>成品</t>
  </si>
  <si>
    <t>水箱</t>
  </si>
  <si>
    <t>Y111631120</t>
  </si>
  <si>
    <t>600mm</t>
  </si>
  <si>
    <t>994mm</t>
  </si>
  <si>
    <t>990mm</t>
  </si>
  <si>
    <t>394mm</t>
  </si>
  <si>
    <t>390mm</t>
  </si>
  <si>
    <t>Y1017134516</t>
  </si>
  <si>
    <t>水性哑光蓝面漆二分光</t>
  </si>
  <si>
    <t>水mm</t>
  </si>
  <si>
    <t>1865*630*20</t>
  </si>
  <si>
    <t>1870*1025*20</t>
  </si>
  <si>
    <t>1340*610*20</t>
  </si>
  <si>
    <t>1870*920*20</t>
  </si>
  <si>
    <t>990*740*20</t>
  </si>
  <si>
    <t>990*610*20</t>
  </si>
  <si>
    <t>Y101372158</t>
  </si>
  <si>
    <t>浴缸曲压模板   9032408</t>
  </si>
  <si>
    <t>浴缸曲压模板   9032408mm</t>
  </si>
  <si>
    <t>Y101372159</t>
  </si>
  <si>
    <t>弧形门木模     90327022</t>
  </si>
  <si>
    <t>弧形门木模     90327022mm</t>
  </si>
  <si>
    <t>Y101501956</t>
  </si>
  <si>
    <t>PVC胶水/胶粘剂   139#</t>
  </si>
  <si>
    <t>PVC胶水/胶粘剂   139mm</t>
  </si>
  <si>
    <t>Y142000192</t>
  </si>
  <si>
    <t>塑料mm</t>
  </si>
  <si>
    <t>PVC防水板    6MM</t>
  </si>
  <si>
    <t>PVC防水板    6mm</t>
  </si>
  <si>
    <t>Y101372155</t>
  </si>
  <si>
    <t>16MM多层板双灰麻</t>
  </si>
  <si>
    <t>Y101372156</t>
  </si>
  <si>
    <t>16MM多层板双雅典胡桃麻</t>
  </si>
  <si>
    <t>高压塑料袋</t>
  </si>
  <si>
    <t>1000*600*900</t>
  </si>
  <si>
    <t>Y101372157</t>
  </si>
  <si>
    <t>浴缸     RLP-1807-PV</t>
  </si>
  <si>
    <t>浴缸     RLP-1807mm</t>
  </si>
  <si>
    <t>Y142000198</t>
  </si>
  <si>
    <t>透明玻璃胶</t>
  </si>
  <si>
    <t>透明mm</t>
  </si>
  <si>
    <t xml:space="preserve">板方   </t>
  </si>
  <si>
    <t>9*9*13mm</t>
  </si>
  <si>
    <t xml:space="preserve"> 7*9*15mm</t>
  </si>
  <si>
    <t>Y1031592599</t>
  </si>
  <si>
    <t>板方   10*9*14</t>
  </si>
  <si>
    <t>板方   10*9*14mm</t>
  </si>
  <si>
    <t>Y142000204</t>
  </si>
  <si>
    <t>英国标贴  WCSS3740-143</t>
  </si>
  <si>
    <t>英国标贴  WCSS3740-143mm</t>
  </si>
  <si>
    <t>玻璃层板卡扣</t>
  </si>
  <si>
    <t>玻璃mm</t>
  </si>
  <si>
    <t>Y111951355</t>
  </si>
  <si>
    <t>600*298</t>
  </si>
  <si>
    <t>钢化玻璃</t>
  </si>
  <si>
    <t>Y101372168</t>
  </si>
  <si>
    <t>18中纤双白光</t>
  </si>
  <si>
    <t>Y101372169</t>
  </si>
  <si>
    <t>3中纤素板</t>
  </si>
  <si>
    <t>单贴哑光白2440*1220*18mm</t>
  </si>
  <si>
    <t>Y101372174</t>
  </si>
  <si>
    <t xml:space="preserve">KG </t>
  </si>
  <si>
    <t>抛光mm</t>
  </si>
  <si>
    <t>Y142000212</t>
  </si>
  <si>
    <t>Y11163360</t>
  </si>
  <si>
    <t>LED驱动器开关+低压带   2.9米</t>
  </si>
  <si>
    <t>LED驱动器开关+低压带   2.9mm</t>
  </si>
  <si>
    <t>扎线固定盒</t>
  </si>
  <si>
    <t>扎线mm</t>
  </si>
  <si>
    <t>铝材    694</t>
  </si>
  <si>
    <t>铝材    694mm</t>
  </si>
  <si>
    <t>铝材    690</t>
  </si>
  <si>
    <t>铝材    690mm</t>
  </si>
  <si>
    <t>全盖铰链无阻尼四孔</t>
  </si>
  <si>
    <t>全盖mm</t>
  </si>
  <si>
    <t>水性双组份一分光粉色面漆主剂</t>
  </si>
  <si>
    <t>H12M601-06</t>
  </si>
  <si>
    <t>Y101501959</t>
  </si>
  <si>
    <t>拼板胶   8094</t>
  </si>
  <si>
    <t>拼板胶   8094mm</t>
  </si>
  <si>
    <t>Y101501960</t>
  </si>
  <si>
    <t>固化剂   H2000</t>
  </si>
  <si>
    <t>固化剂   H2000mm</t>
  </si>
  <si>
    <t>Y142000222</t>
  </si>
  <si>
    <t>PPR管20#</t>
  </si>
  <si>
    <t>PPR管20mm</t>
  </si>
  <si>
    <t>Y142000223</t>
  </si>
  <si>
    <t>金属支撑150*100</t>
  </si>
  <si>
    <t>金属支撑150*100mm</t>
  </si>
  <si>
    <t>Y142000224</t>
  </si>
  <si>
    <t>沙银方脚80#</t>
  </si>
  <si>
    <t>沙银方脚80mm</t>
  </si>
  <si>
    <t>Y142000225</t>
  </si>
  <si>
    <t>哑黑25#</t>
  </si>
  <si>
    <t>哑黑25mm</t>
  </si>
  <si>
    <t>Y142000226</t>
  </si>
  <si>
    <t>嵌入式LED 灯461</t>
  </si>
  <si>
    <t>嵌入式LED 灯461mm</t>
  </si>
  <si>
    <t>Y142000227</t>
  </si>
  <si>
    <t>嵌入式LED灯419</t>
  </si>
  <si>
    <t>嵌入式LED灯419mm</t>
  </si>
  <si>
    <t>Y142000228</t>
  </si>
  <si>
    <t>嵌入式LED灯525#</t>
  </si>
  <si>
    <t>嵌入式LED灯525mm</t>
  </si>
  <si>
    <t>Y171814308</t>
  </si>
  <si>
    <t>说明书   F3M+F6M+F3W+F6W</t>
  </si>
  <si>
    <t>说明书   F30+F60+F6B</t>
  </si>
  <si>
    <t>Y171814313</t>
  </si>
  <si>
    <t>标贴   9045102-074</t>
  </si>
  <si>
    <t>RIVF580B</t>
  </si>
  <si>
    <t>Y171814314</t>
  </si>
  <si>
    <t>标贴   9045102-075</t>
  </si>
  <si>
    <t>RIVF580P</t>
  </si>
  <si>
    <t>Y171814315</t>
  </si>
  <si>
    <t>标贴   9045102-070</t>
  </si>
  <si>
    <t>RIVF580W</t>
  </si>
  <si>
    <t>Y171814316</t>
  </si>
  <si>
    <t>标贴   9045202-075</t>
  </si>
  <si>
    <t>RIVF65OP</t>
  </si>
  <si>
    <t>Y171814317</t>
  </si>
  <si>
    <t>标贴   9045202-070</t>
  </si>
  <si>
    <t>RIVF650W</t>
  </si>
  <si>
    <t>Y171814318</t>
  </si>
  <si>
    <t>标贴   9045202-074</t>
  </si>
  <si>
    <t>RIVF650B</t>
  </si>
  <si>
    <t>Y171814320</t>
  </si>
  <si>
    <t>纸箱   9045102</t>
  </si>
  <si>
    <t>590*490*850</t>
  </si>
  <si>
    <t>Y171814322</t>
  </si>
  <si>
    <t>标贴   9032602-070</t>
  </si>
  <si>
    <t>BOX1/2</t>
  </si>
  <si>
    <t>Y141215048</t>
  </si>
  <si>
    <t>陶瓷盆  810*460</t>
  </si>
  <si>
    <t>陶瓷盆  810*460mm</t>
  </si>
  <si>
    <t>地mm</t>
  </si>
  <si>
    <t>Y10171345198</t>
  </si>
  <si>
    <t>低气味白底漆</t>
  </si>
  <si>
    <t>LJD1023H</t>
  </si>
  <si>
    <t>1950*345*345</t>
  </si>
  <si>
    <t>Y10171345199</t>
  </si>
  <si>
    <t>双组份水性亚光蓝面漆</t>
  </si>
  <si>
    <t>1-20kg</t>
  </si>
  <si>
    <t>Y10171345204</t>
  </si>
  <si>
    <t>水性双组份一分光象牙白面漆主剂</t>
  </si>
  <si>
    <t>H12MO601-07</t>
  </si>
  <si>
    <t>水性双组份一分光灰色面漆主剂</t>
  </si>
  <si>
    <t>H12MO601-04</t>
  </si>
  <si>
    <t>水性双组份一分光橄榄色面漆主剂</t>
  </si>
  <si>
    <t>H12MO601-05</t>
  </si>
  <si>
    <t>Y10171345203</t>
  </si>
  <si>
    <t>H11DOO2C</t>
  </si>
  <si>
    <t>哑光蓝0.5*34</t>
  </si>
  <si>
    <t>Y101372177</t>
  </si>
  <si>
    <t>封边条 卡斯楠</t>
  </si>
  <si>
    <t>Y101372178</t>
  </si>
  <si>
    <t>封边条 卡斯灰</t>
  </si>
  <si>
    <t>Y101372179</t>
  </si>
  <si>
    <t>封边条 黑橡</t>
  </si>
  <si>
    <t>封边条 美洲樱桃木</t>
  </si>
  <si>
    <t>Y101372181</t>
  </si>
  <si>
    <t>封边条 大理石纹</t>
  </si>
  <si>
    <t>Y111951371</t>
  </si>
  <si>
    <t>627*358*5</t>
  </si>
  <si>
    <t>365*365*5</t>
  </si>
  <si>
    <t>Y111951374</t>
  </si>
  <si>
    <t>760*445*5</t>
  </si>
  <si>
    <t>Y111951375</t>
  </si>
  <si>
    <t>1990*800*5</t>
  </si>
  <si>
    <t>Y111951376</t>
  </si>
  <si>
    <t>Y111951377</t>
  </si>
  <si>
    <t>Y111951378</t>
  </si>
  <si>
    <t>Y111951379</t>
  </si>
  <si>
    <t>Y111951380</t>
  </si>
  <si>
    <t>600*517*5</t>
  </si>
  <si>
    <t>Y111951381</t>
  </si>
  <si>
    <t>600*499*5</t>
  </si>
  <si>
    <t>Y111951382</t>
  </si>
  <si>
    <t>600*280*5</t>
  </si>
  <si>
    <t>Y111951383</t>
  </si>
  <si>
    <t>Y111951384</t>
  </si>
  <si>
    <t>780*253*5</t>
  </si>
  <si>
    <t>Y111951385</t>
  </si>
  <si>
    <t>780*513*5</t>
  </si>
  <si>
    <t>Y111951386</t>
  </si>
  <si>
    <t>263*107*5</t>
  </si>
  <si>
    <t>606*358*5</t>
  </si>
  <si>
    <t>Y171814329</t>
  </si>
  <si>
    <t>EPE  珍珠棉</t>
  </si>
  <si>
    <t>1200*2</t>
  </si>
  <si>
    <t>Y101358118</t>
  </si>
  <si>
    <t>1.6多层板</t>
  </si>
  <si>
    <t>美洲樱桃1220*2440*16</t>
  </si>
  <si>
    <t>Y101358119</t>
  </si>
  <si>
    <t>卡斯楠1220*2440*16</t>
  </si>
  <si>
    <t>Y101358120</t>
  </si>
  <si>
    <t>进口白1220*2440*16</t>
  </si>
  <si>
    <t>Y101358121</t>
  </si>
  <si>
    <t>1.8多层板</t>
  </si>
  <si>
    <t>陶瓷白1220*2440*18</t>
  </si>
  <si>
    <t>Y101358122</t>
  </si>
  <si>
    <t>0.5多层板</t>
  </si>
  <si>
    <t>陶瓷白1220*2440*5</t>
  </si>
  <si>
    <t>Y1031592530</t>
  </si>
  <si>
    <t>双贴哑光蓝2440*1220*30mm</t>
  </si>
  <si>
    <t>Y101372187</t>
  </si>
  <si>
    <t>18中纤A白光/B7040订深灰</t>
  </si>
  <si>
    <t>18中纤A白光/B7040mm1220*2440*16</t>
  </si>
  <si>
    <t>单贴哑光蓝1220*2440*15mm</t>
  </si>
  <si>
    <t>双贴哑光蓝1220*2440*15mm</t>
  </si>
  <si>
    <t>Y101372193</t>
  </si>
  <si>
    <t>7040双订深灰1220*2440*15</t>
  </si>
  <si>
    <t>Y101372194</t>
  </si>
  <si>
    <t>A白光/B7040订深灰1220*2440*15</t>
  </si>
  <si>
    <t>单贴哑光蓝2440*1220*12mm</t>
  </si>
  <si>
    <t>Y101372197</t>
  </si>
  <si>
    <t>12中纤A白光/B7040订深灰</t>
  </si>
  <si>
    <t>12中纤A白光/B7040mm</t>
  </si>
  <si>
    <t>Y101372198</t>
  </si>
  <si>
    <t>4.75MM中纤双哑光蓝</t>
  </si>
  <si>
    <t>4.75mm</t>
  </si>
  <si>
    <t>单贴哑光白1220*2440*15mm</t>
  </si>
  <si>
    <t>Y101372200</t>
  </si>
  <si>
    <t>0921黑橡</t>
  </si>
  <si>
    <t>Y101372201</t>
  </si>
  <si>
    <t>大理石纹</t>
  </si>
  <si>
    <t>Y101372202</t>
  </si>
  <si>
    <t>米其灰</t>
  </si>
  <si>
    <t>预埋件</t>
  </si>
  <si>
    <t>Y142000245</t>
  </si>
  <si>
    <t>灯灯  105W</t>
  </si>
  <si>
    <t>灯灯  105mm</t>
  </si>
  <si>
    <t>打包mm</t>
  </si>
  <si>
    <t>Y10315925600</t>
  </si>
  <si>
    <t>Y1119513893</t>
  </si>
  <si>
    <t>1000*790</t>
  </si>
  <si>
    <t>Y142000247</t>
  </si>
  <si>
    <t>DTC全盖铰链（无弹簧无阻尼）</t>
  </si>
  <si>
    <t>DTC全盖铰链（无弹mm</t>
  </si>
  <si>
    <t>三合一拉杆（40包塑料杆）</t>
  </si>
  <si>
    <t>三合一拉杆（40mm</t>
  </si>
  <si>
    <t>三合一胶粒（单颗开口）</t>
  </si>
  <si>
    <t>三合mm</t>
  </si>
  <si>
    <t>三合一偏心件K款</t>
  </si>
  <si>
    <t>原木肖</t>
  </si>
  <si>
    <t>8*40</t>
  </si>
  <si>
    <t>Y142000253</t>
  </si>
  <si>
    <t>卷钉2.7*75mm</t>
  </si>
  <si>
    <t>Y111631133</t>
  </si>
  <si>
    <t>铰链盖</t>
  </si>
  <si>
    <t>铰链mm</t>
  </si>
  <si>
    <t>DTC半拉滑轨</t>
  </si>
  <si>
    <t>400mm</t>
  </si>
  <si>
    <t>Y10111120</t>
  </si>
  <si>
    <t>弧形门   9032602</t>
  </si>
  <si>
    <t>弧形门   9032602mm</t>
  </si>
  <si>
    <t>Y10111121</t>
  </si>
  <si>
    <t>弧形门   9032002</t>
  </si>
  <si>
    <t>弧形门   9032002mm</t>
  </si>
  <si>
    <t>Y10111182</t>
  </si>
  <si>
    <t>Y10111117</t>
  </si>
  <si>
    <t>耐高温剂</t>
  </si>
  <si>
    <t>HDS602</t>
  </si>
  <si>
    <t>Y10111112</t>
  </si>
  <si>
    <t>墨盒mm</t>
  </si>
  <si>
    <t>Y10111167</t>
  </si>
  <si>
    <t>药箱</t>
  </si>
  <si>
    <t>药箱mm</t>
  </si>
  <si>
    <t>Y10111171</t>
  </si>
  <si>
    <t>小拖把</t>
  </si>
  <si>
    <t>小拖mm</t>
  </si>
  <si>
    <t>Y10111123</t>
  </si>
  <si>
    <t>Y10111124</t>
  </si>
  <si>
    <t>砂块</t>
  </si>
  <si>
    <t>砂块mm</t>
  </si>
  <si>
    <t>Y10111156</t>
  </si>
  <si>
    <t>斜平钢化玻璃</t>
  </si>
  <si>
    <t>657*807*5</t>
  </si>
  <si>
    <t>618.5*165.5*3</t>
  </si>
  <si>
    <t>Y10111114</t>
  </si>
  <si>
    <t>浅灰铁灰膜</t>
  </si>
  <si>
    <t>0.45*1400</t>
  </si>
  <si>
    <t>Y10111115</t>
  </si>
  <si>
    <t>白亮光膜    9115</t>
  </si>
  <si>
    <t>Y10111126</t>
  </si>
  <si>
    <t>PVC防水板        9MM</t>
  </si>
  <si>
    <t>1220*2440*9</t>
  </si>
  <si>
    <t>Y10111127</t>
  </si>
  <si>
    <t xml:space="preserve">PVC秋香木封边条       </t>
  </si>
  <si>
    <t>790*340*190</t>
  </si>
  <si>
    <t>790*640*190</t>
  </si>
  <si>
    <t>Y10111132</t>
  </si>
  <si>
    <t>纸箱   9012107-219</t>
  </si>
  <si>
    <t>870*640*170</t>
  </si>
  <si>
    <t>纸箱   9032009-070</t>
  </si>
  <si>
    <t>纸箱   9032109-070</t>
  </si>
  <si>
    <t>纸箱   9032402底座</t>
  </si>
  <si>
    <t>440*100*700</t>
  </si>
  <si>
    <t>440*405*700</t>
  </si>
  <si>
    <t>说明书  FC4+FC10+FF9</t>
  </si>
  <si>
    <t>Y10111144</t>
  </si>
  <si>
    <t>说明书  S14-S15-S19-S20-S52-S53</t>
  </si>
  <si>
    <t>Y10111145</t>
  </si>
  <si>
    <t>说明书  FC1+FC2+FC3+FC9+FF8</t>
  </si>
  <si>
    <t>Y10111146</t>
  </si>
  <si>
    <t>说明书  RIVF580/650</t>
  </si>
  <si>
    <t>Y10111148</t>
  </si>
  <si>
    <t>说明书  S52</t>
  </si>
  <si>
    <t>Y10111150</t>
  </si>
  <si>
    <t>说明书  F30+F60+F6B</t>
  </si>
  <si>
    <t>Y10111151</t>
  </si>
  <si>
    <t>标签   S52</t>
  </si>
  <si>
    <t>100*40</t>
  </si>
  <si>
    <t>外箱红色警示标签</t>
  </si>
  <si>
    <t>100*50</t>
  </si>
  <si>
    <t>挂式水箱</t>
  </si>
  <si>
    <t>Y10111184</t>
  </si>
  <si>
    <t>内纸箱  S52</t>
  </si>
  <si>
    <t>外纸箱  S52</t>
  </si>
  <si>
    <t>内纸箱  S47</t>
  </si>
  <si>
    <t>480*410*85</t>
  </si>
  <si>
    <t>外纸箱  S47</t>
  </si>
  <si>
    <t>490*430*385</t>
  </si>
  <si>
    <t>纸箱   9032003-072</t>
  </si>
  <si>
    <t>纸箱   90324031</t>
  </si>
  <si>
    <t>Y10111196</t>
  </si>
  <si>
    <t>纸箱   9032109-219</t>
  </si>
  <si>
    <t>1950*340*340</t>
  </si>
  <si>
    <t>纸箱   9032107</t>
  </si>
  <si>
    <t>648*195*795</t>
  </si>
  <si>
    <t>1340*740*20</t>
  </si>
  <si>
    <t>标贴   9032502-074/FC9B</t>
  </si>
  <si>
    <t>标贴   9032602-074/FC1B</t>
  </si>
  <si>
    <t>标贴   9032502-074/FC9B+FC10B底座</t>
  </si>
  <si>
    <t>Y10111208</t>
  </si>
  <si>
    <t>标贴   9032602-074/FC1B+FC4B</t>
  </si>
  <si>
    <t>标贴   9032102-074FC11B</t>
  </si>
  <si>
    <t>标贴   9032408-071/E23S</t>
  </si>
  <si>
    <t>标贴   9032408-073/E23O</t>
  </si>
  <si>
    <t>标贴   9032408-070/E23W</t>
  </si>
  <si>
    <t>Y10111213</t>
  </si>
  <si>
    <t>标贴   9045102-070/RIVF580W</t>
  </si>
  <si>
    <t>Y10111214</t>
  </si>
  <si>
    <t>标贴   9045102-075/RIVF580P</t>
  </si>
  <si>
    <t>Y10111215</t>
  </si>
  <si>
    <t>标贴   9045102-074/RIVF580B</t>
  </si>
  <si>
    <t>Y10111216</t>
  </si>
  <si>
    <t>标贴   9045202-075/RIVF650P</t>
  </si>
  <si>
    <t>Y10111217</t>
  </si>
  <si>
    <t>标贴   9032302-074/FF8B</t>
  </si>
  <si>
    <t>标贴   90321021-074/FC12B</t>
  </si>
  <si>
    <t>标贴   9032402R-074/FC3B   底座</t>
  </si>
  <si>
    <t>标贴   9032402L-074/FC2B   底座</t>
  </si>
  <si>
    <t>Y10111221</t>
  </si>
  <si>
    <t>标贴   90326021-074FC4B</t>
  </si>
  <si>
    <t>标贴   9032202-074/FC8B</t>
  </si>
  <si>
    <t>Y10111223</t>
  </si>
  <si>
    <t>标贴   9045202-070/RIVF650W</t>
  </si>
  <si>
    <t>Y10111224</t>
  </si>
  <si>
    <t>标贴   9045202-074/RIVF650B</t>
  </si>
  <si>
    <t>纸箱  9032108-073内箱</t>
  </si>
  <si>
    <t>Y10111241</t>
  </si>
  <si>
    <t>水性哑光白二分光实     HZZP007</t>
  </si>
  <si>
    <t>水性哑光白二分光实     HZZP007mm</t>
  </si>
  <si>
    <t>Y10111242</t>
  </si>
  <si>
    <t>贝壳拉手      HYSO116</t>
  </si>
  <si>
    <t>贝壳拉手      HYSO116mm</t>
  </si>
  <si>
    <t>Y10111245</t>
  </si>
  <si>
    <t>圆盘砂     400#   背绒</t>
  </si>
  <si>
    <t>圆盘砂     400mm</t>
  </si>
  <si>
    <t>Y10111246</t>
  </si>
  <si>
    <t>泡沫板      2000*2010*20</t>
  </si>
  <si>
    <t>Y10111247</t>
  </si>
  <si>
    <t>木肖     8*40</t>
  </si>
  <si>
    <t>木肖     8*40mm</t>
  </si>
  <si>
    <t>纸箱   9012001-363-219</t>
  </si>
  <si>
    <t>纸箱   9012001-364-219</t>
  </si>
  <si>
    <t>940*340*60</t>
  </si>
  <si>
    <t>1540*340*60</t>
  </si>
  <si>
    <t>Y10111253</t>
  </si>
  <si>
    <t>纸皮</t>
  </si>
  <si>
    <t>1500*2500</t>
  </si>
  <si>
    <t>Y10111255</t>
  </si>
  <si>
    <t>纸箱   9032208-072外箱</t>
  </si>
  <si>
    <t>纸箱   9032208-070内箱</t>
  </si>
  <si>
    <t>纸箱   9032308-071</t>
  </si>
  <si>
    <t>Y10111258</t>
  </si>
  <si>
    <t>台面   920*530</t>
  </si>
  <si>
    <t>人造雅士白   30#</t>
  </si>
  <si>
    <t>Y10111259</t>
  </si>
  <si>
    <t>挡水条  920*50</t>
  </si>
  <si>
    <t>Y10111260</t>
  </si>
  <si>
    <t>挡水条  516*50</t>
  </si>
  <si>
    <t>Y10111261</t>
  </si>
  <si>
    <t>台面    1595*400</t>
  </si>
  <si>
    <t>人造雅士白   30#/19F</t>
  </si>
  <si>
    <t>Y10111262</t>
  </si>
  <si>
    <t>挡水条  1595*50</t>
  </si>
  <si>
    <t>Y10111263</t>
  </si>
  <si>
    <t>人造雅士白   28#</t>
  </si>
  <si>
    <t>Y10111264</t>
  </si>
  <si>
    <t>Y10111265</t>
  </si>
  <si>
    <t>台面    1190*580  单孔</t>
  </si>
  <si>
    <t>爵士白   SMO45  S12</t>
  </si>
  <si>
    <t>Y10111266</t>
  </si>
  <si>
    <t>挡水条  1140*70</t>
  </si>
  <si>
    <t>Y10111267</t>
  </si>
  <si>
    <t>台面    1190*580  三孔</t>
  </si>
  <si>
    <t>Y10111268</t>
  </si>
  <si>
    <t>Y10111269</t>
  </si>
  <si>
    <t>台面    830*550</t>
  </si>
  <si>
    <t>人造爵士白  25# 10F 外</t>
  </si>
  <si>
    <t>Y10111270</t>
  </si>
  <si>
    <t>挡水条  830*50</t>
  </si>
  <si>
    <t>Y10111271</t>
  </si>
  <si>
    <t>挡水条  536*50</t>
  </si>
  <si>
    <t>Y10111272</t>
  </si>
  <si>
    <t>台面    800*550</t>
  </si>
  <si>
    <t>人造爵士白  25# 10F 主</t>
  </si>
  <si>
    <t>Y10111273</t>
  </si>
  <si>
    <t>挡水条  800*50</t>
  </si>
  <si>
    <t>Y10111274</t>
  </si>
  <si>
    <t>Y10111275</t>
  </si>
  <si>
    <t>S52白色内盒</t>
  </si>
  <si>
    <t>Y10111276</t>
  </si>
  <si>
    <t>蜂窝纸板  9032508</t>
  </si>
  <si>
    <t>860*530*20</t>
  </si>
  <si>
    <t>Y10111277</t>
  </si>
  <si>
    <t>蜂窝纸板  9032408</t>
  </si>
  <si>
    <t>970*530*20</t>
  </si>
  <si>
    <t>Y10111286</t>
  </si>
  <si>
    <t>Y10111287</t>
  </si>
  <si>
    <t>16刨花双银灰-5麻</t>
  </si>
  <si>
    <t>Y10111288</t>
  </si>
  <si>
    <t>18中纤单浅灰-12麻</t>
  </si>
  <si>
    <t>Y10111291</t>
  </si>
  <si>
    <t>双19605秋香木麻1220*2440*16</t>
  </si>
  <si>
    <t>双贴哑光白1220*2440*30mm</t>
  </si>
  <si>
    <t>Y10111293</t>
  </si>
  <si>
    <t>双7040订深灰1220*2440*30</t>
  </si>
  <si>
    <t>双贴S灰1220*2440*30mm</t>
  </si>
  <si>
    <t>双贴橄榄绿1220*2440*30mm</t>
  </si>
  <si>
    <t>Y10111296</t>
  </si>
  <si>
    <t>双亚光蓝1220*2440*30</t>
  </si>
  <si>
    <t>Y10111297</t>
  </si>
  <si>
    <t>圆盘砂      400mm   背胶</t>
  </si>
  <si>
    <t>圆盘砂      400mm</t>
  </si>
  <si>
    <t>Y10111298</t>
  </si>
  <si>
    <t>隐藏式缓冲滑轨三节</t>
  </si>
  <si>
    <t>水性双组份一分光蓝色面漆主剂</t>
  </si>
  <si>
    <t>H12MO601-10</t>
  </si>
  <si>
    <t>A4纸不干胶</t>
  </si>
  <si>
    <t>Y10111303</t>
  </si>
  <si>
    <t>Y10111305</t>
  </si>
  <si>
    <t>桦木实木封边皮</t>
  </si>
  <si>
    <t>0.5*45</t>
  </si>
  <si>
    <t>0.5*55</t>
  </si>
  <si>
    <t>Y10111307</t>
  </si>
  <si>
    <t>毛刷   1寸</t>
  </si>
  <si>
    <t>毛刷   1mm</t>
  </si>
  <si>
    <t>Y10111308</t>
  </si>
  <si>
    <t>酒精</t>
  </si>
  <si>
    <t>酒精mm</t>
  </si>
  <si>
    <t>纸箱 9032002</t>
  </si>
  <si>
    <t>纸箱 9032209-072</t>
  </si>
  <si>
    <t>纸箱 9045102</t>
  </si>
  <si>
    <t>纸箱 9045202</t>
  </si>
  <si>
    <t>640*480*850</t>
  </si>
  <si>
    <t>870*340*340</t>
  </si>
  <si>
    <t>纸箱 9012502</t>
  </si>
  <si>
    <t>870*640*340</t>
  </si>
  <si>
    <t>纸箱 9012107/108/008</t>
  </si>
  <si>
    <t>Y10111320</t>
  </si>
  <si>
    <t>纸箱 9013108</t>
  </si>
  <si>
    <t>纸箱 9032008</t>
  </si>
  <si>
    <t>Y10111323</t>
  </si>
  <si>
    <t>纸箱 903223022-074</t>
  </si>
  <si>
    <t>纸箱 9011107/103</t>
  </si>
  <si>
    <t>说明书   W60</t>
  </si>
  <si>
    <t>Y10111331</t>
  </si>
  <si>
    <t>标贴 S52</t>
  </si>
  <si>
    <t>Y10111332</t>
  </si>
  <si>
    <t>Y10111333</t>
  </si>
  <si>
    <t>Y10111337</t>
  </si>
  <si>
    <t>Y10111338</t>
  </si>
  <si>
    <t>Y10111342</t>
  </si>
  <si>
    <t>112212-2007230032-2</t>
  </si>
  <si>
    <t>Y10111344</t>
  </si>
  <si>
    <t>贝壳拉手螺丝   专用</t>
  </si>
  <si>
    <t>9*5/32*13MM</t>
  </si>
  <si>
    <t>Y10111353</t>
  </si>
  <si>
    <t>底漆+木质配件</t>
  </si>
  <si>
    <t>底漆mm</t>
  </si>
  <si>
    <t>底漆</t>
  </si>
  <si>
    <t>Y10111357</t>
  </si>
  <si>
    <t>粘合剂     G108</t>
  </si>
  <si>
    <t>粘合剂     G108mm</t>
  </si>
  <si>
    <t>Y10111358</t>
  </si>
  <si>
    <t>封边条   银灰-5</t>
  </si>
  <si>
    <t>05*20</t>
  </si>
  <si>
    <t>Y10111363</t>
  </si>
  <si>
    <t>防水mm</t>
  </si>
  <si>
    <t>Y10111368</t>
  </si>
  <si>
    <t>定制锯片</t>
  </si>
  <si>
    <t>400*50.8*3.5*60T</t>
  </si>
  <si>
    <t>口罩</t>
  </si>
  <si>
    <t>口罩mm</t>
  </si>
  <si>
    <t>水性双组份一分光S灰面漆主剂</t>
  </si>
  <si>
    <t>H12M601-11</t>
  </si>
  <si>
    <t>蜂窝板  9032402</t>
  </si>
  <si>
    <t xml:space="preserve">261*265   </t>
  </si>
  <si>
    <t>Y10111390</t>
  </si>
  <si>
    <t xml:space="preserve"> 262*252   </t>
  </si>
  <si>
    <t>Y10111392</t>
  </si>
  <si>
    <t xml:space="preserve"> 262*201   </t>
  </si>
  <si>
    <t>Y10111393</t>
  </si>
  <si>
    <t xml:space="preserve"> 562*107   </t>
  </si>
  <si>
    <t>纸箱  9032402  柜体</t>
  </si>
  <si>
    <t>Y10111379</t>
  </si>
  <si>
    <t>开票切割片(刀架)</t>
  </si>
  <si>
    <t>开票mm</t>
  </si>
  <si>
    <t>Y10111396</t>
  </si>
  <si>
    <t>枪钉   T50</t>
  </si>
  <si>
    <t>枪钉   T50mm</t>
  </si>
  <si>
    <t>哑光灰0.5*22</t>
  </si>
  <si>
    <t>Y10111398</t>
  </si>
  <si>
    <t xml:space="preserve"> 587*358mm</t>
  </si>
  <si>
    <t>内掩铰链C85C4A6H</t>
  </si>
  <si>
    <t>四孔阻尼大弯</t>
  </si>
  <si>
    <t>纸箱 9012007</t>
  </si>
  <si>
    <t>纸箱 9012009</t>
  </si>
  <si>
    <t>纸箱 9012001-366</t>
  </si>
  <si>
    <t>纸箱 9012001-367</t>
  </si>
  <si>
    <t>纸箱 9011003</t>
  </si>
  <si>
    <t>Y10111416</t>
  </si>
  <si>
    <t>5中纤双暖白麻</t>
  </si>
  <si>
    <t>Y10111418</t>
  </si>
  <si>
    <t>5中纤双纤灰-12光</t>
  </si>
  <si>
    <t>5中纤双纤灰-12mm</t>
  </si>
  <si>
    <t>Y10111419</t>
  </si>
  <si>
    <t>18中纤A白光/B进口暖白光</t>
  </si>
  <si>
    <t>Y10111421</t>
  </si>
  <si>
    <t>18中纤双7040订深灰</t>
  </si>
  <si>
    <t>18中纤双7040mm</t>
  </si>
  <si>
    <t>Y10111422</t>
  </si>
  <si>
    <t>12中纤单哑光蓝</t>
  </si>
  <si>
    <t>Y10111433</t>
  </si>
  <si>
    <t>三节滑轨    300mm</t>
  </si>
  <si>
    <t>Y10111442</t>
  </si>
  <si>
    <t>封边条   0.5*90</t>
  </si>
  <si>
    <t>桦木</t>
  </si>
  <si>
    <t>Y10111445</t>
  </si>
  <si>
    <t>原子灰     固化剂</t>
  </si>
  <si>
    <t>原子mm</t>
  </si>
  <si>
    <t>塑料袋</t>
  </si>
  <si>
    <t>1500*600*850</t>
  </si>
  <si>
    <t>561*265*5</t>
  </si>
  <si>
    <t>Y10111449</t>
  </si>
  <si>
    <t>561*119.5*5</t>
  </si>
  <si>
    <t>Y10111452</t>
  </si>
  <si>
    <t>562*200*5</t>
  </si>
  <si>
    <t>Y10111453</t>
  </si>
  <si>
    <t>Y10111454</t>
  </si>
  <si>
    <t>480*278*5</t>
  </si>
  <si>
    <t>Y10111457</t>
  </si>
  <si>
    <t>261*109.5*5</t>
  </si>
  <si>
    <t>说明书  FC8+FC12</t>
  </si>
  <si>
    <t>Y10111459</t>
  </si>
  <si>
    <t>说明书  AW31+AW32</t>
  </si>
  <si>
    <t>Y10111460</t>
  </si>
  <si>
    <t>安装说明书  S47</t>
  </si>
  <si>
    <t>Y10111461</t>
  </si>
  <si>
    <t>安装说明书  S52</t>
  </si>
  <si>
    <t>Y10111463</t>
  </si>
  <si>
    <t>标签  S52</t>
  </si>
  <si>
    <t>Y10111464</t>
  </si>
  <si>
    <t>标贴  9032102-070</t>
  </si>
  <si>
    <t>Y10111467</t>
  </si>
  <si>
    <t>标贴  FC11 O</t>
  </si>
  <si>
    <t>Y10111468</t>
  </si>
  <si>
    <t>标贴  F6WO</t>
  </si>
  <si>
    <t>Y10111469</t>
  </si>
  <si>
    <t>标贴  F6MW</t>
  </si>
  <si>
    <t>Y10111470</t>
  </si>
  <si>
    <t>标贴  FC12W</t>
  </si>
  <si>
    <t>Y10111471</t>
  </si>
  <si>
    <t>标贴  FF8W</t>
  </si>
  <si>
    <t>Y10111472</t>
  </si>
  <si>
    <t>标贴  FF8G</t>
  </si>
  <si>
    <t>Y10111473</t>
  </si>
  <si>
    <t>标贴  FF9G</t>
  </si>
  <si>
    <t>Y10111475</t>
  </si>
  <si>
    <t>标贴  FC2W</t>
  </si>
  <si>
    <t>Y10111476</t>
  </si>
  <si>
    <t>标贴  FC3W</t>
  </si>
  <si>
    <t>Y10111477</t>
  </si>
  <si>
    <t>标贴  FC2G</t>
  </si>
  <si>
    <t>Y10111478</t>
  </si>
  <si>
    <t>标贴  FC3G</t>
  </si>
  <si>
    <t>Y10111479</t>
  </si>
  <si>
    <t>标贴  FC9G</t>
  </si>
  <si>
    <t>Y10111480</t>
  </si>
  <si>
    <t xml:space="preserve">标贴  FC10W </t>
  </si>
  <si>
    <t>Y10111481</t>
  </si>
  <si>
    <t>标贴  FC10G</t>
  </si>
  <si>
    <t>标贴  P134W</t>
  </si>
  <si>
    <t>标贴  P134G</t>
  </si>
  <si>
    <t>全盖铰链阻尼四孔</t>
  </si>
  <si>
    <t>B85A4A6H+96HOOEQ</t>
  </si>
  <si>
    <t>Y10111487</t>
  </si>
  <si>
    <t>暖白麻     05*20</t>
  </si>
  <si>
    <t>暖白麻     05*20mm</t>
  </si>
  <si>
    <t>Y10111489</t>
  </si>
  <si>
    <t>卡拉拉白    北京展</t>
  </si>
  <si>
    <t>1545*500</t>
  </si>
  <si>
    <t>Y10111490</t>
  </si>
  <si>
    <t>多得15.2*70L</t>
  </si>
  <si>
    <t>Y10111491</t>
  </si>
  <si>
    <t>多得15.2*70R</t>
  </si>
  <si>
    <t>Y10111510</t>
  </si>
  <si>
    <t>Y10111511</t>
  </si>
  <si>
    <t xml:space="preserve">固化剂   </t>
  </si>
  <si>
    <t>LJH3126H</t>
  </si>
  <si>
    <t>Y10111512</t>
  </si>
  <si>
    <t>骨爽型硝基哑光漆三分光</t>
  </si>
  <si>
    <t>MNY3303</t>
  </si>
  <si>
    <t>Y10111513</t>
  </si>
  <si>
    <t>硝基低气味稀释剂</t>
  </si>
  <si>
    <t>MNX55</t>
  </si>
  <si>
    <t>Y10111514</t>
  </si>
  <si>
    <t>多层板双FM9057黄梨木麻</t>
  </si>
  <si>
    <t>1220*2440*16mm</t>
  </si>
  <si>
    <t>Y10111518</t>
  </si>
  <si>
    <t>Y10111520</t>
  </si>
  <si>
    <t>黄色色精</t>
  </si>
  <si>
    <t>H11C002A</t>
  </si>
  <si>
    <t>Y10111521</t>
  </si>
  <si>
    <t>黑色色精</t>
  </si>
  <si>
    <t>H11C0003A</t>
  </si>
  <si>
    <t>Y10111524</t>
  </si>
  <si>
    <t>带锯条</t>
  </si>
  <si>
    <t>带锯mm</t>
  </si>
  <si>
    <t>Y10111537</t>
  </si>
  <si>
    <t xml:space="preserve">泡沫001   </t>
  </si>
  <si>
    <t>105.5*192</t>
  </si>
  <si>
    <t>Y10111527</t>
  </si>
  <si>
    <t>单贴浅灰2440*1220*15mm麻面</t>
  </si>
  <si>
    <t>1220*2440*18mm</t>
  </si>
  <si>
    <t>Y10111530</t>
  </si>
  <si>
    <t>中浅双白光</t>
  </si>
  <si>
    <t>Y10111531</t>
  </si>
  <si>
    <t>中浅双橄榄色光</t>
  </si>
  <si>
    <t>1220*2440*5mm</t>
  </si>
  <si>
    <t>Y10111532</t>
  </si>
  <si>
    <t>Y10111533</t>
  </si>
  <si>
    <t>1220*2440*3mm</t>
  </si>
  <si>
    <t>1220*2440*25mm</t>
  </si>
  <si>
    <t>Y10111535</t>
  </si>
  <si>
    <t>中纤单进口暖白光</t>
  </si>
  <si>
    <t>Y10111536</t>
  </si>
  <si>
    <t>中纤A白光B进口暖白</t>
  </si>
  <si>
    <t>1220*2440*12mm</t>
  </si>
  <si>
    <t>Y10111538</t>
  </si>
  <si>
    <t>DTC全盖铰链C98A276</t>
  </si>
  <si>
    <t>五阻尼四孔底座有标</t>
  </si>
  <si>
    <t>DTC C85卡入式90度铰链</t>
  </si>
  <si>
    <t>C85J6AH+96H40AQ</t>
  </si>
  <si>
    <t>Y10111544</t>
  </si>
  <si>
    <t>纸箱  90323008 E24F</t>
  </si>
  <si>
    <t>纸箱  9032007-070</t>
  </si>
  <si>
    <t>纸箱  9032103-070</t>
  </si>
  <si>
    <t>纸箱  9032102</t>
  </si>
  <si>
    <t>纸箱  9032203</t>
  </si>
  <si>
    <t>Y10111549</t>
  </si>
  <si>
    <t>纸箱  9011103-219</t>
  </si>
  <si>
    <t>640*790*190</t>
  </si>
  <si>
    <t>Y10111550</t>
  </si>
  <si>
    <t>纸箱  9012502-222</t>
  </si>
  <si>
    <t>纸箱  主柜9032602</t>
  </si>
  <si>
    <t>纸箱  底座9032602</t>
  </si>
  <si>
    <t>纸箱  9032308  E24F</t>
  </si>
  <si>
    <t>纸箱  9032502柜体</t>
  </si>
  <si>
    <t>纸箱  9032502底座</t>
  </si>
  <si>
    <t>纸箱  90321021</t>
  </si>
  <si>
    <t>纸箱  9032302-074</t>
  </si>
  <si>
    <t>Y10111559</t>
  </si>
  <si>
    <t>纸箱  S47 外箱</t>
  </si>
  <si>
    <t>490*385*430</t>
  </si>
  <si>
    <t>Y10111564</t>
  </si>
  <si>
    <t>AF014510-0004</t>
  </si>
  <si>
    <t>前后蜂窝板  9032508</t>
  </si>
  <si>
    <t>盖蜂窝板   9032508</t>
  </si>
  <si>
    <t>盖蜂窝   9032408</t>
  </si>
  <si>
    <t>Y10111577</t>
  </si>
  <si>
    <t>气泡带    950*560</t>
  </si>
  <si>
    <t>气泡带    950*560mm</t>
  </si>
  <si>
    <t>Y10111580</t>
  </si>
  <si>
    <t xml:space="preserve">3.5CM </t>
  </si>
  <si>
    <t>塑料角码  L型</t>
  </si>
  <si>
    <t>Y10111593</t>
  </si>
  <si>
    <t>3100T</t>
  </si>
  <si>
    <t>Y10111594</t>
  </si>
  <si>
    <t>3162AB</t>
  </si>
  <si>
    <t>Y10111613</t>
  </si>
  <si>
    <t>Y10111614</t>
  </si>
  <si>
    <t>Y10111615</t>
  </si>
  <si>
    <t>A白光/B橄榄色光1220*2440*15</t>
  </si>
  <si>
    <t>Y10111616</t>
  </si>
  <si>
    <t>中纤A白光/B进口暖白光</t>
  </si>
  <si>
    <t>Y10111617</t>
  </si>
  <si>
    <t>中纤A白光/B7040订深灰</t>
  </si>
  <si>
    <t>中纤A白光/B沙滩色光</t>
  </si>
  <si>
    <t>Y10111620</t>
  </si>
  <si>
    <t>中纤A白光/B橄榄色光</t>
  </si>
  <si>
    <t>19mm</t>
  </si>
  <si>
    <t>Y10111621</t>
  </si>
  <si>
    <t>Y10111623</t>
  </si>
  <si>
    <t>Y10111625</t>
  </si>
  <si>
    <t>Y10111626</t>
  </si>
  <si>
    <t>中纤双700订深灰</t>
  </si>
  <si>
    <t>Y10111628</t>
  </si>
  <si>
    <t>刨花双银灰-5麻</t>
  </si>
  <si>
    <t>Y10111633</t>
  </si>
  <si>
    <t>马桶mm</t>
  </si>
  <si>
    <t>干燥剂</t>
  </si>
  <si>
    <t>干燥mm</t>
  </si>
  <si>
    <t xml:space="preserve">蜂窝板   </t>
  </si>
  <si>
    <t>Y10111602</t>
  </si>
  <si>
    <t>机用打包带</t>
  </si>
  <si>
    <t>机用mm</t>
  </si>
  <si>
    <t>Y10111605</t>
  </si>
  <si>
    <t>DTC 16寸二节半拉滑轨</t>
  </si>
  <si>
    <t>Y10111607</t>
  </si>
  <si>
    <t>E28+E23</t>
  </si>
  <si>
    <t>Y10111608</t>
  </si>
  <si>
    <t>EM60+M90</t>
  </si>
  <si>
    <t>Y10111609</t>
  </si>
  <si>
    <t>FC1+FC2+FC3</t>
  </si>
  <si>
    <t>Y10111641</t>
  </si>
  <si>
    <t>吹尘枪</t>
  </si>
  <si>
    <t>吹mm</t>
  </si>
  <si>
    <t>Y10111642</t>
  </si>
  <si>
    <t>标贴   9032602</t>
  </si>
  <si>
    <t>FC1G</t>
  </si>
  <si>
    <t>Y10111643</t>
  </si>
  <si>
    <t>FC1W</t>
  </si>
  <si>
    <t>标贴   9032502</t>
  </si>
  <si>
    <t>P130G</t>
  </si>
  <si>
    <t>Y10111646</t>
  </si>
  <si>
    <t>感恩卡</t>
  </si>
  <si>
    <t>感恩mm</t>
  </si>
  <si>
    <t xml:space="preserve">包装板   </t>
  </si>
  <si>
    <t>Y10111650</t>
  </si>
  <si>
    <t>Y10111662</t>
  </si>
  <si>
    <t>AC20W</t>
  </si>
  <si>
    <t>Y10111663</t>
  </si>
  <si>
    <t>AC30W</t>
  </si>
  <si>
    <t>Y10111664</t>
  </si>
  <si>
    <t>AC40W</t>
  </si>
  <si>
    <t>Y10111665</t>
  </si>
  <si>
    <t>AD37W</t>
  </si>
  <si>
    <t>Y10111666</t>
  </si>
  <si>
    <t>AD37L</t>
  </si>
  <si>
    <t>Y10111667</t>
  </si>
  <si>
    <t>AW31W</t>
  </si>
  <si>
    <t>Y10111668</t>
  </si>
  <si>
    <t>AW31L</t>
  </si>
  <si>
    <t>Y10111669</t>
  </si>
  <si>
    <t>AW32W</t>
  </si>
  <si>
    <t>Y10111670</t>
  </si>
  <si>
    <t>AW32L</t>
  </si>
  <si>
    <t>Y10111671</t>
  </si>
  <si>
    <t>F6BW</t>
  </si>
  <si>
    <t>Y10111672</t>
  </si>
  <si>
    <t>F6WW</t>
  </si>
  <si>
    <t>Y10111673</t>
  </si>
  <si>
    <t>Y10111674</t>
  </si>
  <si>
    <t>FC12G</t>
  </si>
  <si>
    <t>Y10111675</t>
  </si>
  <si>
    <t>FC12S</t>
  </si>
  <si>
    <t>Y10111676</t>
  </si>
  <si>
    <t>FF8W</t>
  </si>
  <si>
    <t>Y10111677</t>
  </si>
  <si>
    <t>FF8B</t>
  </si>
  <si>
    <t>Y10111678</t>
  </si>
  <si>
    <t>枪钉  T25</t>
  </si>
  <si>
    <t>枪钉  T25mm</t>
  </si>
  <si>
    <t>Y10111680</t>
  </si>
  <si>
    <t>防护服</t>
  </si>
  <si>
    <t>防护mm</t>
  </si>
  <si>
    <t>Y10111681</t>
  </si>
  <si>
    <t>护目镜</t>
  </si>
  <si>
    <t>护目mm</t>
  </si>
  <si>
    <t>Y10111684</t>
  </si>
  <si>
    <t>消毒水</t>
  </si>
  <si>
    <t>消毒水mm</t>
  </si>
  <si>
    <t>Y10111686</t>
  </si>
  <si>
    <t>卫浴门铝合金框</t>
  </si>
  <si>
    <t>527*863</t>
  </si>
  <si>
    <t>Y10111687</t>
  </si>
  <si>
    <t>1900*730*80</t>
  </si>
  <si>
    <t>Y10111688</t>
  </si>
  <si>
    <t>1900*730*180</t>
  </si>
  <si>
    <t>Y10111689</t>
  </si>
  <si>
    <t>Y10111690</t>
  </si>
  <si>
    <t>2000*90*240</t>
  </si>
  <si>
    <t>Y10111693</t>
  </si>
  <si>
    <t>594*60*5</t>
  </si>
  <si>
    <t>Y10111696</t>
  </si>
  <si>
    <t>塑料薄膜</t>
  </si>
  <si>
    <t>0.16*1250MM</t>
  </si>
  <si>
    <t>Y10111697</t>
  </si>
  <si>
    <t>地排盖</t>
  </si>
  <si>
    <t>Y10111698</t>
  </si>
  <si>
    <t>尼龙绳</t>
  </si>
  <si>
    <t>尼龙mm</t>
  </si>
  <si>
    <t>Y10111699</t>
  </si>
  <si>
    <t>Y10111700</t>
  </si>
  <si>
    <t>体温计</t>
  </si>
  <si>
    <t>体温mm</t>
  </si>
  <si>
    <t>素板2440*1220*9mm</t>
  </si>
  <si>
    <t>Y10111704</t>
  </si>
  <si>
    <t>多层板双   美洲樱桃</t>
  </si>
  <si>
    <t>845*185*845</t>
  </si>
  <si>
    <t>Y10111706</t>
  </si>
  <si>
    <t>645*185*845</t>
  </si>
  <si>
    <t>Y10111707</t>
  </si>
  <si>
    <t>Y10111708</t>
  </si>
  <si>
    <t>PG830</t>
  </si>
  <si>
    <t>Y10111714</t>
  </si>
  <si>
    <t>导轨mm</t>
  </si>
  <si>
    <t>Y10111718</t>
  </si>
  <si>
    <t>545*195*845</t>
  </si>
  <si>
    <t>Y10111721</t>
  </si>
  <si>
    <t>中纤饰面板</t>
  </si>
  <si>
    <t>双暖白麻亮光1220*2440*15</t>
  </si>
  <si>
    <t>Y10111725</t>
  </si>
  <si>
    <t>金刚石平梯</t>
  </si>
  <si>
    <t>PCD 380*4.4/3.2*60*84T</t>
  </si>
  <si>
    <t>Y10111728</t>
  </si>
  <si>
    <t>海绵垫</t>
  </si>
  <si>
    <t>海绵mm</t>
  </si>
  <si>
    <t>Y10111729</t>
  </si>
  <si>
    <t>40mm</t>
  </si>
  <si>
    <t>豪华抽 DTC</t>
  </si>
  <si>
    <t>B01-300-B高抽-E18</t>
  </si>
  <si>
    <t>Y10111731</t>
  </si>
  <si>
    <t xml:space="preserve">背胶圆砂   </t>
  </si>
  <si>
    <t>P240</t>
  </si>
  <si>
    <t>Y10111732</t>
  </si>
  <si>
    <t>845*495*555</t>
  </si>
  <si>
    <t>Y10111733</t>
  </si>
  <si>
    <t>纸箱 镜箱-800</t>
  </si>
  <si>
    <t>银镜</t>
  </si>
  <si>
    <t>Y10111738</t>
  </si>
  <si>
    <t>222*810*5</t>
  </si>
  <si>
    <t>Y10111739</t>
  </si>
  <si>
    <t>548*810*5</t>
  </si>
  <si>
    <t>六孔吊码挂片</t>
  </si>
  <si>
    <t>六孔mm</t>
  </si>
  <si>
    <t>Y10111742</t>
  </si>
  <si>
    <t>Y10111743</t>
  </si>
  <si>
    <t>多层板双卡斯楠</t>
  </si>
  <si>
    <t>玻璃</t>
  </si>
  <si>
    <t>Y10111747</t>
  </si>
  <si>
    <t>不绣钢一字盘头螺丝</t>
  </si>
  <si>
    <t>4*16</t>
  </si>
  <si>
    <t>Y10111749</t>
  </si>
  <si>
    <t xml:space="preserve">封边条 沙滩色   </t>
  </si>
  <si>
    <t xml:space="preserve">封边条 哑光蓝   </t>
  </si>
  <si>
    <t>0.5*16</t>
  </si>
  <si>
    <t>Y10111751</t>
  </si>
  <si>
    <t>白色0.5*45</t>
  </si>
  <si>
    <t>100*100*100/20</t>
  </si>
  <si>
    <t>Y10111754</t>
  </si>
  <si>
    <t>手掌砂打磨机</t>
  </si>
  <si>
    <t>Y10111755</t>
  </si>
  <si>
    <t>平板砂光机  打磨机</t>
  </si>
  <si>
    <t>220V</t>
  </si>
  <si>
    <t>Y10111757</t>
  </si>
  <si>
    <t xml:space="preserve"> 冬用松香水</t>
  </si>
  <si>
    <t>S013</t>
  </si>
  <si>
    <t>纸箱 90323031</t>
  </si>
  <si>
    <t>Y10111759</t>
  </si>
  <si>
    <t>美式单孔缓降铰链配件</t>
  </si>
  <si>
    <t>Y10111760</t>
  </si>
  <si>
    <t>EPE  卷材 珍珠棉</t>
  </si>
  <si>
    <t>1200*0.5</t>
  </si>
  <si>
    <t>元/公斤</t>
  </si>
  <si>
    <t>Y10111762</t>
  </si>
  <si>
    <t>美式单孔缓降铰链  S47</t>
  </si>
  <si>
    <t>Y10111764</t>
  </si>
  <si>
    <t>黑玻璃胶</t>
  </si>
  <si>
    <t>单位：支</t>
  </si>
  <si>
    <t>Y10111767</t>
  </si>
  <si>
    <t>8008A</t>
  </si>
  <si>
    <t>水性透明修色液</t>
  </si>
  <si>
    <t>H11S001</t>
  </si>
  <si>
    <t>Y10111769</t>
  </si>
  <si>
    <t>WB8094</t>
  </si>
  <si>
    <t>Y10111771</t>
  </si>
  <si>
    <t>小螺丝</t>
  </si>
  <si>
    <t>Y10111778</t>
  </si>
  <si>
    <t>VWP-791</t>
  </si>
  <si>
    <t>Y10111779</t>
  </si>
  <si>
    <t>水性双组份白底漆</t>
  </si>
  <si>
    <t>VWP-7264D</t>
  </si>
  <si>
    <t>Y10111780</t>
  </si>
  <si>
    <t>水性双组份一分光3#色面漆</t>
  </si>
  <si>
    <t>VWP-72431-03</t>
  </si>
  <si>
    <t>Y10111782</t>
  </si>
  <si>
    <t>加宽封箱带</t>
  </si>
  <si>
    <t>Y10111783</t>
  </si>
  <si>
    <t>封边条 PVC7040订深灰</t>
  </si>
  <si>
    <t>Y10111785</t>
  </si>
  <si>
    <t>H206薄边盆</t>
  </si>
  <si>
    <t>Y10111786</t>
  </si>
  <si>
    <t>60E波浪薄边盆</t>
  </si>
  <si>
    <t>Y10111787</t>
  </si>
  <si>
    <t>0E波浪薄边盆</t>
  </si>
  <si>
    <t>Y10111788</t>
  </si>
  <si>
    <t>78110艺术盆</t>
  </si>
  <si>
    <t>Y10111789</t>
  </si>
  <si>
    <t>78105艺术盆</t>
  </si>
  <si>
    <t>Y10111790</t>
  </si>
  <si>
    <t>0674艺术盆</t>
  </si>
  <si>
    <t>Y10111791</t>
  </si>
  <si>
    <t>标贴印刷不干胶</t>
  </si>
  <si>
    <t>Y10111792</t>
  </si>
  <si>
    <t>50*200</t>
  </si>
  <si>
    <t>Y10111793</t>
  </si>
  <si>
    <t>Y10111794</t>
  </si>
  <si>
    <t>F6CC</t>
  </si>
  <si>
    <t>曲压板</t>
  </si>
  <si>
    <t>Y10111798</t>
  </si>
  <si>
    <t>中边盆</t>
  </si>
  <si>
    <t>Y10111799</t>
  </si>
  <si>
    <t>艺术盆</t>
  </si>
  <si>
    <t>Y10111800</t>
  </si>
  <si>
    <t>岩板劳伦金</t>
  </si>
  <si>
    <t>110*50</t>
  </si>
  <si>
    <t>Y10111801</t>
  </si>
  <si>
    <t>岩板鱼肚白</t>
  </si>
  <si>
    <t>93.5*55</t>
  </si>
  <si>
    <t>Y10111802</t>
  </si>
  <si>
    <t>白色石英石  9906302     台面板</t>
  </si>
  <si>
    <t>1000*580</t>
  </si>
  <si>
    <t>Y10111803</t>
  </si>
  <si>
    <t>法国玫瑰    96491012    台面板</t>
  </si>
  <si>
    <t>1200*600</t>
  </si>
  <si>
    <t>Y10111805</t>
  </si>
  <si>
    <t xml:space="preserve">镜片   </t>
  </si>
  <si>
    <t>594*600*5</t>
  </si>
  <si>
    <t>Y10111806</t>
  </si>
  <si>
    <t>449*437*5</t>
  </si>
  <si>
    <t>Y10111807</t>
  </si>
  <si>
    <t>474*572*5</t>
  </si>
  <si>
    <t>Y10111808</t>
  </si>
  <si>
    <t>348*800*5</t>
  </si>
  <si>
    <t>Y10111809</t>
  </si>
  <si>
    <t>290*572*5</t>
  </si>
  <si>
    <t>刚化玻璃</t>
  </si>
  <si>
    <t>526*95*5</t>
  </si>
  <si>
    <t>Y10111811</t>
  </si>
  <si>
    <t>477*278*5</t>
  </si>
  <si>
    <t>449*437*3</t>
  </si>
  <si>
    <t>Y10111818</t>
  </si>
  <si>
    <t>845*245*995</t>
  </si>
  <si>
    <t>Y10111820</t>
  </si>
  <si>
    <t>牛卡无印刷纸箱</t>
  </si>
  <si>
    <t>Y10111821</t>
  </si>
  <si>
    <t>Y10111822</t>
  </si>
  <si>
    <t>825*500*495</t>
  </si>
  <si>
    <t>Y10111823</t>
  </si>
  <si>
    <t>810*480*480</t>
  </si>
  <si>
    <t>Y10111824</t>
  </si>
  <si>
    <t>Y10111826</t>
  </si>
  <si>
    <t>弧形门柜</t>
  </si>
  <si>
    <t>Y10111829</t>
  </si>
  <si>
    <t>MND2501</t>
  </si>
  <si>
    <t>Y10111830</t>
  </si>
  <si>
    <t>硝基低气味稀释剂（快干）</t>
  </si>
  <si>
    <t>Y10111864</t>
  </si>
  <si>
    <t>Y10111831</t>
  </si>
  <si>
    <t>滑爽型硝基哑光清面漆（三分光）</t>
  </si>
  <si>
    <t>Y10111832</t>
  </si>
  <si>
    <t>600*594*5</t>
  </si>
  <si>
    <t>Y10111833</t>
  </si>
  <si>
    <t>VWP-700</t>
  </si>
  <si>
    <t>Y10111835</t>
  </si>
  <si>
    <t>多层板  EO    银杉</t>
  </si>
  <si>
    <t>1.8MM</t>
  </si>
  <si>
    <t>Y10111836</t>
  </si>
  <si>
    <t>多层板  EO  双   银杉</t>
  </si>
  <si>
    <t>0.5MM</t>
  </si>
  <si>
    <t xml:space="preserve"> 双哑光粉光1220*2440*15</t>
  </si>
  <si>
    <t>Y10111838</t>
  </si>
  <si>
    <t>350*250</t>
  </si>
  <si>
    <t>Y10111839</t>
  </si>
  <si>
    <t>7918W</t>
  </si>
  <si>
    <t>Y10111840</t>
  </si>
  <si>
    <t>过滤网   粗</t>
  </si>
  <si>
    <t>一次性</t>
  </si>
  <si>
    <t>Y10111841</t>
  </si>
  <si>
    <t>海棉垫</t>
  </si>
  <si>
    <t>513#</t>
  </si>
  <si>
    <t>Y10111847</t>
  </si>
  <si>
    <t>二节滑轨</t>
  </si>
  <si>
    <t>10寸-250mm</t>
  </si>
  <si>
    <t>Y10111848</t>
  </si>
  <si>
    <t>中16</t>
  </si>
  <si>
    <t>Y10111849</t>
  </si>
  <si>
    <t>纸箱9032502-171</t>
  </si>
  <si>
    <t>1840*615*145</t>
  </si>
  <si>
    <t>Y10111853</t>
  </si>
  <si>
    <t>1.8中纤E1双                 钛白/暖白</t>
  </si>
  <si>
    <t>Y10111854</t>
  </si>
  <si>
    <t>APB大电子阀</t>
  </si>
  <si>
    <t>Y10111855</t>
  </si>
  <si>
    <t>合金锯片</t>
  </si>
  <si>
    <t>35*3*40T</t>
  </si>
  <si>
    <t>Y10111856</t>
  </si>
  <si>
    <t>15.2*70L</t>
  </si>
  <si>
    <t>Y10111857</t>
  </si>
  <si>
    <t>E1双银灰1220*2440*5</t>
  </si>
  <si>
    <t>Y10111858</t>
  </si>
  <si>
    <t>E1沙特白色S灰1220*2440*5</t>
  </si>
  <si>
    <t>说明书9032002(FC7)</t>
  </si>
  <si>
    <t>299*210</t>
  </si>
  <si>
    <t>靠模9032503(SM6015)</t>
  </si>
  <si>
    <t>Y10111861</t>
  </si>
  <si>
    <t>说明书9032503（SM6015)</t>
  </si>
  <si>
    <t>纸箱9032503镜箱</t>
  </si>
  <si>
    <t>国内纸箱</t>
  </si>
  <si>
    <t>小风扇</t>
  </si>
  <si>
    <t>Y10111866</t>
  </si>
  <si>
    <t>G型夹</t>
  </si>
  <si>
    <t>Y10111868</t>
  </si>
  <si>
    <t>胶水</t>
  </si>
  <si>
    <t>Y10111869</t>
  </si>
  <si>
    <t>订书机</t>
  </si>
  <si>
    <t>圆柱脚9053102</t>
  </si>
  <si>
    <t>Y10111871</t>
  </si>
  <si>
    <t>纽扣电池</t>
  </si>
  <si>
    <t>CK2032</t>
  </si>
  <si>
    <t>Y10111872</t>
  </si>
  <si>
    <t>铁链锁</t>
  </si>
  <si>
    <t>Y10111873</t>
  </si>
  <si>
    <t>清味稀释剂半冬用</t>
  </si>
  <si>
    <t>LJX31GSH</t>
  </si>
  <si>
    <t>Y10111874</t>
  </si>
  <si>
    <t>PU黑色面漆</t>
  </si>
  <si>
    <t>Y10111875</t>
  </si>
  <si>
    <t>水性双组份高光白面漆</t>
  </si>
  <si>
    <t>MW6909</t>
  </si>
  <si>
    <t>Y10111876</t>
  </si>
  <si>
    <t>MWH409</t>
  </si>
  <si>
    <t>Y10111877</t>
  </si>
  <si>
    <t>脱漆剂</t>
  </si>
  <si>
    <t>Y10111878</t>
  </si>
  <si>
    <t>Y10111879</t>
  </si>
  <si>
    <t>LJH3128H</t>
  </si>
  <si>
    <t>Y10111880</t>
  </si>
  <si>
    <t>镜子</t>
  </si>
  <si>
    <t>样品</t>
  </si>
  <si>
    <t>Y10111881</t>
  </si>
  <si>
    <t>三刃直刀</t>
  </si>
  <si>
    <t>1\2*6*22</t>
  </si>
  <si>
    <t>Y10111882</t>
  </si>
  <si>
    <t>水性双组份透明封闭底漆</t>
  </si>
  <si>
    <t>PVC封边条0.6*22LB黑雾麻过印</t>
  </si>
  <si>
    <t>Y10111884</t>
  </si>
  <si>
    <t>835*325*505</t>
  </si>
  <si>
    <t>Y10111885</t>
  </si>
  <si>
    <t>845*645*60</t>
  </si>
  <si>
    <t>单贴橄榄绿2440*1220*18mm</t>
  </si>
  <si>
    <t>双贴橄榄绿2440*1220*18mm</t>
  </si>
  <si>
    <t>Y10111890</t>
  </si>
  <si>
    <t>银灰2440*1220*30</t>
  </si>
  <si>
    <t>Y10111893</t>
  </si>
  <si>
    <t>复写纸</t>
  </si>
  <si>
    <t>Y10111894</t>
  </si>
  <si>
    <t>胶瓶</t>
  </si>
  <si>
    <t>Y10111896</t>
  </si>
  <si>
    <t>玻璃层板</t>
  </si>
  <si>
    <t>Y10111897</t>
  </si>
  <si>
    <t>Y10111898</t>
  </si>
  <si>
    <t>561*190*5</t>
  </si>
  <si>
    <t>Y10111899</t>
  </si>
  <si>
    <t>A4板夹</t>
  </si>
  <si>
    <t>Y10111901</t>
  </si>
  <si>
    <t>点检夹</t>
  </si>
  <si>
    <t>消防</t>
  </si>
  <si>
    <t>Y10111902</t>
  </si>
  <si>
    <t>点检卡</t>
  </si>
  <si>
    <t>Y10111903</t>
  </si>
  <si>
    <t>U盘</t>
  </si>
  <si>
    <t>Y10111905</t>
  </si>
  <si>
    <t>9032302落地双门柜</t>
  </si>
  <si>
    <t>Y10111906</t>
  </si>
  <si>
    <t>90323021落地双抽柜</t>
  </si>
  <si>
    <t>Y10111907</t>
  </si>
  <si>
    <t>9032102单门柜</t>
  </si>
  <si>
    <t>Y10111908</t>
  </si>
  <si>
    <t>9032202单门柜</t>
  </si>
  <si>
    <t>Y10111909</t>
  </si>
  <si>
    <t>90325021落地四抽柜</t>
  </si>
  <si>
    <t>Y10111910</t>
  </si>
  <si>
    <t>9032502落地四门柜</t>
  </si>
  <si>
    <t>Y10111911</t>
  </si>
  <si>
    <t>防毒口罩</t>
  </si>
  <si>
    <t>SM6015W</t>
  </si>
  <si>
    <t>SM6015B</t>
  </si>
  <si>
    <t>SM6015G</t>
  </si>
  <si>
    <t>SM6015O</t>
  </si>
  <si>
    <t>SM6015S</t>
  </si>
  <si>
    <t>Y10111924</t>
  </si>
  <si>
    <t>9032202O</t>
  </si>
  <si>
    <t>Y10111921</t>
  </si>
  <si>
    <t>单贴黑色2440*1220*18mm</t>
  </si>
  <si>
    <t>双贴黑色2440*1220*18mm</t>
  </si>
  <si>
    <t>Y10111923</t>
  </si>
  <si>
    <t>双贴S灰2440*1220*12mm</t>
  </si>
  <si>
    <t>马桶盖板铰链片</t>
  </si>
  <si>
    <t>Y10111920</t>
  </si>
  <si>
    <t>226台下盆</t>
  </si>
  <si>
    <t>Y10111925</t>
  </si>
  <si>
    <t>台面</t>
  </si>
  <si>
    <t>1680*560</t>
  </si>
  <si>
    <t>Y10111926</t>
  </si>
  <si>
    <t>880*550</t>
  </si>
  <si>
    <t>Y10111927</t>
  </si>
  <si>
    <t>880*600</t>
  </si>
  <si>
    <t>Y10111928</t>
  </si>
  <si>
    <t>石膏粉</t>
  </si>
  <si>
    <t>Y10111929</t>
  </si>
  <si>
    <t>印章</t>
  </si>
  <si>
    <t>Y10111930</t>
  </si>
  <si>
    <t>温湿计</t>
  </si>
  <si>
    <t>Y10111931</t>
  </si>
  <si>
    <t>中纤双AJ沙滩色光（S灰）18mm</t>
  </si>
  <si>
    <t>Y10111932</t>
  </si>
  <si>
    <t>H012进口暖白 0.6*20</t>
  </si>
  <si>
    <t>Y10111933</t>
  </si>
  <si>
    <t>黑哑光   0.6*20</t>
  </si>
  <si>
    <t>Y10111934</t>
  </si>
  <si>
    <t>黑棕     0.6*20</t>
  </si>
  <si>
    <t>Y10111935</t>
  </si>
  <si>
    <t>蜂窝板 9032402</t>
  </si>
  <si>
    <t>790*610*20</t>
  </si>
  <si>
    <t>Y10111936</t>
  </si>
  <si>
    <t>1645*135*645</t>
  </si>
  <si>
    <t>Y10111937</t>
  </si>
  <si>
    <t>1605*625*710</t>
  </si>
  <si>
    <t>Y10111938</t>
  </si>
  <si>
    <t>金属架</t>
  </si>
  <si>
    <t>不锈钢 高度250mm锥形</t>
  </si>
  <si>
    <t>Y10111939</t>
  </si>
  <si>
    <t>夹丝玻璃 定制</t>
  </si>
  <si>
    <t>Y10111940</t>
  </si>
  <si>
    <t>碳带</t>
  </si>
  <si>
    <t>GK888T</t>
  </si>
  <si>
    <t>单贴黑色2440*1220*30mm</t>
  </si>
  <si>
    <t>Y10111942</t>
  </si>
  <si>
    <t>抗倍特板</t>
  </si>
  <si>
    <t>Y10111943</t>
  </si>
  <si>
    <t>4*8*15</t>
  </si>
  <si>
    <t>Y10111950</t>
  </si>
  <si>
    <t>A3纸</t>
  </si>
  <si>
    <t>不锈钢包边</t>
  </si>
  <si>
    <t>Y10111952</t>
  </si>
  <si>
    <t>1045mm</t>
  </si>
  <si>
    <t>Y10111953</t>
  </si>
  <si>
    <t>1195mm</t>
  </si>
  <si>
    <t>Y10111958</t>
  </si>
  <si>
    <t>562mm</t>
  </si>
  <si>
    <t>Y10111959</t>
  </si>
  <si>
    <t>680mm</t>
  </si>
  <si>
    <t>Y10111960</t>
  </si>
  <si>
    <t>900mm</t>
  </si>
  <si>
    <t>Y10111966</t>
  </si>
  <si>
    <t>720mm</t>
  </si>
  <si>
    <t>Y10111967</t>
  </si>
  <si>
    <t>711mm</t>
  </si>
  <si>
    <t>Y10111968</t>
  </si>
  <si>
    <t>347mm</t>
  </si>
  <si>
    <t>Y10111969</t>
  </si>
  <si>
    <t>298mm</t>
  </si>
  <si>
    <t>Y10111970</t>
  </si>
  <si>
    <t>356mm</t>
  </si>
  <si>
    <t>纸箱9053102</t>
  </si>
  <si>
    <t>570*503*575</t>
  </si>
  <si>
    <t>纸箱9053202</t>
  </si>
  <si>
    <t>670*503*575</t>
  </si>
  <si>
    <t>纸箱9053302</t>
  </si>
  <si>
    <t>770*503*575</t>
  </si>
  <si>
    <t>纸箱9053402</t>
  </si>
  <si>
    <t>1020*503*575</t>
  </si>
  <si>
    <t>Y10111977</t>
  </si>
  <si>
    <t>0.6*22H087</t>
  </si>
  <si>
    <t>Y10111980</t>
  </si>
  <si>
    <t>562*200*5mm</t>
  </si>
  <si>
    <t>水性双分组黑底剂主漆</t>
  </si>
  <si>
    <t>H12D011-04</t>
  </si>
  <si>
    <t>水性双组份一分光黑面漆主剂</t>
  </si>
  <si>
    <t>H12M0101-06</t>
  </si>
  <si>
    <t>Y10111988</t>
  </si>
  <si>
    <t>圆角码</t>
  </si>
  <si>
    <t>Y10111989</t>
  </si>
  <si>
    <t>2寸插销</t>
  </si>
  <si>
    <t>Y10111990</t>
  </si>
  <si>
    <t>隔断脚座</t>
  </si>
  <si>
    <t>样品镜片</t>
  </si>
  <si>
    <t>Y10112000</t>
  </si>
  <si>
    <t>Y10112001</t>
  </si>
  <si>
    <t>PVC防水板</t>
  </si>
  <si>
    <t>Y10112014</t>
  </si>
  <si>
    <t>云石胶</t>
  </si>
  <si>
    <t>Y10112015</t>
  </si>
  <si>
    <t>云石胶固化剂</t>
  </si>
  <si>
    <t>Y10112016</t>
  </si>
  <si>
    <t>A4文件保护袋</t>
  </si>
  <si>
    <t>Y10112017</t>
  </si>
  <si>
    <t>洗手台</t>
  </si>
  <si>
    <t>Y10112018</t>
  </si>
  <si>
    <t>Y10112019</t>
  </si>
  <si>
    <t>马桶盖板螺杆</t>
  </si>
  <si>
    <t>Y10112020</t>
  </si>
  <si>
    <t>夹丝玻璃</t>
  </si>
  <si>
    <t>Y10112021</t>
  </si>
  <si>
    <t>衣服</t>
  </si>
  <si>
    <t>Y10112022</t>
  </si>
  <si>
    <t>法国梧桐木1220*2440*18</t>
  </si>
  <si>
    <t>Y10112023</t>
  </si>
  <si>
    <t>法国梧桐木1220*2440*5</t>
  </si>
  <si>
    <t>Y10112024</t>
  </si>
  <si>
    <t>流转卡</t>
  </si>
  <si>
    <t>Y10112025</t>
  </si>
  <si>
    <t>白板带支架</t>
  </si>
  <si>
    <t>Y10112026</t>
  </si>
  <si>
    <t>订书钉</t>
  </si>
  <si>
    <t>Y10112027</t>
  </si>
  <si>
    <t>电压表</t>
  </si>
  <si>
    <t>Y10112028</t>
  </si>
  <si>
    <t>Y10112029</t>
  </si>
  <si>
    <t>1.7黑棕</t>
  </si>
  <si>
    <t>Y10112030</t>
  </si>
  <si>
    <t>模具</t>
  </si>
  <si>
    <t>Y10112031</t>
  </si>
  <si>
    <t>H6000压/0.5*22</t>
  </si>
  <si>
    <t>浅灰麻/6*20</t>
  </si>
  <si>
    <t>Y10112033</t>
  </si>
  <si>
    <t>反光衣荧光绿</t>
  </si>
  <si>
    <t>Y10112034</t>
  </si>
  <si>
    <t>反光衣荧光蓝</t>
  </si>
  <si>
    <t>Y10112035</t>
  </si>
  <si>
    <t>平梯HPDC380*4.6/3.2*63*B4T</t>
  </si>
  <si>
    <t>Y10112036</t>
  </si>
  <si>
    <t>定制ADCCA350*31*3.7*B4T</t>
  </si>
  <si>
    <t>Y10112037</t>
  </si>
  <si>
    <t>一体盆</t>
  </si>
  <si>
    <t>60E</t>
  </si>
  <si>
    <t>Y10112040</t>
  </si>
  <si>
    <t>DTC配件加高杆</t>
  </si>
  <si>
    <t>300mm</t>
  </si>
  <si>
    <t>Y10112041</t>
  </si>
  <si>
    <t>点检表</t>
  </si>
  <si>
    <t>Y10112042</t>
  </si>
  <si>
    <t>Y10112043</t>
  </si>
  <si>
    <t>风批</t>
  </si>
  <si>
    <t>FRGJPH2AAAAA-2</t>
  </si>
  <si>
    <t>Y10112044</t>
  </si>
  <si>
    <t>不锈钢角码</t>
  </si>
  <si>
    <t>Y10112046</t>
  </si>
  <si>
    <t>门柱</t>
  </si>
  <si>
    <t>不锈钢十字槽盘头螺丝</t>
  </si>
  <si>
    <t>Y10112051</t>
  </si>
  <si>
    <t>PU夏用稀释剂</t>
  </si>
  <si>
    <t>YAX007-15</t>
  </si>
  <si>
    <t>调整脚</t>
  </si>
  <si>
    <t>8cm黑色</t>
  </si>
  <si>
    <t>Y10112053</t>
  </si>
  <si>
    <t>1.8美洲樱桃贴铝箔</t>
  </si>
  <si>
    <t>Y10112056</t>
  </si>
  <si>
    <t>750*450*5</t>
  </si>
  <si>
    <t>Y10112057</t>
  </si>
  <si>
    <t>1137*570</t>
  </si>
  <si>
    <t>Y10112058</t>
  </si>
  <si>
    <t>2211*570</t>
  </si>
  <si>
    <t>Y10112059</t>
  </si>
  <si>
    <t>棉口罩</t>
  </si>
  <si>
    <t>Y10112060</t>
  </si>
  <si>
    <t>印泥</t>
  </si>
  <si>
    <t>Y10112061</t>
  </si>
  <si>
    <t>0682A</t>
  </si>
  <si>
    <t>Y10112062</t>
  </si>
  <si>
    <t>900*560左</t>
  </si>
  <si>
    <t>Y10112063</t>
  </si>
  <si>
    <t>900*560右</t>
  </si>
  <si>
    <t>Y10112064</t>
  </si>
  <si>
    <t>700*460</t>
  </si>
  <si>
    <t>Y10112065</t>
  </si>
  <si>
    <t>950*460</t>
  </si>
  <si>
    <t>Y10112068</t>
  </si>
  <si>
    <t>N95口罩</t>
  </si>
  <si>
    <t>Y10112069</t>
  </si>
  <si>
    <t>Y10112070</t>
  </si>
  <si>
    <t>管钳</t>
  </si>
  <si>
    <t>Y10112074</t>
  </si>
  <si>
    <t>WB139</t>
  </si>
  <si>
    <t>Y10112077</t>
  </si>
  <si>
    <t>领料单</t>
  </si>
  <si>
    <t>Y10112078</t>
  </si>
  <si>
    <t>80E薄边盆</t>
  </si>
  <si>
    <t>Y10112080</t>
  </si>
  <si>
    <t>850*448.5*5</t>
  </si>
  <si>
    <t>Y10112081</t>
  </si>
  <si>
    <t>850*573.5*5</t>
  </si>
  <si>
    <t>Y10112082</t>
  </si>
  <si>
    <t>Y10112083</t>
  </si>
  <si>
    <t>480*720*5</t>
  </si>
  <si>
    <t>Y10112084</t>
  </si>
  <si>
    <t>680*720*5</t>
  </si>
  <si>
    <t>Y10112085</t>
  </si>
  <si>
    <t>A4过塑膜</t>
  </si>
  <si>
    <t>Y10112086</t>
  </si>
  <si>
    <t>镀镍十字对锁螺丝</t>
  </si>
  <si>
    <t>Y10112087</t>
  </si>
  <si>
    <t>9053102纸箱</t>
  </si>
  <si>
    <t>320*120*75</t>
  </si>
  <si>
    <t>Y10112089</t>
  </si>
  <si>
    <t>自封袋</t>
  </si>
  <si>
    <t>90*60*90</t>
  </si>
  <si>
    <t>120*100*120</t>
  </si>
  <si>
    <t>Y10112091</t>
  </si>
  <si>
    <t>60*50*90</t>
  </si>
  <si>
    <t>70*60*90</t>
  </si>
  <si>
    <t>Y10112093</t>
  </si>
  <si>
    <t>U型铝型材</t>
  </si>
  <si>
    <t>Y10112094</t>
  </si>
  <si>
    <t>Y10112095</t>
  </si>
  <si>
    <t>单贴哑光白2440*1220*30</t>
  </si>
  <si>
    <t>Y10112096</t>
  </si>
  <si>
    <t>高低床</t>
  </si>
  <si>
    <t>两层</t>
  </si>
  <si>
    <t>Y10112098</t>
  </si>
  <si>
    <t>床铰</t>
  </si>
  <si>
    <t>品名</t>
    <phoneticPr fontId="14" type="noConversion"/>
  </si>
  <si>
    <t>规格</t>
    <phoneticPr fontId="14" type="noConversion"/>
  </si>
  <si>
    <t>计量单位</t>
    <phoneticPr fontId="14" type="noConversion"/>
  </si>
  <si>
    <t>结余</t>
    <phoneticPr fontId="14" type="noConversion"/>
  </si>
  <si>
    <t>数量</t>
    <phoneticPr fontId="14" type="noConversion"/>
  </si>
  <si>
    <t>Y10111354</t>
    <phoneticPr fontId="14" type="noConversion"/>
  </si>
  <si>
    <t>新料号</t>
    <phoneticPr fontId="10" type="noConversion"/>
  </si>
  <si>
    <t>新品名</t>
    <phoneticPr fontId="10" type="noConversion"/>
  </si>
  <si>
    <t>刘少提供料号</t>
  </si>
  <si>
    <t>没有这个物料</t>
  </si>
  <si>
    <t>描述不清，匹配不到</t>
  </si>
  <si>
    <t>与上重复</t>
  </si>
  <si>
    <t>规格错误</t>
  </si>
  <si>
    <t>国际不用</t>
  </si>
  <si>
    <t>常用，匹配不到料号</t>
  </si>
  <si>
    <t>没有对应料号</t>
  </si>
  <si>
    <t>旧料号</t>
    <phoneticPr fontId="14" type="noConversion"/>
  </si>
  <si>
    <t>海盐县西塘桥街道永昇五交化商店</t>
  </si>
  <si>
    <t>珠海承鸥卫浴用品有限公司</t>
  </si>
  <si>
    <t>嘉兴市道轩新材料有限公司</t>
  </si>
  <si>
    <t>财务料号标准里没有找到</t>
    <phoneticPr fontId="10" type="noConversion"/>
  </si>
  <si>
    <t>成品</t>
    <phoneticPr fontId="10" type="noConversion"/>
  </si>
  <si>
    <t>成品以外</t>
    <phoneticPr fontId="10" type="noConversion"/>
  </si>
  <si>
    <t>品种数/个</t>
    <phoneticPr fontId="10" type="noConversion"/>
  </si>
  <si>
    <t>有新料号/万元</t>
    <phoneticPr fontId="10" type="noConversion"/>
  </si>
  <si>
    <t>总金额/万元</t>
    <phoneticPr fontId="10" type="noConversion"/>
  </si>
  <si>
    <t>有新料号品种/个</t>
    <phoneticPr fontId="10" type="noConversion"/>
  </si>
  <si>
    <t>暂未匹配</t>
    <phoneticPr fontId="10" type="noConversion"/>
  </si>
  <si>
    <t>有新料号期末金额占比</t>
    <phoneticPr fontId="10" type="noConversion"/>
  </si>
  <si>
    <t>有新料号品种占比</t>
    <phoneticPr fontId="10" type="noConversion"/>
  </si>
  <si>
    <t>暂未能获取</t>
    <phoneticPr fontId="10" type="noConversion"/>
  </si>
  <si>
    <t>状态</t>
    <phoneticPr fontId="10" type="noConversion"/>
  </si>
  <si>
    <t>报废</t>
    <phoneticPr fontId="10" type="noConversion"/>
  </si>
  <si>
    <t>盘点数量</t>
    <phoneticPr fontId="10" type="noConversion"/>
  </si>
  <si>
    <t>纸箱 主柜-800</t>
    <phoneticPr fontId="10" type="noConversion"/>
  </si>
  <si>
    <t>845*495*555</t>
    <phoneticPr fontId="10" type="noConversion"/>
  </si>
  <si>
    <t>纸箱  主柜-600</t>
    <phoneticPr fontId="10" type="noConversion"/>
  </si>
  <si>
    <t>645*495*555</t>
    <phoneticPr fontId="10" type="noConversion"/>
  </si>
  <si>
    <t>纸箱  镜柜-600</t>
    <phoneticPr fontId="10" type="noConversion"/>
  </si>
  <si>
    <t>645*185*845</t>
    <phoneticPr fontId="10" type="noConversion"/>
  </si>
  <si>
    <t>9012207 262*351</t>
    <phoneticPr fontId="10" type="noConversion"/>
  </si>
  <si>
    <t>600*594*5</t>
    <phoneticPr fontId="10" type="noConversion"/>
  </si>
  <si>
    <t>449*435*5</t>
    <phoneticPr fontId="10" type="noConversion"/>
  </si>
  <si>
    <t>PVC 封边条 0.5*40mm 哑光灰-072</t>
    <phoneticPr fontId="10" type="noConversion"/>
  </si>
  <si>
    <t>PVC 封边条 0.5*22mm 橄榄绿-073</t>
    <phoneticPr fontId="10" type="noConversion"/>
  </si>
  <si>
    <t>PVC 封边条 0.5*34mm 橄榄绿-073</t>
    <phoneticPr fontId="10" type="noConversion"/>
  </si>
  <si>
    <t>PVC 封边条 0.5*16mm S灰-071</t>
    <phoneticPr fontId="10" type="noConversion"/>
  </si>
  <si>
    <t>PVC 封边条 0.5*22mm S灰-071</t>
    <phoneticPr fontId="10" type="noConversion"/>
  </si>
  <si>
    <t>PVC 封边条 0.5*34mm S灰-071</t>
    <phoneticPr fontId="10" type="noConversion"/>
  </si>
  <si>
    <t>PVC 封边条 0.5*40mm S灰-071</t>
    <phoneticPr fontId="10" type="noConversion"/>
  </si>
  <si>
    <t>PVC 封边条 0.5*20mm 阳光白</t>
    <phoneticPr fontId="10" type="noConversion"/>
  </si>
  <si>
    <t>PVC 封边条 0.5*20mm 暖白</t>
    <phoneticPr fontId="10" type="noConversion"/>
  </si>
  <si>
    <t>PVC 封边条 0.5*22mm 法国梧桐木</t>
    <phoneticPr fontId="10" type="noConversion"/>
  </si>
  <si>
    <t>PVC 封边条 0.5*25mm 黑棕</t>
    <phoneticPr fontId="10" type="noConversion"/>
  </si>
  <si>
    <t>PVC 封边条 0.5*22mm 深铁灰细麻</t>
    <phoneticPr fontId="10" type="noConversion"/>
  </si>
  <si>
    <t>PVC 封边条 0.5*20mm 暖白细麻</t>
    <phoneticPr fontId="10" type="noConversion"/>
  </si>
  <si>
    <t>PVC 封边条 0.5*22mm 柏森</t>
    <phoneticPr fontId="10" type="noConversion"/>
  </si>
  <si>
    <t>PVC 封边条 0.5*22mm 雅科</t>
    <phoneticPr fontId="10" type="noConversion"/>
  </si>
  <si>
    <t>PVC 封边条 0.5*20mm 浅灰细麻</t>
    <phoneticPr fontId="10" type="noConversion"/>
  </si>
  <si>
    <t>PVC 封边条 0.5*20mm 浅灰微麻</t>
    <phoneticPr fontId="10" type="noConversion"/>
  </si>
  <si>
    <t>PVC 封边条 0.5*20mm 深灰细麻</t>
    <phoneticPr fontId="10" type="noConversion"/>
  </si>
  <si>
    <t>PVC 封边条 0.5*55mm 阳光白</t>
    <phoneticPr fontId="10" type="noConversion"/>
  </si>
  <si>
    <t>PVC 封边条 0.5*20mm 灰黑</t>
    <phoneticPr fontId="10" type="noConversion"/>
  </si>
  <si>
    <t>PVC 封边条 0.5*30mm 桦橡木</t>
    <phoneticPr fontId="10" type="noConversion"/>
  </si>
  <si>
    <t>PVC 封边条 0.5*22mm 黑棕</t>
    <phoneticPr fontId="10" type="noConversion"/>
  </si>
  <si>
    <t>PVC 封边条 0.5*20mm 铁灰细麻</t>
    <phoneticPr fontId="10" type="noConversion"/>
  </si>
  <si>
    <t>瓶</t>
    <phoneticPr fontId="10" type="noConversion"/>
  </si>
  <si>
    <t>灌</t>
    <phoneticPr fontId="10" type="noConversion"/>
  </si>
  <si>
    <t>米</t>
    <phoneticPr fontId="10" type="noConversion"/>
  </si>
  <si>
    <t>个</t>
    <phoneticPr fontId="10" type="noConversion"/>
  </si>
  <si>
    <t>包</t>
    <phoneticPr fontId="10" type="noConversion"/>
  </si>
  <si>
    <t>以上列表没有</t>
    <phoneticPr fontId="10" type="noConversion"/>
  </si>
  <si>
    <t>Y10134984</t>
  </si>
  <si>
    <t>单贴浅灰2440*1220*18mm麻面</t>
  </si>
  <si>
    <t>Y10134847</t>
  </si>
  <si>
    <t>双贴白2440*1220*5mm麻面</t>
  </si>
  <si>
    <t>双贴白1220*2440*15mm麻面</t>
  </si>
  <si>
    <t>Y10111290</t>
  </si>
  <si>
    <t>单贴白1220*2440*18麻面</t>
  </si>
  <si>
    <t>320#K2-4</t>
  </si>
  <si>
    <t>Y14130008</t>
  </si>
  <si>
    <t>240#K2-3</t>
  </si>
  <si>
    <t>Y14130025</t>
  </si>
  <si>
    <t>1000#K2-3</t>
  </si>
  <si>
    <t>Y141213913</t>
  </si>
  <si>
    <t>手用打包机扣</t>
  </si>
  <si>
    <t>Y14121388</t>
  </si>
  <si>
    <t>2.35米</t>
  </si>
  <si>
    <t>Y10134906</t>
    <phoneticPr fontId="10" type="noConversion"/>
  </si>
  <si>
    <t>Y141300098</t>
    <phoneticPr fontId="10" type="noConversion"/>
  </si>
  <si>
    <t>报废</t>
    <phoneticPr fontId="10" type="noConversion"/>
  </si>
  <si>
    <t>报废已处理</t>
    <phoneticPr fontId="10" type="noConversion"/>
  </si>
  <si>
    <t>物料周转卡</t>
    <phoneticPr fontId="19" type="noConversion"/>
  </si>
  <si>
    <t>张</t>
    <phoneticPr fontId="19" type="noConversion"/>
  </si>
  <si>
    <t>十字沉头自攻钉</t>
    <phoneticPr fontId="19" type="noConversion"/>
  </si>
  <si>
    <r>
      <t>S</t>
    </r>
    <r>
      <rPr>
        <sz val="11"/>
        <color theme="1"/>
        <rFont val="等线"/>
        <family val="2"/>
        <scheme val="minor"/>
      </rPr>
      <t>T3*10</t>
    </r>
    <phoneticPr fontId="19" type="noConversion"/>
  </si>
  <si>
    <t>个</t>
    <phoneticPr fontId="19" type="noConversion"/>
  </si>
  <si>
    <r>
      <t>3</t>
    </r>
    <r>
      <rPr>
        <sz val="11"/>
        <color theme="1"/>
        <rFont val="等线"/>
        <family val="2"/>
        <scheme val="minor"/>
      </rPr>
      <t>.2*28</t>
    </r>
    <phoneticPr fontId="19" type="noConversion"/>
  </si>
  <si>
    <t>十字盘头机钉</t>
    <phoneticPr fontId="19" type="noConversion"/>
  </si>
  <si>
    <r>
      <t>3</t>
    </r>
    <r>
      <rPr>
        <sz val="11"/>
        <color theme="1"/>
        <rFont val="等线"/>
        <family val="2"/>
        <scheme val="minor"/>
      </rPr>
      <t>.2*30</t>
    </r>
    <phoneticPr fontId="19" type="noConversion"/>
  </si>
  <si>
    <r>
      <t>4</t>
    </r>
    <r>
      <rPr>
        <sz val="11"/>
        <color theme="1"/>
        <rFont val="等线"/>
        <family val="2"/>
        <scheme val="minor"/>
      </rPr>
      <t>*20</t>
    </r>
    <phoneticPr fontId="19" type="noConversion"/>
  </si>
  <si>
    <t>十字扁头拉手螺丝</t>
    <phoneticPr fontId="19" type="noConversion"/>
  </si>
  <si>
    <t>5*40</t>
    <phoneticPr fontId="19" type="noConversion"/>
  </si>
  <si>
    <t>十字大扁头拉手螺丝</t>
    <phoneticPr fontId="19" type="noConversion"/>
  </si>
  <si>
    <r>
      <t>4</t>
    </r>
    <r>
      <rPr>
        <sz val="11"/>
        <color theme="1"/>
        <rFont val="等线"/>
        <family val="2"/>
        <scheme val="minor"/>
      </rPr>
      <t>*28</t>
    </r>
    <phoneticPr fontId="19" type="noConversion"/>
  </si>
  <si>
    <t>4*16</t>
    <phoneticPr fontId="19" type="noConversion"/>
  </si>
  <si>
    <r>
      <t>4</t>
    </r>
    <r>
      <rPr>
        <sz val="11"/>
        <color theme="1"/>
        <rFont val="等线"/>
        <family val="2"/>
        <scheme val="minor"/>
      </rPr>
      <t>*16</t>
    </r>
    <phoneticPr fontId="19" type="noConversion"/>
  </si>
  <si>
    <t>全盖铰链</t>
    <phoneticPr fontId="19" type="noConversion"/>
  </si>
  <si>
    <t>二孔</t>
    <phoneticPr fontId="19" type="noConversion"/>
  </si>
  <si>
    <t>布手套</t>
    <phoneticPr fontId="19" type="noConversion"/>
  </si>
  <si>
    <t>双</t>
    <phoneticPr fontId="19" type="noConversion"/>
  </si>
  <si>
    <t>层板锁紧扣</t>
    <phoneticPr fontId="19" type="noConversion"/>
  </si>
  <si>
    <t>手动拼板机</t>
    <phoneticPr fontId="19" type="noConversion"/>
  </si>
  <si>
    <t>抛光球带绒</t>
    <phoneticPr fontId="19" type="noConversion"/>
  </si>
  <si>
    <t>出库单</t>
    <phoneticPr fontId="19" type="noConversion"/>
  </si>
  <si>
    <t>本</t>
    <phoneticPr fontId="19" type="noConversion"/>
  </si>
  <si>
    <t>物料卡</t>
    <phoneticPr fontId="19" type="noConversion"/>
  </si>
  <si>
    <t>设备警示灯</t>
    <phoneticPr fontId="19" type="noConversion"/>
  </si>
  <si>
    <t>胶带</t>
    <phoneticPr fontId="19" type="noConversion"/>
  </si>
  <si>
    <t>英国专用</t>
    <phoneticPr fontId="19" type="noConversion"/>
  </si>
  <si>
    <t>卷</t>
    <phoneticPr fontId="19" type="noConversion"/>
  </si>
  <si>
    <t>膨胀套管</t>
    <phoneticPr fontId="19" type="noConversion"/>
  </si>
  <si>
    <t>国内</t>
    <phoneticPr fontId="19" type="noConversion"/>
  </si>
  <si>
    <t>小标贴纸</t>
    <phoneticPr fontId="19" type="noConversion"/>
  </si>
  <si>
    <r>
      <t>T</t>
    </r>
    <r>
      <rPr>
        <sz val="11"/>
        <color theme="1"/>
        <rFont val="等线"/>
        <family val="2"/>
        <scheme val="minor"/>
      </rPr>
      <t>21131</t>
    </r>
    <phoneticPr fontId="19" type="noConversion"/>
  </si>
  <si>
    <t>暖白色亮光</t>
    <phoneticPr fontId="19" type="noConversion"/>
  </si>
  <si>
    <r>
      <t>K</t>
    </r>
    <r>
      <rPr>
        <sz val="11"/>
        <color theme="1"/>
        <rFont val="等线"/>
        <family val="2"/>
        <scheme val="minor"/>
      </rPr>
      <t>G</t>
    </r>
    <phoneticPr fontId="19" type="noConversion"/>
  </si>
  <si>
    <r>
      <t>T</t>
    </r>
    <r>
      <rPr>
        <sz val="11"/>
        <color theme="1"/>
        <rFont val="等线"/>
        <family val="2"/>
        <scheme val="minor"/>
      </rPr>
      <t>21312</t>
    </r>
    <phoneticPr fontId="19" type="noConversion"/>
  </si>
  <si>
    <r>
      <t>P</t>
    </r>
    <r>
      <rPr>
        <sz val="11"/>
        <color theme="1"/>
        <rFont val="等线"/>
        <family val="2"/>
        <scheme val="minor"/>
      </rPr>
      <t>US</t>
    </r>
    <r>
      <rPr>
        <sz val="11"/>
        <color theme="1"/>
        <rFont val="等线"/>
        <family val="3"/>
        <charset val="134"/>
        <scheme val="minor"/>
      </rPr>
      <t>灰二分光</t>
    </r>
    <phoneticPr fontId="19" type="noConversion"/>
  </si>
  <si>
    <t>C031</t>
    <phoneticPr fontId="19" type="noConversion"/>
  </si>
  <si>
    <r>
      <t>P</t>
    </r>
    <r>
      <rPr>
        <sz val="11"/>
        <color theme="1"/>
        <rFont val="等线"/>
        <family val="2"/>
        <scheme val="minor"/>
      </rPr>
      <t>U</t>
    </r>
    <r>
      <rPr>
        <sz val="11"/>
        <color theme="1"/>
        <rFont val="等线"/>
        <family val="3"/>
        <charset val="134"/>
        <scheme val="minor"/>
      </rPr>
      <t>黑色</t>
    </r>
    <phoneticPr fontId="19" type="noConversion"/>
  </si>
  <si>
    <r>
      <t>P</t>
    </r>
    <r>
      <rPr>
        <sz val="11"/>
        <color theme="1"/>
        <rFont val="等线"/>
        <family val="2"/>
        <scheme val="minor"/>
      </rPr>
      <t>U</t>
    </r>
    <r>
      <rPr>
        <sz val="11"/>
        <color theme="1"/>
        <rFont val="等线"/>
        <family val="3"/>
        <charset val="134"/>
        <scheme val="minor"/>
      </rPr>
      <t>固化剂</t>
    </r>
    <phoneticPr fontId="19" type="noConversion"/>
  </si>
  <si>
    <r>
      <t>U</t>
    </r>
    <r>
      <rPr>
        <sz val="11"/>
        <color theme="1"/>
        <rFont val="等线"/>
        <family val="2"/>
        <scheme val="minor"/>
      </rPr>
      <t>H3126H</t>
    </r>
    <phoneticPr fontId="19" type="noConversion"/>
  </si>
  <si>
    <r>
      <t>P</t>
    </r>
    <r>
      <rPr>
        <sz val="11"/>
        <color theme="1"/>
        <rFont val="等线"/>
        <family val="2"/>
        <scheme val="minor"/>
      </rPr>
      <t>U</t>
    </r>
    <r>
      <rPr>
        <sz val="11"/>
        <color theme="1"/>
        <rFont val="等线"/>
        <family val="3"/>
        <charset val="134"/>
        <scheme val="minor"/>
      </rPr>
      <t>白底固化剂</t>
    </r>
    <phoneticPr fontId="19" type="noConversion"/>
  </si>
  <si>
    <r>
      <t>G</t>
    </r>
    <r>
      <rPr>
        <sz val="11"/>
        <color theme="1"/>
        <rFont val="等线"/>
        <family val="2"/>
        <scheme val="minor"/>
      </rPr>
      <t>52A</t>
    </r>
    <phoneticPr fontId="19" type="noConversion"/>
  </si>
  <si>
    <r>
      <t>P</t>
    </r>
    <r>
      <rPr>
        <sz val="11"/>
        <color theme="1"/>
        <rFont val="等线"/>
        <family val="2"/>
        <scheme val="minor"/>
      </rPr>
      <t>U</t>
    </r>
    <r>
      <rPr>
        <sz val="11"/>
        <color theme="1"/>
        <rFont val="等线"/>
        <family val="3"/>
        <charset val="134"/>
        <scheme val="minor"/>
      </rPr>
      <t>白哑光固化剂</t>
    </r>
    <phoneticPr fontId="19" type="noConversion"/>
  </si>
  <si>
    <r>
      <t>0</t>
    </r>
    <r>
      <rPr>
        <sz val="11"/>
        <color theme="1"/>
        <rFont val="等线"/>
        <family val="2"/>
        <scheme val="minor"/>
      </rPr>
      <t>01D</t>
    </r>
    <phoneticPr fontId="19" type="noConversion"/>
  </si>
  <si>
    <t>低得宝</t>
    <phoneticPr fontId="19" type="noConversion"/>
  </si>
  <si>
    <r>
      <t>U</t>
    </r>
    <r>
      <rPr>
        <sz val="11"/>
        <color theme="1"/>
        <rFont val="等线"/>
        <family val="2"/>
        <scheme val="minor"/>
      </rPr>
      <t>513128H</t>
    </r>
    <phoneticPr fontId="19" type="noConversion"/>
  </si>
  <si>
    <t>黑面固化剂</t>
    <phoneticPr fontId="19" type="noConversion"/>
  </si>
  <si>
    <r>
      <t>M</t>
    </r>
    <r>
      <rPr>
        <sz val="11"/>
        <color theme="1"/>
        <rFont val="等线"/>
        <family val="2"/>
        <scheme val="minor"/>
      </rPr>
      <t>PY3801</t>
    </r>
    <phoneticPr fontId="19" type="noConversion"/>
  </si>
  <si>
    <r>
      <t>P</t>
    </r>
    <r>
      <rPr>
        <sz val="11"/>
        <color theme="1"/>
        <rFont val="等线"/>
        <family val="2"/>
        <scheme val="minor"/>
      </rPr>
      <t>U</t>
    </r>
    <r>
      <rPr>
        <sz val="11"/>
        <color theme="1"/>
        <rFont val="等线"/>
        <family val="3"/>
        <charset val="134"/>
        <scheme val="minor"/>
      </rPr>
      <t>黑色一份光</t>
    </r>
    <phoneticPr fontId="19" type="noConversion"/>
  </si>
  <si>
    <r>
      <t>V</t>
    </r>
    <r>
      <rPr>
        <sz val="11"/>
        <color theme="1"/>
        <rFont val="等线"/>
        <family val="2"/>
        <scheme val="minor"/>
      </rPr>
      <t>WP-H7254D</t>
    </r>
    <phoneticPr fontId="19" type="noConversion"/>
  </si>
  <si>
    <t>水性封闭剂</t>
    <phoneticPr fontId="19" type="noConversion"/>
  </si>
  <si>
    <r>
      <t>V</t>
    </r>
    <r>
      <rPr>
        <sz val="11"/>
        <color theme="1"/>
        <rFont val="等线"/>
        <family val="2"/>
        <scheme val="minor"/>
      </rPr>
      <t>WP-740</t>
    </r>
    <phoneticPr fontId="19" type="noConversion"/>
  </si>
  <si>
    <t>水性固化剂</t>
    <phoneticPr fontId="19" type="noConversion"/>
  </si>
  <si>
    <r>
      <t>C</t>
    </r>
    <r>
      <rPr>
        <sz val="11"/>
        <color theme="1"/>
        <rFont val="等线"/>
        <family val="2"/>
        <scheme val="minor"/>
      </rPr>
      <t>145</t>
    </r>
    <phoneticPr fontId="19" type="noConversion"/>
  </si>
  <si>
    <r>
      <t>PU</t>
    </r>
    <r>
      <rPr>
        <sz val="11"/>
        <color theme="1"/>
        <rFont val="等线"/>
        <family val="3"/>
        <charset val="134"/>
        <scheme val="minor"/>
      </rPr>
      <t>深海蓝三分光</t>
    </r>
    <phoneticPr fontId="19" type="noConversion"/>
  </si>
  <si>
    <r>
      <t>H</t>
    </r>
    <r>
      <rPr>
        <sz val="11"/>
        <color theme="1"/>
        <rFont val="等线"/>
        <family val="2"/>
        <scheme val="minor"/>
      </rPr>
      <t>11C053A</t>
    </r>
    <phoneticPr fontId="19" type="noConversion"/>
  </si>
  <si>
    <t>水性黑色精</t>
    <phoneticPr fontId="19" type="noConversion"/>
  </si>
  <si>
    <r>
      <t>H</t>
    </r>
    <r>
      <rPr>
        <sz val="11"/>
        <color theme="1"/>
        <rFont val="等线"/>
        <family val="2"/>
        <scheme val="minor"/>
      </rPr>
      <t>11C052A</t>
    </r>
    <phoneticPr fontId="19" type="noConversion"/>
  </si>
  <si>
    <t>水性黄色精</t>
    <phoneticPr fontId="19" type="noConversion"/>
  </si>
  <si>
    <r>
      <t>H</t>
    </r>
    <r>
      <rPr>
        <sz val="11"/>
        <color theme="1"/>
        <rFont val="等线"/>
        <family val="2"/>
        <scheme val="minor"/>
      </rPr>
      <t>11C051A</t>
    </r>
    <phoneticPr fontId="19" type="noConversion"/>
  </si>
  <si>
    <t>水性红色精</t>
    <phoneticPr fontId="19" type="noConversion"/>
  </si>
  <si>
    <r>
      <t>M</t>
    </r>
    <r>
      <rPr>
        <sz val="11"/>
        <color theme="1"/>
        <rFont val="等线"/>
        <family val="2"/>
        <scheme val="minor"/>
      </rPr>
      <t>NY3303</t>
    </r>
    <phoneticPr fontId="19" type="noConversion"/>
  </si>
  <si>
    <t>硝基三分透明面</t>
    <phoneticPr fontId="19" type="noConversion"/>
  </si>
  <si>
    <r>
      <t>H</t>
    </r>
    <r>
      <rPr>
        <sz val="11"/>
        <color theme="1"/>
        <rFont val="等线"/>
        <family val="2"/>
        <scheme val="minor"/>
      </rPr>
      <t>AD-251-75</t>
    </r>
    <phoneticPr fontId="19" type="noConversion"/>
  </si>
  <si>
    <t>灰色一分光</t>
    <phoneticPr fontId="19" type="noConversion"/>
  </si>
  <si>
    <r>
      <t>U</t>
    </r>
    <r>
      <rPr>
        <sz val="11"/>
        <color theme="1"/>
        <rFont val="等线"/>
        <family val="2"/>
        <scheme val="minor"/>
      </rPr>
      <t>H975H</t>
    </r>
    <phoneticPr fontId="19" type="noConversion"/>
  </si>
  <si>
    <r>
      <t>M</t>
    </r>
    <r>
      <rPr>
        <sz val="11"/>
        <color theme="1"/>
        <rFont val="等线"/>
        <family val="2"/>
        <scheme val="minor"/>
      </rPr>
      <t>PC0573C</t>
    </r>
    <phoneticPr fontId="19" type="noConversion"/>
  </si>
  <si>
    <r>
      <t>P</t>
    </r>
    <r>
      <rPr>
        <sz val="11"/>
        <color theme="1"/>
        <rFont val="等线"/>
        <family val="2"/>
        <scheme val="minor"/>
      </rPr>
      <t>U</t>
    </r>
    <r>
      <rPr>
        <sz val="11"/>
        <color theme="1"/>
        <rFont val="等线"/>
        <family val="3"/>
        <charset val="134"/>
        <scheme val="minor"/>
      </rPr>
      <t>白哑光一分光</t>
    </r>
    <phoneticPr fontId="19" type="noConversion"/>
  </si>
  <si>
    <t>MPC0574C</t>
    <phoneticPr fontId="19" type="noConversion"/>
  </si>
  <si>
    <r>
      <t>PU</t>
    </r>
    <r>
      <rPr>
        <sz val="11"/>
        <color theme="1"/>
        <rFont val="等线"/>
        <family val="3"/>
        <charset val="134"/>
        <scheme val="minor"/>
      </rPr>
      <t>灰色一分光</t>
    </r>
    <phoneticPr fontId="19" type="noConversion"/>
  </si>
  <si>
    <r>
      <t>P</t>
    </r>
    <r>
      <rPr>
        <sz val="11"/>
        <color theme="1"/>
        <rFont val="等线"/>
        <family val="2"/>
        <scheme val="minor"/>
      </rPr>
      <t>T770</t>
    </r>
    <phoneticPr fontId="19" type="noConversion"/>
  </si>
  <si>
    <t>油性黑色精</t>
    <phoneticPr fontId="19" type="noConversion"/>
  </si>
  <si>
    <r>
      <t>6</t>
    </r>
    <r>
      <rPr>
        <sz val="11"/>
        <color theme="1"/>
        <rFont val="等线"/>
        <family val="2"/>
        <scheme val="minor"/>
      </rPr>
      <t>94-003</t>
    </r>
    <phoneticPr fontId="19" type="noConversion"/>
  </si>
  <si>
    <t>油性红色精</t>
    <phoneticPr fontId="19" type="noConversion"/>
  </si>
  <si>
    <t>报废</t>
    <phoneticPr fontId="10" type="noConversion"/>
  </si>
  <si>
    <t>新编码</t>
    <phoneticPr fontId="10" type="noConversion"/>
  </si>
  <si>
    <t>新编码</t>
    <phoneticPr fontId="10" type="noConversion"/>
  </si>
  <si>
    <t>报废</t>
    <phoneticPr fontId="10" type="noConversion"/>
  </si>
  <si>
    <t>领料</t>
    <phoneticPr fontId="10" type="noConversion"/>
  </si>
  <si>
    <t>复查</t>
    <phoneticPr fontId="10" type="noConversion"/>
  </si>
  <si>
    <t>7。37</t>
    <phoneticPr fontId="10" type="noConversion"/>
  </si>
  <si>
    <t>领料单</t>
    <phoneticPr fontId="10" type="noConversion"/>
  </si>
  <si>
    <t>报废已处理</t>
    <phoneticPr fontId="10" type="noConversion"/>
  </si>
  <si>
    <t>报废</t>
    <phoneticPr fontId="10" type="noConversion"/>
  </si>
  <si>
    <t>领料</t>
    <phoneticPr fontId="10" type="noConversion"/>
  </si>
  <si>
    <t>600*800*5</t>
    <phoneticPr fontId="10" type="noConversion"/>
  </si>
  <si>
    <t>2000*1210*20</t>
    <phoneticPr fontId="10" type="noConversion"/>
  </si>
  <si>
    <t>UFBPM003</t>
    <phoneticPr fontId="10" type="noConversion"/>
  </si>
  <si>
    <t>1220*2440*25</t>
    <phoneticPr fontId="10" type="noConversion"/>
  </si>
  <si>
    <t>UFM00043</t>
    <phoneticPr fontId="10" type="noConversion"/>
  </si>
  <si>
    <t>1220*2440*5</t>
    <phoneticPr fontId="10" type="noConversion"/>
  </si>
  <si>
    <t>UFM00135</t>
    <phoneticPr fontId="10" type="noConversion"/>
  </si>
  <si>
    <t>1700×130×30/m³</t>
    <phoneticPr fontId="10" type="noConversion"/>
  </si>
  <si>
    <t>品名</t>
    <phoneticPr fontId="10" type="noConversion"/>
  </si>
  <si>
    <t>规格</t>
    <phoneticPr fontId="10" type="noConversion"/>
  </si>
  <si>
    <t>数量</t>
    <phoneticPr fontId="10" type="noConversion"/>
  </si>
  <si>
    <t>UFPKD003</t>
    <phoneticPr fontId="10" type="noConversion"/>
  </si>
  <si>
    <t>UFPKD001</t>
    <phoneticPr fontId="10" type="noConversion"/>
  </si>
  <si>
    <t>UFPKD002</t>
    <phoneticPr fontId="10" type="noConversion"/>
  </si>
  <si>
    <t>UFM00050</t>
    <phoneticPr fontId="10" type="noConversion"/>
  </si>
  <si>
    <t>双面1220*2440*5</t>
    <phoneticPr fontId="10" type="noConversion"/>
  </si>
  <si>
    <t xml:space="preserve">橡胶木 E1 3cm厚  原木色 </t>
    <phoneticPr fontId="10" type="noConversion"/>
  </si>
  <si>
    <t>UFM00138</t>
    <phoneticPr fontId="10" type="noConversion"/>
  </si>
  <si>
    <t>中密度纤维 E1 平面 素板 2440*1220*30mm 素板</t>
    <phoneticPr fontId="10" type="noConversion"/>
  </si>
  <si>
    <t>UFM00139</t>
  </si>
  <si>
    <t>双面橡胶木夹板</t>
    <phoneticPr fontId="10" type="noConversion"/>
  </si>
  <si>
    <t>材质、级别、形状、名称、规格、颜色</t>
    <phoneticPr fontId="10" type="noConversion"/>
  </si>
  <si>
    <t>UFM00140</t>
  </si>
  <si>
    <t>双贴山纹水曲柳多层板</t>
    <phoneticPr fontId="10" type="noConversion"/>
  </si>
  <si>
    <t>UFM00141</t>
  </si>
  <si>
    <t>贝壳杉柳桉1220*2440*15</t>
    <phoneticPr fontId="10" type="noConversion"/>
  </si>
  <si>
    <t>中密度纤维 E1 平面 双面板 2440*1220*18mm A哑光黑B哑光黑-031</t>
    <phoneticPr fontId="10" type="noConversion"/>
  </si>
  <si>
    <t>实木 E1 平面 双面多层板 2440*1220*18mm A橡木色B橡木色</t>
    <phoneticPr fontId="10" type="noConversion"/>
  </si>
  <si>
    <t>实木 E1 平面 双面多层板 2440*1220*18mm A山纹水曲柳B山纹水曲柳</t>
    <phoneticPr fontId="10" type="noConversion"/>
  </si>
  <si>
    <t>实木 E1 平面 双面多层板 2440*1220*15mm A贝壳杉柳桉B贝壳杉柳桉</t>
    <phoneticPr fontId="10" type="noConversion"/>
  </si>
  <si>
    <t>UFM00142</t>
  </si>
  <si>
    <t>实木 E1 平面 双面多层板 2440*1220*15mm A白色B白色</t>
    <phoneticPr fontId="10" type="noConversion"/>
  </si>
  <si>
    <t>波浪板横纹素板（LX-009)</t>
    <phoneticPr fontId="10" type="noConversion"/>
  </si>
  <si>
    <t>中密度纤维 E1 波浪横纹 素板 2440*1220*25mm 素</t>
    <phoneticPr fontId="10" type="noConversion"/>
  </si>
  <si>
    <t>实木 E1 麻面 双面多层板 2440*1220*15mm A浅灰B浅灰</t>
    <phoneticPr fontId="10" type="noConversion"/>
  </si>
  <si>
    <t>中密度纤维 E1 麻面 双面板 2440*1220*5mm A浅灰B浅灰</t>
    <phoneticPr fontId="10" type="noConversion"/>
  </si>
  <si>
    <t>实木 E1 麻面 双面多层板 2440*1220*15mm A煤灰B砂光白</t>
    <phoneticPr fontId="10" type="noConversion"/>
  </si>
  <si>
    <t>三聚氰胺 E1 麻面 刨花板 2440*1220*18mm A暖白色B暖白色</t>
    <phoneticPr fontId="10" type="noConversion"/>
  </si>
  <si>
    <t>中密度纤维 E1 平面 素板 2440*1220*5mm 素板</t>
    <phoneticPr fontId="10" type="noConversion"/>
  </si>
  <si>
    <t>UFM00143</t>
    <phoneticPr fontId="10" type="noConversion"/>
  </si>
  <si>
    <t>UFM00144</t>
    <phoneticPr fontId="10" type="noConversion"/>
  </si>
  <si>
    <t>UFM00145</t>
    <phoneticPr fontId="10" type="noConversion"/>
  </si>
  <si>
    <t>UFM00146</t>
    <phoneticPr fontId="10" type="noConversion"/>
  </si>
  <si>
    <t>UFM00147</t>
    <phoneticPr fontId="10" type="noConversion"/>
  </si>
  <si>
    <t>UFM00148</t>
    <phoneticPr fontId="10" type="noConversion"/>
  </si>
  <si>
    <t>PVC 封边条 0.5*22mm 白色光面</t>
    <phoneticPr fontId="10" type="noConversion"/>
  </si>
  <si>
    <t>UFM00149</t>
    <phoneticPr fontId="10" type="noConversion"/>
  </si>
  <si>
    <t>UFM00150</t>
    <phoneticPr fontId="10" type="noConversion"/>
  </si>
  <si>
    <t>三聚氰胺 E1 平面 刨花板 2440*1220*16mm A白色B白色</t>
    <phoneticPr fontId="10" type="noConversion"/>
  </si>
  <si>
    <t>E1铝箔底板</t>
    <phoneticPr fontId="10" type="noConversion"/>
  </si>
  <si>
    <t>中纤板1216单</t>
    <phoneticPr fontId="10" type="noConversion"/>
  </si>
  <si>
    <t>中密度纤维 E1 平面 双面板 2440*1220*5mm A浅黄B浅黄</t>
    <phoneticPr fontId="10" type="noConversion"/>
  </si>
  <si>
    <t>中密度纤维 E1 平面 双面板 2440*1220*15mm A青灰色B青灰色</t>
    <phoneticPr fontId="10" type="noConversion"/>
  </si>
  <si>
    <t>UFM00044</t>
    <phoneticPr fontId="10" type="noConversion"/>
  </si>
  <si>
    <t>圆柱层板托SS-4460</t>
    <phoneticPr fontId="10" type="noConversion"/>
  </si>
  <si>
    <t>三聚浅花板刨花板</t>
    <phoneticPr fontId="10" type="noConversion"/>
  </si>
  <si>
    <t>铁 层板托 Φ5 镀镍</t>
    <phoneticPr fontId="10" type="noConversion"/>
  </si>
  <si>
    <t>UFPBT003</t>
    <phoneticPr fontId="10" type="noConversion"/>
  </si>
  <si>
    <t>三聚氰胺 E1 平面 铝箔刨花板 2440*1220*16mm A银色B银色</t>
    <phoneticPr fontId="10" type="noConversion"/>
  </si>
  <si>
    <t>实木 E1 平面 双面多层板 2440*1220*16mm A华丽橡木B华丽橡木</t>
    <phoneticPr fontId="10" type="noConversion"/>
  </si>
  <si>
    <t>实木 E1 平面 双面多层板 2440*1220*18mm A华丽橡木B华丽橡木</t>
    <phoneticPr fontId="10" type="noConversion"/>
  </si>
  <si>
    <t>实木 E1 麻面 双面多层板 2440*1220*16mm A灰色麻面B灰色平面</t>
    <phoneticPr fontId="10" type="noConversion"/>
  </si>
  <si>
    <t>中密度纤维 E1 麻面 双面板 2440*1220*15mm A亮光灰B亮光灰</t>
    <phoneticPr fontId="10" type="noConversion"/>
  </si>
  <si>
    <t>三聚氰胺 E1 平面 多层板 2440*1220*18mm A灰色B灰色</t>
    <phoneticPr fontId="10" type="noConversion"/>
  </si>
  <si>
    <t>三聚氰胺 E1 平面 多层板 2440*1220*5mm A灰色B灰色</t>
    <phoneticPr fontId="10" type="noConversion"/>
  </si>
  <si>
    <t>多层板</t>
    <phoneticPr fontId="10" type="noConversion"/>
  </si>
  <si>
    <t>实木 E1 平面 双面多层板 2440*1220*16mm A原木色B原木色</t>
    <phoneticPr fontId="10" type="noConversion"/>
  </si>
  <si>
    <t>UFM00151</t>
    <phoneticPr fontId="10" type="noConversion"/>
  </si>
  <si>
    <t>UFM00152</t>
    <phoneticPr fontId="10" type="noConversion"/>
  </si>
  <si>
    <t>UFM00153</t>
    <phoneticPr fontId="10" type="noConversion"/>
  </si>
  <si>
    <t>UFM00154</t>
    <phoneticPr fontId="10" type="noConversion"/>
  </si>
  <si>
    <t>UFM00155</t>
    <phoneticPr fontId="10" type="noConversion"/>
  </si>
  <si>
    <t>UFM00156</t>
    <phoneticPr fontId="10" type="noConversion"/>
  </si>
  <si>
    <t>UFM00157</t>
    <phoneticPr fontId="10" type="noConversion"/>
  </si>
  <si>
    <t>UFM00158</t>
    <phoneticPr fontId="10" type="noConversion"/>
  </si>
  <si>
    <t>UFM00159</t>
    <phoneticPr fontId="10" type="noConversion"/>
  </si>
  <si>
    <t>实木 E1 平面 双面多层板 2440*1220*12mm A原木色B原木色</t>
    <phoneticPr fontId="10" type="noConversion"/>
  </si>
  <si>
    <t>UFM00160</t>
    <phoneticPr fontId="10" type="noConversion"/>
  </si>
  <si>
    <t>实木 E1 平面 双面多层板 鸿森黄色大理石纹 2440*1220*18mm A雅典胡桃色B雅典胡桃色</t>
    <phoneticPr fontId="10" type="noConversion"/>
  </si>
  <si>
    <t>UFM00161</t>
    <phoneticPr fontId="10" type="noConversion"/>
  </si>
  <si>
    <t>UFM00046</t>
    <phoneticPr fontId="10" type="noConversion"/>
  </si>
  <si>
    <t>UFBZX068</t>
    <phoneticPr fontId="10" type="noConversion"/>
  </si>
  <si>
    <t>UFBZX069</t>
    <phoneticPr fontId="10" type="noConversion"/>
  </si>
  <si>
    <t>实木 E1 平面 双面多层板 2440*1220*16mm A卡斯楠B卡斯楠</t>
    <phoneticPr fontId="10" type="noConversion"/>
  </si>
  <si>
    <t>实木 E1 平面 双面多层板 2440*1220*5mm A陶瓷白B陶瓷白</t>
    <phoneticPr fontId="10" type="noConversion"/>
  </si>
  <si>
    <t>实木 E1 平面 双面多层板 2440*1220*16mm A黑橡B黑橡</t>
    <phoneticPr fontId="10" type="noConversion"/>
  </si>
  <si>
    <t>实木 E1 平面 双面多层板 2440*1220*16mm A米其灰B米其灰</t>
    <phoneticPr fontId="10" type="noConversion"/>
  </si>
  <si>
    <t>UFBFW013</t>
    <phoneticPr fontId="10" type="noConversion"/>
  </si>
  <si>
    <t>790*610*20</t>
    <phoneticPr fontId="10" type="noConversion"/>
  </si>
  <si>
    <t>瓦楞原纸 蜂窝板 790*610*20mm</t>
    <phoneticPr fontId="14" type="noConversion"/>
  </si>
  <si>
    <t>4*8*15</t>
    <phoneticPr fontId="10" type="noConversion"/>
  </si>
  <si>
    <t>塑料 E1 平面 抗倍特板 2440*1220*15mm A木纹B木纹</t>
    <phoneticPr fontId="10" type="noConversion"/>
  </si>
  <si>
    <t>UFM00162</t>
    <phoneticPr fontId="10" type="noConversion"/>
  </si>
  <si>
    <t>UFM00163</t>
    <phoneticPr fontId="10" type="noConversion"/>
  </si>
  <si>
    <t>UFM00164</t>
    <phoneticPr fontId="10" type="noConversion"/>
  </si>
  <si>
    <t>UFM00165</t>
    <phoneticPr fontId="10" type="noConversion"/>
  </si>
  <si>
    <t>UFM00166</t>
    <phoneticPr fontId="10" type="noConversion"/>
  </si>
  <si>
    <t>UFM00167</t>
    <phoneticPr fontId="10" type="noConversion"/>
  </si>
  <si>
    <t>UFM00168</t>
    <phoneticPr fontId="10" type="noConversion"/>
  </si>
  <si>
    <t>UFM00169</t>
    <phoneticPr fontId="10" type="noConversion"/>
  </si>
  <si>
    <t>UFM00170</t>
    <phoneticPr fontId="10" type="noConversion"/>
  </si>
  <si>
    <t>三聚氰胺 E1 平面 刨花板 2440*1220*18mm A梧桐木B梧桐木</t>
    <phoneticPr fontId="10" type="noConversion"/>
  </si>
  <si>
    <t>实木 E1 平面 铝箔多层板 2440*1220*18mm A美洲樱桃B美洲樱桃</t>
    <phoneticPr fontId="10" type="noConversion"/>
  </si>
  <si>
    <t>塑料 E1 平面 抗倍特板 2440*1220*12mm A木纹B木纹</t>
    <phoneticPr fontId="10" type="noConversion"/>
  </si>
  <si>
    <t>编码</t>
    <phoneticPr fontId="10" type="noConversion"/>
  </si>
  <si>
    <t xml:space="preserve">粘合剂 封边胶 8250 25KG </t>
    <phoneticPr fontId="10" type="noConversion"/>
  </si>
  <si>
    <t>粘合剂 黄胶 DS301FC 25KG</t>
    <phoneticPr fontId="10" type="noConversion"/>
  </si>
  <si>
    <t>粘合剂 拼板胶 DS218S 20KG</t>
    <phoneticPr fontId="10" type="noConversion"/>
  </si>
  <si>
    <t>松木拼版</t>
    <phoneticPr fontId="10" type="noConversion"/>
  </si>
  <si>
    <t>不锈钢 十字沉头 自攻螺丝 ST3.5*12</t>
    <phoneticPr fontId="14" type="noConversion"/>
  </si>
  <si>
    <t>不锈钢 十字沉头 自攻螺丝 ST4*25</t>
    <phoneticPr fontId="14" type="noConversion"/>
  </si>
  <si>
    <t>不锈钢 十字沉头 自攻螺丝 ST4.8*50</t>
    <phoneticPr fontId="14" type="noConversion"/>
  </si>
  <si>
    <t>不锈钢 十字盘头 自攻螺丝 ST4.8*38</t>
    <phoneticPr fontId="14" type="noConversion"/>
  </si>
  <si>
    <t>不锈钢 十字沉头 自攻螺丝 ST4*30</t>
    <phoneticPr fontId="14" type="noConversion"/>
  </si>
  <si>
    <t>不锈钢 十字沉头 自攻螺丝 ST4*35</t>
    <phoneticPr fontId="14" type="noConversion"/>
  </si>
  <si>
    <t>不锈钢 十字沉头 自攻螺丝 ST4*11</t>
    <phoneticPr fontId="14" type="noConversion"/>
  </si>
  <si>
    <t>不锈钢 十字盘头 自攻螺丝 ST4.8*50</t>
    <phoneticPr fontId="14" type="noConversion"/>
  </si>
  <si>
    <t>不锈钢 十字沉头 螺杆 M4*35</t>
    <phoneticPr fontId="14" type="noConversion"/>
  </si>
  <si>
    <t>不锈钢 十字扁头 机钉 M8*16</t>
    <phoneticPr fontId="14" type="noConversion"/>
  </si>
  <si>
    <t>不锈钢 十字盘头 机钉 M4*35</t>
    <phoneticPr fontId="14" type="noConversion"/>
  </si>
  <si>
    <t>不锈钢 十字大扁头 机钉 M4*20</t>
    <phoneticPr fontId="14" type="noConversion"/>
  </si>
  <si>
    <t>不锈钢 十字大扁头 机钉 M4*25</t>
    <phoneticPr fontId="14" type="noConversion"/>
  </si>
  <si>
    <t>不锈钢 十字大扁头 机钉 M5*32</t>
    <phoneticPr fontId="14" type="noConversion"/>
  </si>
  <si>
    <t>不锈钢 十字大扁头 机钉 M4*14</t>
    <phoneticPr fontId="14" type="noConversion"/>
  </si>
  <si>
    <t>不锈钢 十字大扁头 机钉 M4*35</t>
    <phoneticPr fontId="14" type="noConversion"/>
  </si>
  <si>
    <t>塑包铁杆 KD三合一 连接杆 Φ6*40mm</t>
    <phoneticPr fontId="14" type="noConversion"/>
  </si>
  <si>
    <t>UFPKD002</t>
    <phoneticPr fontId="14" type="noConversion"/>
  </si>
  <si>
    <t>不锈钢 十字沉头 自攻螺丝 ST4*12</t>
    <phoneticPr fontId="14" type="noConversion"/>
  </si>
  <si>
    <t>不锈钢 十字沉头 自攻螺丝 ST3*20</t>
    <phoneticPr fontId="14" type="noConversion"/>
  </si>
  <si>
    <t>不锈钢 十字沉头 自攻螺丝 ST3*8</t>
    <phoneticPr fontId="14" type="noConversion"/>
  </si>
  <si>
    <t>不锈钢 十字大扁头 机钉 M4*10</t>
    <phoneticPr fontId="14" type="noConversion"/>
  </si>
  <si>
    <t>不锈钢 十字沉头 机钉 M4*32</t>
    <phoneticPr fontId="14" type="noConversion"/>
  </si>
  <si>
    <t>塑料 圆形 地排盖 Ø60 灰色</t>
    <phoneticPr fontId="10" type="noConversion"/>
  </si>
  <si>
    <t>不锈钢 椭圆 标识牌 亮铬</t>
    <phoneticPr fontId="10" type="noConversion"/>
  </si>
  <si>
    <r>
      <t>钢</t>
    </r>
    <r>
      <rPr>
        <sz val="11"/>
        <color theme="1"/>
        <rFont val="等线"/>
        <family val="3"/>
        <charset val="134"/>
        <scheme val="minor"/>
      </rPr>
      <t xml:space="preserve"> </t>
    </r>
    <r>
      <rPr>
        <sz val="11"/>
        <color theme="1"/>
        <rFont val="等线"/>
        <family val="3"/>
        <charset val="134"/>
        <scheme val="minor"/>
      </rPr>
      <t>枪钉</t>
    </r>
    <r>
      <rPr>
        <sz val="11"/>
        <color theme="1"/>
        <rFont val="等线"/>
        <family val="3"/>
        <charset val="134"/>
        <scheme val="minor"/>
      </rPr>
      <t xml:space="preserve"> F20</t>
    </r>
    <phoneticPr fontId="10" type="noConversion"/>
  </si>
  <si>
    <r>
      <t>钢</t>
    </r>
    <r>
      <rPr>
        <sz val="11"/>
        <color theme="1"/>
        <rFont val="等线"/>
        <family val="3"/>
        <charset val="134"/>
        <scheme val="minor"/>
      </rPr>
      <t xml:space="preserve"> </t>
    </r>
    <r>
      <rPr>
        <sz val="11"/>
        <color theme="1"/>
        <rFont val="等线"/>
        <family val="3"/>
        <charset val="134"/>
        <scheme val="minor"/>
      </rPr>
      <t>枪钉</t>
    </r>
    <r>
      <rPr>
        <sz val="11"/>
        <color theme="1"/>
        <rFont val="等线"/>
        <family val="3"/>
        <charset val="134"/>
        <scheme val="minor"/>
      </rPr>
      <t xml:space="preserve"> F25</t>
    </r>
    <phoneticPr fontId="10" type="noConversion"/>
  </si>
  <si>
    <r>
      <t>钢</t>
    </r>
    <r>
      <rPr>
        <sz val="11"/>
        <color theme="1"/>
        <rFont val="等线"/>
        <family val="3"/>
        <charset val="134"/>
        <scheme val="minor"/>
      </rPr>
      <t xml:space="preserve"> </t>
    </r>
    <r>
      <rPr>
        <sz val="11"/>
        <color theme="1"/>
        <rFont val="等线"/>
        <family val="3"/>
        <charset val="134"/>
        <scheme val="minor"/>
      </rPr>
      <t>枪钉</t>
    </r>
    <r>
      <rPr>
        <sz val="11"/>
        <color theme="1"/>
        <rFont val="等线"/>
        <family val="3"/>
        <charset val="134"/>
        <scheme val="minor"/>
      </rPr>
      <t xml:space="preserve"> F30</t>
    </r>
    <phoneticPr fontId="10" type="noConversion"/>
  </si>
  <si>
    <r>
      <t>塑料</t>
    </r>
    <r>
      <rPr>
        <sz val="11"/>
        <color theme="1"/>
        <rFont val="等线"/>
        <family val="3"/>
        <charset val="134"/>
        <scheme val="minor"/>
      </rPr>
      <t xml:space="preserve"> LED</t>
    </r>
    <r>
      <rPr>
        <sz val="11"/>
        <color theme="1"/>
        <rFont val="等线"/>
        <family val="3"/>
        <charset val="134"/>
        <scheme val="minor"/>
      </rPr>
      <t>感应灯管</t>
    </r>
    <r>
      <rPr>
        <sz val="11"/>
        <color theme="1"/>
        <rFont val="等线"/>
        <family val="3"/>
        <charset val="134"/>
        <scheme val="minor"/>
      </rPr>
      <t xml:space="preserve"> 316</t>
    </r>
    <phoneticPr fontId="10" type="noConversion"/>
  </si>
  <si>
    <r>
      <t>钢</t>
    </r>
    <r>
      <rPr>
        <sz val="11"/>
        <color theme="1"/>
        <rFont val="等线"/>
        <family val="3"/>
        <charset val="134"/>
        <scheme val="minor"/>
      </rPr>
      <t xml:space="preserve"> </t>
    </r>
    <r>
      <rPr>
        <sz val="11"/>
        <color theme="1"/>
        <rFont val="等线"/>
        <family val="3"/>
        <charset val="134"/>
        <scheme val="minor"/>
      </rPr>
      <t>枪钉</t>
    </r>
    <r>
      <rPr>
        <sz val="11"/>
        <color theme="1"/>
        <rFont val="等线"/>
        <family val="3"/>
        <charset val="134"/>
        <scheme val="minor"/>
      </rPr>
      <t xml:space="preserve"> F15</t>
    </r>
    <phoneticPr fontId="10" type="noConversion"/>
  </si>
  <si>
    <r>
      <t>GA108</t>
    </r>
    <r>
      <rPr>
        <sz val="11"/>
        <color theme="1"/>
        <rFont val="等线"/>
        <family val="3"/>
        <charset val="134"/>
        <scheme val="minor"/>
      </rPr>
      <t>胶水</t>
    </r>
    <phoneticPr fontId="10" type="noConversion"/>
  </si>
  <si>
    <t>塑包铁 海福特吊码 灰色</t>
    <phoneticPr fontId="14" type="noConversion"/>
  </si>
  <si>
    <t>塑包铁 乐卡吊码 灰色</t>
    <phoneticPr fontId="14" type="noConversion"/>
  </si>
  <si>
    <t>塑料 角码 白色 35*20*20</t>
    <phoneticPr fontId="10" type="noConversion"/>
  </si>
  <si>
    <t>不锈钢 十字盘头 机钉 M4*50</t>
    <phoneticPr fontId="10" type="noConversion"/>
  </si>
  <si>
    <t>不锈钢 L型角码 25*20*50</t>
    <phoneticPr fontId="10" type="noConversion"/>
  </si>
  <si>
    <t>胶水 万能胶 2000G</t>
    <phoneticPr fontId="10" type="noConversion"/>
  </si>
  <si>
    <t>塑料 防滑垫 1200*1000</t>
    <phoneticPr fontId="10" type="noConversion"/>
  </si>
  <si>
    <t>金刚砂 方形 400目 230*280</t>
    <phoneticPr fontId="10" type="noConversion"/>
  </si>
  <si>
    <t>金刚砂 方形 600目 230*280</t>
    <phoneticPr fontId="10" type="noConversion"/>
  </si>
  <si>
    <r>
      <t>5</t>
    </r>
    <r>
      <rPr>
        <sz val="11"/>
        <color theme="1"/>
        <rFont val="等线"/>
        <family val="2"/>
        <scheme val="minor"/>
      </rPr>
      <t>02</t>
    </r>
    <r>
      <rPr>
        <sz val="11"/>
        <color theme="1"/>
        <rFont val="等线"/>
        <family val="3"/>
        <charset val="134"/>
        <scheme val="minor"/>
      </rPr>
      <t>胶水</t>
    </r>
    <r>
      <rPr>
        <sz val="11"/>
        <color theme="1"/>
        <rFont val="等线"/>
        <family val="2"/>
        <scheme val="minor"/>
      </rPr>
      <t xml:space="preserve"> 8g</t>
    </r>
    <phoneticPr fontId="10" type="noConversion"/>
  </si>
  <si>
    <t>钢 蚊钉 P615</t>
    <phoneticPr fontId="10" type="noConversion"/>
  </si>
  <si>
    <t>氧化铝 砂带 800目 1520*630</t>
    <phoneticPr fontId="10" type="noConversion"/>
  </si>
  <si>
    <r>
      <t>氧化铝</t>
    </r>
    <r>
      <rPr>
        <sz val="11"/>
        <color theme="1"/>
        <rFont val="等线"/>
        <family val="3"/>
        <charset val="134"/>
        <scheme val="minor"/>
      </rPr>
      <t xml:space="preserve"> </t>
    </r>
    <r>
      <rPr>
        <sz val="11"/>
        <color theme="1"/>
        <rFont val="等线"/>
        <family val="3"/>
        <charset val="134"/>
        <scheme val="minor"/>
      </rPr>
      <t>砂带</t>
    </r>
    <r>
      <rPr>
        <sz val="11"/>
        <color theme="1"/>
        <rFont val="等线"/>
        <family val="3"/>
        <charset val="134"/>
        <scheme val="minor"/>
      </rPr>
      <t xml:space="preserve"> 80</t>
    </r>
    <r>
      <rPr>
        <sz val="11"/>
        <color theme="1"/>
        <rFont val="等线"/>
        <family val="3"/>
        <charset val="134"/>
        <scheme val="minor"/>
      </rPr>
      <t>目</t>
    </r>
    <r>
      <rPr>
        <sz val="11"/>
        <color theme="1"/>
        <rFont val="等线"/>
        <family val="3"/>
        <charset val="134"/>
        <scheme val="minor"/>
      </rPr>
      <t xml:space="preserve"> 15900*730</t>
    </r>
    <phoneticPr fontId="10" type="noConversion"/>
  </si>
  <si>
    <t>氧化铝 砂带 180目 15900*730</t>
    <phoneticPr fontId="10" type="noConversion"/>
  </si>
  <si>
    <t>不锈钢 海福乐三节滑轨 全抽500 镀镍</t>
    <phoneticPr fontId="10" type="noConversion"/>
  </si>
  <si>
    <r>
      <t>P</t>
    </r>
    <r>
      <rPr>
        <sz val="11"/>
        <color theme="1"/>
        <rFont val="等线"/>
        <family val="2"/>
        <scheme val="minor"/>
      </rPr>
      <t xml:space="preserve">E </t>
    </r>
    <r>
      <rPr>
        <sz val="11"/>
        <color theme="1"/>
        <rFont val="等线"/>
        <family val="3"/>
        <charset val="134"/>
        <scheme val="minor"/>
      </rPr>
      <t>缠绕膜</t>
    </r>
    <r>
      <rPr>
        <sz val="11"/>
        <color theme="1"/>
        <rFont val="等线"/>
        <family val="2"/>
        <scheme val="minor"/>
      </rPr>
      <t xml:space="preserve"> 45 </t>
    </r>
    <r>
      <rPr>
        <sz val="11"/>
        <color theme="1"/>
        <rFont val="等线"/>
        <family val="3"/>
        <charset val="134"/>
        <scheme val="minor"/>
      </rPr>
      <t>透明</t>
    </r>
    <phoneticPr fontId="10" type="noConversion"/>
  </si>
  <si>
    <t>报废</t>
    <phoneticPr fontId="10" type="noConversion"/>
  </si>
  <si>
    <r>
      <rPr>
        <sz val="11"/>
        <color theme="1"/>
        <rFont val="等线"/>
        <family val="3"/>
        <charset val="134"/>
        <scheme val="minor"/>
      </rPr>
      <t>乳胶</t>
    </r>
    <r>
      <rPr>
        <sz val="11"/>
        <color theme="1"/>
        <rFont val="等线"/>
        <family val="2"/>
        <scheme val="minor"/>
      </rPr>
      <t xml:space="preserve"> LED</t>
    </r>
    <r>
      <rPr>
        <sz val="11"/>
        <color theme="1"/>
        <rFont val="等线"/>
        <family val="3"/>
        <charset val="134"/>
        <scheme val="minor"/>
      </rPr>
      <t>灯带</t>
    </r>
    <r>
      <rPr>
        <sz val="11"/>
        <color theme="1"/>
        <rFont val="等线"/>
        <family val="2"/>
        <scheme val="minor"/>
      </rPr>
      <t xml:space="preserve"> 3.45 </t>
    </r>
    <phoneticPr fontId="10" type="noConversion"/>
  </si>
  <si>
    <t>金刚砂 海绵砂块 100*75*25</t>
    <phoneticPr fontId="10" type="noConversion"/>
  </si>
  <si>
    <t>不锈钢 DTC铰链 全盖四孔带阻尼 镀镍</t>
    <phoneticPr fontId="14" type="noConversion"/>
  </si>
  <si>
    <t>不锈钢 海福乐铰链 直角带阻尼 镀镍</t>
    <phoneticPr fontId="14" type="noConversion"/>
  </si>
  <si>
    <t>不锈钢 海福乐托底滑轨 全抽540mm 镀镍</t>
    <phoneticPr fontId="14" type="noConversion"/>
  </si>
  <si>
    <t>塑包铁 百隆吊码 灰色</t>
    <phoneticPr fontId="14" type="noConversion"/>
  </si>
  <si>
    <t>铁 吊码挂片 三孔</t>
    <phoneticPr fontId="14" type="noConversion"/>
  </si>
  <si>
    <t>不锈钢 挂钩 雅科专用</t>
    <phoneticPr fontId="10" type="noConversion"/>
  </si>
  <si>
    <t>不锈钢 脚架 雅科专用</t>
    <phoneticPr fontId="10" type="noConversion"/>
  </si>
  <si>
    <t>金刚砂 方形 180目 230*280</t>
    <phoneticPr fontId="10" type="noConversion"/>
  </si>
  <si>
    <t>氧化铝 砂带 240目 2200*850</t>
    <phoneticPr fontId="10" type="noConversion"/>
  </si>
  <si>
    <t>氧化铝 砂带 320目 2200*850</t>
    <phoneticPr fontId="10" type="noConversion"/>
  </si>
  <si>
    <r>
      <t>P</t>
    </r>
    <r>
      <rPr>
        <sz val="11"/>
        <color theme="1"/>
        <rFont val="等线"/>
        <family val="2"/>
        <scheme val="minor"/>
      </rPr>
      <t xml:space="preserve">OM </t>
    </r>
    <r>
      <rPr>
        <sz val="11"/>
        <color theme="1"/>
        <rFont val="等线"/>
        <family val="3"/>
        <charset val="134"/>
        <scheme val="minor"/>
      </rPr>
      <t>海蒂斯反弹器</t>
    </r>
    <r>
      <rPr>
        <sz val="11"/>
        <color theme="1"/>
        <rFont val="等线"/>
        <family val="2"/>
        <scheme val="minor"/>
      </rPr>
      <t xml:space="preserve"> </t>
    </r>
    <r>
      <rPr>
        <sz val="11"/>
        <color theme="1"/>
        <rFont val="等线"/>
        <family val="3"/>
        <charset val="134"/>
        <scheme val="minor"/>
      </rPr>
      <t>灰色</t>
    </r>
    <phoneticPr fontId="10" type="noConversion"/>
  </si>
  <si>
    <t>不锈钢 海福乐铰链底座 全盖两孔 镀镍</t>
    <phoneticPr fontId="14" type="noConversion"/>
  </si>
  <si>
    <t>不锈钢 乐卡铰链 内掩两孔带阻尼 镀镍</t>
    <phoneticPr fontId="14" type="noConversion"/>
  </si>
  <si>
    <t>不锈钢 DTC铰链 全盖四孔无弹簧无阻尼 镀镍</t>
    <phoneticPr fontId="14" type="noConversion"/>
  </si>
  <si>
    <t>不锈钢 十字沉头 机钉 M5*45</t>
    <phoneticPr fontId="14" type="noConversion"/>
  </si>
  <si>
    <t xml:space="preserve">铁 吊码挂片 三孔 </t>
    <phoneticPr fontId="14" type="noConversion"/>
  </si>
  <si>
    <r>
      <t>实木</t>
    </r>
    <r>
      <rPr>
        <sz val="11"/>
        <color theme="1"/>
        <rFont val="等线"/>
        <family val="3"/>
        <charset val="134"/>
        <scheme val="minor"/>
      </rPr>
      <t xml:space="preserve"> </t>
    </r>
    <r>
      <rPr>
        <sz val="11"/>
        <color theme="1"/>
        <rFont val="等线"/>
        <family val="3"/>
        <charset val="134"/>
        <scheme val="minor"/>
      </rPr>
      <t>一级</t>
    </r>
    <r>
      <rPr>
        <sz val="11"/>
        <color theme="1"/>
        <rFont val="等线"/>
        <family val="3"/>
        <charset val="134"/>
        <scheme val="minor"/>
      </rPr>
      <t xml:space="preserve"> </t>
    </r>
    <r>
      <rPr>
        <sz val="11"/>
        <color theme="1"/>
        <rFont val="等线"/>
        <family val="3"/>
        <charset val="134"/>
        <scheme val="minor"/>
      </rPr>
      <t>椿木</t>
    </r>
    <r>
      <rPr>
        <sz val="11"/>
        <color theme="1"/>
        <rFont val="等线"/>
        <family val="3"/>
        <charset val="134"/>
        <scheme val="minor"/>
      </rPr>
      <t xml:space="preserve"> 25mm</t>
    </r>
    <phoneticPr fontId="10" type="noConversion"/>
  </si>
  <si>
    <t>陶瓷 一体陶瓷盆 8120</t>
    <phoneticPr fontId="10" type="noConversion"/>
  </si>
  <si>
    <t>铝盒装 抛光蜡 黄色</t>
    <phoneticPr fontId="10" type="noConversion"/>
  </si>
  <si>
    <t>不锈钢 DTC铰链盖 镀镍</t>
    <phoneticPr fontId="14" type="noConversion"/>
  </si>
  <si>
    <t>三聚氰胺 E1 平面 多层板 2440*1220*18mm A黑胡桃B黑胡桃</t>
    <phoneticPr fontId="10" type="noConversion"/>
  </si>
  <si>
    <t>丁腈 半胶手套 长24 蓝色</t>
    <phoneticPr fontId="10" type="noConversion"/>
  </si>
  <si>
    <t>无纺布 一次性口罩175*90 蓝色</t>
    <phoneticPr fontId="10" type="noConversion"/>
  </si>
  <si>
    <t>不锈钢 油泵 镀镍</t>
    <phoneticPr fontId="10" type="noConversion"/>
  </si>
  <si>
    <t>塑料 圈柱体 马桶盖板脚垫 白色</t>
    <phoneticPr fontId="10" type="noConversion"/>
  </si>
  <si>
    <t>塑料 椭圆形 马桶盖板脚垫 白色</t>
    <phoneticPr fontId="10" type="noConversion"/>
  </si>
  <si>
    <t>不锈钢 DTC铰链 全盖四孔不带阻尼 镀镍</t>
    <phoneticPr fontId="14" type="noConversion"/>
  </si>
  <si>
    <t>描述不清</t>
    <phoneticPr fontId="10" type="noConversion"/>
  </si>
  <si>
    <t>PMR51-10</t>
    <phoneticPr fontId="10" type="noConversion"/>
  </si>
  <si>
    <r>
      <t xml:space="preserve">PU </t>
    </r>
    <r>
      <rPr>
        <sz val="11"/>
        <color theme="1"/>
        <rFont val="等线"/>
        <family val="3"/>
        <charset val="134"/>
        <scheme val="minor"/>
      </rPr>
      <t>固化剂</t>
    </r>
    <r>
      <rPr>
        <sz val="11"/>
        <color theme="1"/>
        <rFont val="等线"/>
        <family val="2"/>
        <scheme val="minor"/>
      </rPr>
      <t xml:space="preserve"> PMR51-10</t>
    </r>
    <phoneticPr fontId="10" type="noConversion"/>
  </si>
  <si>
    <t>黄色精</t>
    <phoneticPr fontId="10" type="noConversion"/>
  </si>
  <si>
    <t>Y-121-5</t>
    <phoneticPr fontId="10" type="noConversion"/>
  </si>
  <si>
    <t>黄色精 Y-121-5</t>
    <phoneticPr fontId="10" type="noConversion"/>
  </si>
  <si>
    <t>MX150-15</t>
    <phoneticPr fontId="10" type="noConversion"/>
  </si>
  <si>
    <t>格丽斯专用主剂</t>
    <phoneticPr fontId="10" type="noConversion"/>
  </si>
  <si>
    <t>格丽斯专用主剂 MX150-15</t>
    <phoneticPr fontId="10" type="noConversion"/>
  </si>
  <si>
    <t>塑料 圈柱体 马桶盖板脚垫 黑色</t>
    <phoneticPr fontId="10" type="noConversion"/>
  </si>
  <si>
    <t>塑料 椭圆形 马桶盖板脚垫 黑色</t>
    <phoneticPr fontId="10" type="noConversion"/>
  </si>
  <si>
    <r>
      <t>75</t>
    </r>
    <r>
      <rPr>
        <sz val="11"/>
        <color theme="1"/>
        <rFont val="等线"/>
        <family val="3"/>
        <charset val="134"/>
        <scheme val="minor"/>
      </rPr>
      <t>卷钉枪专用</t>
    </r>
    <phoneticPr fontId="10" type="noConversion"/>
  </si>
  <si>
    <t>铁 卷钉 2.8*75</t>
    <phoneticPr fontId="10" type="noConversion"/>
  </si>
  <si>
    <t>PVC 封边条 0.5*34mm 哑光白-070</t>
    <phoneticPr fontId="14" type="noConversion"/>
  </si>
  <si>
    <t>PVC 封边条 0.5*22mm 哑光白-070</t>
    <phoneticPr fontId="14" type="noConversion"/>
  </si>
  <si>
    <t>UFM00064</t>
    <phoneticPr fontId="14" type="noConversion"/>
  </si>
  <si>
    <t>PVC 封边条 0.5*40mm 哑光灰-072</t>
    <phoneticPr fontId="14" type="noConversion"/>
  </si>
  <si>
    <t>PVC 封边条 0.5*22mm 哑光灰-072</t>
    <phoneticPr fontId="14" type="noConversion"/>
  </si>
  <si>
    <t>纸 入库单 三联</t>
    <phoneticPr fontId="10" type="noConversion"/>
  </si>
  <si>
    <t>HPG830</t>
    <phoneticPr fontId="10" type="noConversion"/>
  </si>
  <si>
    <t>不锈钢 二节隐藏滑轨 半拉500mm 镀镍</t>
    <phoneticPr fontId="14" type="noConversion"/>
  </si>
  <si>
    <t>不锈钢 DTC三节隐藏滑轨 全抽350mm 镀镍</t>
    <phoneticPr fontId="14" type="noConversion"/>
  </si>
  <si>
    <t>不干胶 UF9032302O标贴 134*190 白底</t>
    <phoneticPr fontId="14" type="noConversion"/>
  </si>
  <si>
    <t>不干胶 UF9032302S标贴 134*190 白底</t>
    <phoneticPr fontId="14" type="noConversion"/>
  </si>
  <si>
    <t>不干胶 UF9032302W标贴 134*190 白底</t>
    <phoneticPr fontId="14" type="noConversion"/>
  </si>
  <si>
    <r>
      <t>氧化铝</t>
    </r>
    <r>
      <rPr>
        <sz val="11"/>
        <color theme="1"/>
        <rFont val="等线"/>
        <family val="3"/>
        <charset val="134"/>
        <scheme val="minor"/>
      </rPr>
      <t xml:space="preserve"> </t>
    </r>
    <r>
      <rPr>
        <sz val="11"/>
        <color theme="1"/>
        <rFont val="等线"/>
        <family val="3"/>
        <charset val="134"/>
        <scheme val="minor"/>
      </rPr>
      <t>砂带</t>
    </r>
    <r>
      <rPr>
        <sz val="11"/>
        <color theme="1"/>
        <rFont val="等线"/>
        <family val="3"/>
        <charset val="134"/>
        <scheme val="minor"/>
      </rPr>
      <t xml:space="preserve"> 240</t>
    </r>
    <r>
      <rPr>
        <sz val="11"/>
        <color theme="1"/>
        <rFont val="等线"/>
        <family val="3"/>
        <charset val="134"/>
        <scheme val="minor"/>
      </rPr>
      <t>目</t>
    </r>
    <r>
      <rPr>
        <sz val="11"/>
        <color theme="1"/>
        <rFont val="等线"/>
        <family val="3"/>
        <charset val="134"/>
        <scheme val="minor"/>
      </rPr>
      <t xml:space="preserve"> 1520*630</t>
    </r>
    <phoneticPr fontId="10" type="noConversion"/>
  </si>
  <si>
    <t>氧化铝 砂带 300目 1520*630</t>
    <phoneticPr fontId="10" type="noConversion"/>
  </si>
  <si>
    <r>
      <rPr>
        <sz val="11"/>
        <color theme="1"/>
        <rFont val="等线"/>
        <family val="3"/>
        <charset val="134"/>
        <scheme val="minor"/>
      </rPr>
      <t>水性封闭剂</t>
    </r>
    <r>
      <rPr>
        <sz val="11"/>
        <color theme="1"/>
        <rFont val="等线"/>
        <family val="3"/>
        <charset val="134"/>
        <scheme val="minor"/>
      </rPr>
      <t>WK1000B-18</t>
    </r>
    <phoneticPr fontId="10" type="noConversion"/>
  </si>
  <si>
    <r>
      <rPr>
        <sz val="11"/>
        <color theme="1"/>
        <rFont val="等线"/>
        <family val="3"/>
        <charset val="134"/>
        <scheme val="minor"/>
      </rPr>
      <t>水性封闭剂</t>
    </r>
    <r>
      <rPr>
        <sz val="11"/>
        <color theme="1"/>
        <rFont val="等线"/>
        <family val="2"/>
        <scheme val="minor"/>
      </rPr>
      <t xml:space="preserve"> </t>
    </r>
    <r>
      <rPr>
        <sz val="11"/>
        <color theme="1"/>
        <rFont val="等线"/>
        <family val="3"/>
        <charset val="134"/>
        <scheme val="minor"/>
      </rPr>
      <t>WK1000B-18</t>
    </r>
    <phoneticPr fontId="10" type="noConversion"/>
  </si>
  <si>
    <t>PVC 封边条 0.5*22mm 亮光灰</t>
    <phoneticPr fontId="14" type="noConversion"/>
  </si>
  <si>
    <t>不锈钢 角码 135°</t>
    <phoneticPr fontId="10" type="noConversion"/>
  </si>
  <si>
    <t>铁塑 马桶盖板配件包 一套</t>
    <phoneticPr fontId="10" type="noConversion"/>
  </si>
  <si>
    <t>润滑油</t>
    <phoneticPr fontId="10" type="noConversion"/>
  </si>
  <si>
    <t>不锈钢 DTC二节隐藏滑轨 半拉300mm 镀镍</t>
    <phoneticPr fontId="14" type="noConversion"/>
  </si>
  <si>
    <t>PVC 封边条 0.5*22mm 橡木色</t>
    <phoneticPr fontId="14" type="noConversion"/>
  </si>
  <si>
    <t>铁塑 尼龙轮</t>
    <phoneticPr fontId="10" type="noConversion"/>
  </si>
  <si>
    <t>不锈钢 封口机</t>
    <phoneticPr fontId="10" type="noConversion"/>
  </si>
  <si>
    <t>实木 一级 黄杨木 45mm</t>
    <phoneticPr fontId="10" type="noConversion"/>
  </si>
  <si>
    <t>PVC 封边条 0.5*34mm 哑光蓝-074</t>
    <phoneticPr fontId="14" type="noConversion"/>
  </si>
  <si>
    <r>
      <t>PU</t>
    </r>
    <r>
      <rPr>
        <sz val="11"/>
        <color theme="1"/>
        <rFont val="等线"/>
        <family val="3"/>
        <charset val="134"/>
        <scheme val="minor"/>
      </rPr>
      <t>透明底漆</t>
    </r>
    <phoneticPr fontId="10" type="noConversion"/>
  </si>
  <si>
    <t>PD2300-20</t>
    <phoneticPr fontId="10" type="noConversion"/>
  </si>
  <si>
    <r>
      <t>PU</t>
    </r>
    <r>
      <rPr>
        <sz val="11"/>
        <color theme="1"/>
        <rFont val="等线"/>
        <family val="3"/>
        <charset val="134"/>
        <scheme val="minor"/>
      </rPr>
      <t>透明底漆</t>
    </r>
    <r>
      <rPr>
        <sz val="11"/>
        <color theme="1"/>
        <rFont val="等线"/>
        <family val="2"/>
        <scheme val="minor"/>
      </rPr>
      <t xml:space="preserve"> PD2300-20</t>
    </r>
    <phoneticPr fontId="10" type="noConversion"/>
  </si>
  <si>
    <t>钢 枪钉 F50</t>
    <phoneticPr fontId="10" type="noConversion"/>
  </si>
  <si>
    <t>不锈钢 二节反弹滑轨 半拉350mm 镀镍</t>
    <phoneticPr fontId="14" type="noConversion"/>
  </si>
  <si>
    <t>玻璃 灯管 350 白色</t>
    <phoneticPr fontId="10" type="noConversion"/>
  </si>
  <si>
    <t>塑料 波纹管 黑色</t>
    <phoneticPr fontId="10" type="noConversion"/>
  </si>
  <si>
    <t>UFPKD003</t>
    <phoneticPr fontId="14" type="noConversion"/>
  </si>
  <si>
    <t xml:space="preserve">纸 A4 </t>
    <phoneticPr fontId="10" type="noConversion"/>
  </si>
  <si>
    <t>水性封闭底漆</t>
    <phoneticPr fontId="10" type="noConversion"/>
  </si>
  <si>
    <t>H11DOO1A</t>
    <phoneticPr fontId="10" type="noConversion"/>
  </si>
  <si>
    <t>水性封闭底漆 H11DOO1A</t>
    <phoneticPr fontId="10" type="noConversion"/>
  </si>
  <si>
    <r>
      <t xml:space="preserve">塑包铁 KD三合一 连接杆 </t>
    </r>
    <r>
      <rPr>
        <sz val="11"/>
        <color theme="1"/>
        <rFont val="Calibri"/>
        <family val="3"/>
        <charset val="161"/>
      </rPr>
      <t>Φ</t>
    </r>
    <r>
      <rPr>
        <sz val="11"/>
        <color theme="1"/>
        <rFont val="宋体"/>
        <family val="3"/>
        <charset val="134"/>
      </rPr>
      <t>6*40mm</t>
    </r>
    <phoneticPr fontId="14" type="noConversion"/>
  </si>
  <si>
    <t>实木 E1 平面 双面板 2440*1220*15mm 松木黄</t>
    <phoneticPr fontId="10" type="noConversion"/>
  </si>
  <si>
    <t>UFM00171</t>
    <phoneticPr fontId="10" type="noConversion"/>
  </si>
  <si>
    <t>UFFQT001</t>
    <phoneticPr fontId="10" type="noConversion"/>
  </si>
  <si>
    <t>UFFQT002</t>
    <phoneticPr fontId="10" type="noConversion"/>
  </si>
  <si>
    <t>UFFQT003</t>
    <phoneticPr fontId="10" type="noConversion"/>
  </si>
  <si>
    <t>UFPLS042</t>
    <phoneticPr fontId="14" type="noConversion"/>
  </si>
  <si>
    <t>UFPLS043</t>
  </si>
  <si>
    <t>UFPLS044</t>
  </si>
  <si>
    <t>UFPLS045</t>
    <phoneticPr fontId="10" type="noConversion"/>
  </si>
  <si>
    <t>UFPLS046</t>
  </si>
  <si>
    <t>UFPLS047</t>
    <phoneticPr fontId="10" type="noConversion"/>
  </si>
  <si>
    <t>UFPLS048</t>
  </si>
  <si>
    <t>UFPLS049</t>
  </si>
  <si>
    <t>UFPLS050</t>
    <phoneticPr fontId="10" type="noConversion"/>
  </si>
  <si>
    <t>UFPLS051</t>
  </si>
  <si>
    <t>UFPLS052</t>
  </si>
  <si>
    <t>UFPLS053</t>
  </si>
  <si>
    <t>UFPLS054</t>
  </si>
  <si>
    <t>UFPLS055</t>
  </si>
  <si>
    <t>UFPLS056</t>
  </si>
  <si>
    <t>UFPLS057</t>
  </si>
  <si>
    <t>UFPLS058</t>
  </si>
  <si>
    <t>UFPLS059</t>
  </si>
  <si>
    <t>UFPLS060</t>
  </si>
  <si>
    <t>UFFQT004</t>
    <phoneticPr fontId="14" type="noConversion"/>
  </si>
  <si>
    <t>塑料 圆形 地排盖 Φ60 灰色</t>
  </si>
  <si>
    <t>塑料 圆 盖帽 Φ10 白色</t>
  </si>
  <si>
    <t>塑料 圆 盖帽 Φ8 灰色</t>
  </si>
  <si>
    <t>乳胶纸 圆形 240目 Φ125</t>
  </si>
  <si>
    <t>乳胶纸 圆形 320目 Φ125</t>
  </si>
  <si>
    <t>乳胶纸 圆形 400目 Φ125</t>
  </si>
  <si>
    <t>尼龙 入墙胶粒 Φ6*35 蓝色</t>
  </si>
  <si>
    <t>UFFQT005</t>
  </si>
  <si>
    <t>UFPSJ005</t>
    <phoneticPr fontId="14" type="noConversion"/>
  </si>
  <si>
    <t>实木 圆形 木榫 Φ8*40</t>
    <phoneticPr fontId="10" type="noConversion"/>
  </si>
  <si>
    <t>UFPLS061</t>
    <phoneticPr fontId="10" type="noConversion"/>
  </si>
  <si>
    <t>UFFQT006</t>
    <phoneticPr fontId="10" type="noConversion"/>
  </si>
  <si>
    <t>UFFQT007</t>
  </si>
  <si>
    <t>UFFQT008</t>
  </si>
  <si>
    <t>UFFQT009</t>
  </si>
  <si>
    <t>UFFQT010</t>
    <phoneticPr fontId="10" type="noConversion"/>
  </si>
  <si>
    <t>UFFQT011</t>
  </si>
  <si>
    <t>UFFQT012</t>
  </si>
  <si>
    <t>UFPLS062</t>
    <phoneticPr fontId="10" type="noConversion"/>
  </si>
  <si>
    <t>UFFQT013</t>
    <phoneticPr fontId="10" type="noConversion"/>
  </si>
  <si>
    <t>UFFQT014</t>
  </si>
  <si>
    <t>UFFQT015</t>
  </si>
  <si>
    <t>UFFQT016</t>
  </si>
  <si>
    <t>UFFQT017</t>
  </si>
  <si>
    <t>UFFQT018</t>
  </si>
  <si>
    <t>UFFQT019</t>
  </si>
  <si>
    <t>UFFQT020</t>
  </si>
  <si>
    <t>UFFQT021</t>
  </si>
  <si>
    <t>UFFQT022</t>
  </si>
  <si>
    <t>UFFQT023</t>
  </si>
  <si>
    <t>UFFQT024</t>
  </si>
  <si>
    <t>UFFQT025</t>
  </si>
  <si>
    <t>UFFQT026</t>
  </si>
  <si>
    <t>UFFQT028</t>
  </si>
  <si>
    <t>UFFQT029</t>
    <phoneticPr fontId="10" type="noConversion"/>
  </si>
  <si>
    <t>UFFQT030</t>
  </si>
  <si>
    <t>UFFQT031</t>
  </si>
  <si>
    <t>UFPDM003</t>
    <phoneticPr fontId="10" type="noConversion"/>
  </si>
  <si>
    <t>UFPDM004</t>
  </si>
  <si>
    <t>UFPDM005</t>
  </si>
  <si>
    <t>UFPDM006</t>
  </si>
  <si>
    <t>UFPDM007</t>
    <phoneticPr fontId="10" type="noConversion"/>
  </si>
  <si>
    <t>UFFQT032</t>
    <phoneticPr fontId="10" type="noConversion"/>
  </si>
  <si>
    <t>UFFQT033</t>
    <phoneticPr fontId="10" type="noConversion"/>
  </si>
  <si>
    <t>UFFQT034</t>
  </si>
  <si>
    <t>UFFQT035</t>
  </si>
  <si>
    <t>UFFQT036</t>
    <phoneticPr fontId="10" type="noConversion"/>
  </si>
  <si>
    <t>UFPHG008</t>
    <phoneticPr fontId="10" type="noConversion"/>
  </si>
  <si>
    <t>UFPJL013</t>
    <phoneticPr fontId="14" type="noConversion"/>
  </si>
  <si>
    <t>UFPJL014</t>
    <phoneticPr fontId="10" type="noConversion"/>
  </si>
  <si>
    <t>UFPJL015</t>
    <phoneticPr fontId="10" type="noConversion"/>
  </si>
  <si>
    <t>UFPLS063</t>
    <phoneticPr fontId="14" type="noConversion"/>
  </si>
  <si>
    <t>UFPLS064</t>
  </si>
  <si>
    <t>UFM00172</t>
    <phoneticPr fontId="14" type="noConversion"/>
  </si>
  <si>
    <t>UFPTP001</t>
    <phoneticPr fontId="14" type="noConversion"/>
  </si>
  <si>
    <t>UFFQT037</t>
    <phoneticPr fontId="10" type="noConversion"/>
  </si>
  <si>
    <t>UFPJL016</t>
    <phoneticPr fontId="14" type="noConversion"/>
  </si>
  <si>
    <t>UFM00173</t>
    <phoneticPr fontId="14" type="noConversion"/>
  </si>
  <si>
    <t>UFFQT038</t>
    <phoneticPr fontId="10" type="noConversion"/>
  </si>
  <si>
    <t>UFFQT039</t>
  </si>
  <si>
    <t>UFFQT040</t>
  </si>
  <si>
    <t>UFFQT041</t>
  </si>
  <si>
    <t>UFFQT042</t>
  </si>
  <si>
    <t>UFY00017</t>
    <phoneticPr fontId="14" type="noConversion"/>
  </si>
  <si>
    <t>UFY00018</t>
  </si>
  <si>
    <t>UFY00019</t>
  </si>
  <si>
    <t>UFFQT043</t>
    <phoneticPr fontId="10" type="noConversion"/>
  </si>
  <si>
    <t>UFFQT044</t>
  </si>
  <si>
    <t>UFPBG001</t>
    <phoneticPr fontId="14" type="noConversion"/>
  </si>
  <si>
    <t>UFPHG009</t>
    <phoneticPr fontId="14" type="noConversion"/>
  </si>
  <si>
    <t>S47英WCSS3740-143</t>
    <phoneticPr fontId="10" type="noConversion"/>
  </si>
  <si>
    <t>不干胶 UFWCSS3740标贴 134*190 白底</t>
    <phoneticPr fontId="14" type="noConversion"/>
  </si>
  <si>
    <t>水性 液体 H11D002C水性封闭剂 15KG每桶 透明</t>
    <phoneticPr fontId="14" type="noConversion"/>
  </si>
  <si>
    <t>PVC 封边条 0.5*34mm 哑光灰-072</t>
    <phoneticPr fontId="14" type="noConversion"/>
  </si>
  <si>
    <t>塑料 头戴灯 18000W  白光</t>
    <phoneticPr fontId="10" type="noConversion"/>
  </si>
  <si>
    <t>玻璃胶 300ML/支 透明</t>
    <phoneticPr fontId="10" type="noConversion"/>
  </si>
  <si>
    <t>中密度纤维 E1 平面 素板 2440*1220*3mm 素板</t>
    <phoneticPr fontId="10" type="noConversion"/>
  </si>
  <si>
    <t>塑料 封箱胶带 4.5*50m 透明</t>
    <phoneticPr fontId="10" type="noConversion"/>
  </si>
  <si>
    <t>硅胶 嵌入式LED灯 419</t>
    <phoneticPr fontId="10" type="noConversion"/>
  </si>
  <si>
    <t>硅胶 嵌入式LED灯 525</t>
    <phoneticPr fontId="10" type="noConversion"/>
  </si>
  <si>
    <t>不干胶 UF9045102B标贴 134*190 白底</t>
    <phoneticPr fontId="10" type="noConversion"/>
  </si>
  <si>
    <t>不干胶 UF9045102P标贴 134*191 白底</t>
    <phoneticPr fontId="10" type="noConversion"/>
  </si>
  <si>
    <t>不干胶 UF9045102W标贴 134*192 白底</t>
    <phoneticPr fontId="10" type="noConversion"/>
  </si>
  <si>
    <t>不干胶 UF9045202P标贴 134*193 白底</t>
    <phoneticPr fontId="10" type="noConversion"/>
  </si>
  <si>
    <t>不干胶 UF9045202W标贴 134*194 白底</t>
    <phoneticPr fontId="10" type="noConversion"/>
  </si>
  <si>
    <t>不干胶 UF9045202B标贴 134*195 白底</t>
    <phoneticPr fontId="10" type="noConversion"/>
  </si>
  <si>
    <t>PVC 封边条 0.5*20mm 卡斯楠</t>
    <phoneticPr fontId="10" type="noConversion"/>
  </si>
  <si>
    <t>PVC 封边条 0.5*20mm 卡斯灰</t>
    <phoneticPr fontId="10" type="noConversion"/>
  </si>
  <si>
    <t>PVC 封边条 0.5*20mm 黑橡</t>
    <phoneticPr fontId="10" type="noConversion"/>
  </si>
  <si>
    <t>PVC 封边条 0.5*20mm 大理石纹</t>
    <phoneticPr fontId="10" type="noConversion"/>
  </si>
  <si>
    <r>
      <t>实木</t>
    </r>
    <r>
      <rPr>
        <sz val="11"/>
        <color theme="1"/>
        <rFont val="等线"/>
        <family val="3"/>
        <charset val="134"/>
        <scheme val="minor"/>
      </rPr>
      <t xml:space="preserve"> E1 </t>
    </r>
    <r>
      <rPr>
        <sz val="11"/>
        <color theme="1"/>
        <rFont val="等线"/>
        <family val="3"/>
        <charset val="134"/>
        <scheme val="minor"/>
      </rPr>
      <t>平面</t>
    </r>
    <r>
      <rPr>
        <sz val="11"/>
        <color theme="1"/>
        <rFont val="等线"/>
        <family val="3"/>
        <charset val="134"/>
        <scheme val="minor"/>
      </rPr>
      <t xml:space="preserve"> </t>
    </r>
    <r>
      <rPr>
        <sz val="11"/>
        <color theme="1"/>
        <rFont val="等线"/>
        <family val="3"/>
        <charset val="134"/>
        <scheme val="minor"/>
      </rPr>
      <t>双面多层板</t>
    </r>
    <r>
      <rPr>
        <sz val="11"/>
        <color theme="1"/>
        <rFont val="等线"/>
        <family val="3"/>
        <charset val="134"/>
        <scheme val="minor"/>
      </rPr>
      <t xml:space="preserve"> 2440*1220*16mm A</t>
    </r>
    <r>
      <rPr>
        <sz val="11"/>
        <color theme="1"/>
        <rFont val="等线"/>
        <family val="3"/>
        <charset val="134"/>
        <scheme val="minor"/>
      </rPr>
      <t>进口白</t>
    </r>
    <r>
      <rPr>
        <sz val="11"/>
        <color theme="1"/>
        <rFont val="等线"/>
        <family val="3"/>
        <charset val="134"/>
        <scheme val="minor"/>
      </rPr>
      <t>B</t>
    </r>
    <r>
      <rPr>
        <sz val="11"/>
        <color theme="1"/>
        <rFont val="等线"/>
        <family val="3"/>
        <charset val="134"/>
        <scheme val="minor"/>
      </rPr>
      <t>进口白</t>
    </r>
    <phoneticPr fontId="10" type="noConversion"/>
  </si>
  <si>
    <t>硒鼓 墨盒 C388A</t>
    <phoneticPr fontId="10" type="noConversion"/>
  </si>
  <si>
    <t>棉 碎棉布 白色</t>
    <phoneticPr fontId="10" type="noConversion"/>
  </si>
  <si>
    <t>PVC 封边条 0.5*20mm 秋香木</t>
    <phoneticPr fontId="10" type="noConversion"/>
  </si>
  <si>
    <t>棕刚玉 圆形背绒 240目 Ø125</t>
    <phoneticPr fontId="10" type="noConversion"/>
  </si>
  <si>
    <t>打包带</t>
    <phoneticPr fontId="10" type="noConversion"/>
  </si>
  <si>
    <t>砂纸 背胶 圆盘砂 400</t>
    <phoneticPr fontId="10" type="noConversion"/>
  </si>
  <si>
    <t xml:space="preserve">实木 封边条 0.5*20mm 桦木 </t>
    <phoneticPr fontId="10" type="noConversion"/>
  </si>
  <si>
    <t>酒精</t>
    <phoneticPr fontId="10" type="noConversion"/>
  </si>
  <si>
    <t>不干胶 UFWCSS4367-C143标贴 134*195 白底</t>
    <phoneticPr fontId="10" type="noConversion"/>
  </si>
  <si>
    <t>不干胶 A4 白色</t>
    <phoneticPr fontId="10" type="noConversion"/>
  </si>
  <si>
    <t>A4 UFWCSS4367说明书 A4</t>
    <phoneticPr fontId="10" type="noConversion"/>
  </si>
  <si>
    <t>PVC 封边条 0.5*20mm 银灰</t>
    <phoneticPr fontId="10" type="noConversion"/>
  </si>
  <si>
    <t>白玻 钢化 玻璃层板 262*252*5mm 直边</t>
    <phoneticPr fontId="14" type="noConversion"/>
  </si>
  <si>
    <t>PVC 封边条 0.5*90mm 桦木</t>
    <phoneticPr fontId="10" type="noConversion"/>
  </si>
  <si>
    <t>A4 UFWCSS3740说明书 A4</t>
    <phoneticPr fontId="10" type="noConversion"/>
  </si>
  <si>
    <t>中密度纤维 E1 平面 双面板 2440*1220*18mm A暖白B钛白</t>
    <phoneticPr fontId="10" type="noConversion"/>
  </si>
  <si>
    <t>钢 客户LOGO 镀铬</t>
    <phoneticPr fontId="10" type="noConversion"/>
  </si>
  <si>
    <t>氧化铝 砂带 80目 1900*730</t>
    <phoneticPr fontId="10" type="noConversion"/>
  </si>
  <si>
    <t>五层牛卡纸 800主柜纸箱 845*495*555 原色</t>
    <phoneticPr fontId="10" type="noConversion"/>
  </si>
  <si>
    <t>五层牛卡纸 800镜箱纸箱 845*185*845 原色</t>
    <phoneticPr fontId="10" type="noConversion"/>
  </si>
  <si>
    <t>不锈钢 一字盘头 自攻螺丝 ST4*16</t>
    <phoneticPr fontId="14" type="noConversion"/>
  </si>
  <si>
    <t>PVC 封边条 0.5*22mm S灰-071</t>
    <phoneticPr fontId="14" type="noConversion"/>
  </si>
  <si>
    <r>
      <rPr>
        <sz val="11"/>
        <color theme="1"/>
        <rFont val="等线"/>
        <family val="3"/>
        <charset val="134"/>
        <scheme val="minor"/>
      </rPr>
      <t>平板砂光机</t>
    </r>
    <r>
      <rPr>
        <sz val="11"/>
        <color theme="1"/>
        <rFont val="等线"/>
        <family val="3"/>
        <charset val="134"/>
        <scheme val="minor"/>
      </rPr>
      <t xml:space="preserve">  </t>
    </r>
    <r>
      <rPr>
        <sz val="11"/>
        <color theme="1"/>
        <rFont val="等线"/>
        <family val="3"/>
        <charset val="134"/>
        <scheme val="minor"/>
      </rPr>
      <t>打磨机</t>
    </r>
    <phoneticPr fontId="10" type="noConversion"/>
  </si>
  <si>
    <t>稀释剂 冬用松香水</t>
    <phoneticPr fontId="10" type="noConversion"/>
  </si>
  <si>
    <t>黑色玻璃胶</t>
    <phoneticPr fontId="10" type="noConversion"/>
  </si>
  <si>
    <t>水性固化剂 VWP-791</t>
    <phoneticPr fontId="10" type="noConversion"/>
  </si>
  <si>
    <t>PVC 封边条 0.5*16mm 哑光灰-072</t>
    <phoneticPr fontId="14" type="noConversion"/>
  </si>
  <si>
    <t>白玻 钢化 玻璃层板 477*278*5mm 直边</t>
    <phoneticPr fontId="14" type="noConversion"/>
  </si>
  <si>
    <t>硝基透明底漆 MND2501</t>
    <phoneticPr fontId="10" type="noConversion"/>
  </si>
  <si>
    <t>清味稀释剂半冬用 LJX31GSH</t>
    <phoneticPr fontId="10" type="noConversion"/>
  </si>
  <si>
    <t>水性双组份高光白面漆 MW6909</t>
    <phoneticPr fontId="10" type="noConversion"/>
  </si>
  <si>
    <t>水性固化剂 MWH409</t>
    <phoneticPr fontId="10" type="noConversion"/>
  </si>
  <si>
    <t>塑料 胶瓶 打胶水用 透明</t>
    <phoneticPr fontId="10" type="noConversion"/>
  </si>
  <si>
    <t>硅胶 防毒口罩 灰色</t>
    <phoneticPr fontId="10" type="noConversion"/>
  </si>
  <si>
    <t>PVC 封边条 0.5*20mm 哑光白-070</t>
    <phoneticPr fontId="14" type="noConversion"/>
  </si>
  <si>
    <t>PVC 封边条 0.5*20mm 哑光黑</t>
    <phoneticPr fontId="14" type="noConversion"/>
  </si>
  <si>
    <t>PVC 封边条 0.5*20mm 黑棕</t>
    <phoneticPr fontId="14" type="noConversion"/>
  </si>
  <si>
    <t>塑料 滑轨插销 2寸 灰色</t>
    <phoneticPr fontId="10" type="noConversion"/>
  </si>
  <si>
    <r>
      <t>纸</t>
    </r>
    <r>
      <rPr>
        <sz val="11"/>
        <color theme="1"/>
        <rFont val="等线"/>
        <family val="3"/>
        <charset val="134"/>
        <scheme val="minor"/>
      </rPr>
      <t xml:space="preserve"> </t>
    </r>
    <r>
      <rPr>
        <sz val="11"/>
        <color theme="1"/>
        <rFont val="等线"/>
        <family val="3"/>
        <charset val="134"/>
        <scheme val="minor"/>
      </rPr>
      <t>流转卡</t>
    </r>
    <r>
      <rPr>
        <sz val="11"/>
        <color theme="1"/>
        <rFont val="等线"/>
        <family val="3"/>
        <charset val="134"/>
        <scheme val="minor"/>
      </rPr>
      <t xml:space="preserve"> </t>
    </r>
    <phoneticPr fontId="10" type="noConversion"/>
  </si>
  <si>
    <t>热风棉 棉口罩 白色</t>
    <phoneticPr fontId="10" type="noConversion"/>
  </si>
  <si>
    <t>无纺布 布口罩 白色</t>
    <phoneticPr fontId="10" type="noConversion"/>
  </si>
  <si>
    <t>纸 领料单 三联</t>
    <phoneticPr fontId="10" type="noConversion"/>
  </si>
  <si>
    <t>不锈钢 十字对锁螺丝 Ø6*20 镀镍</t>
    <phoneticPr fontId="10" type="noConversion"/>
  </si>
  <si>
    <t>纸 物料周转卡</t>
    <phoneticPr fontId="10" type="noConversion"/>
  </si>
  <si>
    <t>不锈钢 十字沉头 自攻螺丝 ST3*10</t>
    <phoneticPr fontId="14" type="noConversion"/>
  </si>
  <si>
    <t>不锈钢 十字沉头 自攻螺丝 ST3.2*28</t>
    <phoneticPr fontId="14" type="noConversion"/>
  </si>
  <si>
    <t>不锈钢 十字盘头 机钉 M3.2*30</t>
    <phoneticPr fontId="14" type="noConversion"/>
  </si>
  <si>
    <t>不锈钢 十字盘头 机钉 M4*20</t>
    <phoneticPr fontId="14" type="noConversion"/>
  </si>
  <si>
    <t>不锈钢 十字大扁头 机钉 M5*40</t>
    <phoneticPr fontId="14" type="noConversion"/>
  </si>
  <si>
    <t>不锈钢 十字大扁头 机钉 M4*28</t>
    <phoneticPr fontId="14" type="noConversion"/>
  </si>
  <si>
    <t>不锈钢 十字沉头 自攻螺丝 ST4*16</t>
    <phoneticPr fontId="14" type="noConversion"/>
  </si>
  <si>
    <t>不锈钢 十字大扁头 机钉 M4*16</t>
    <phoneticPr fontId="14" type="noConversion"/>
  </si>
  <si>
    <t>不锈钢 铰链 全盖两孔 镀镍</t>
    <phoneticPr fontId="14" type="noConversion"/>
  </si>
  <si>
    <t>棉纱 布手套 220mm</t>
    <phoneticPr fontId="10" type="noConversion"/>
  </si>
  <si>
    <t>锌合金 层板锁紧扣 25*20*20 镀镍</t>
    <phoneticPr fontId="10" type="noConversion"/>
  </si>
  <si>
    <t>手动拼板机</t>
    <phoneticPr fontId="10" type="noConversion"/>
  </si>
  <si>
    <t>纸 出库单 三联</t>
    <phoneticPr fontId="10" type="noConversion"/>
  </si>
  <si>
    <t>纸 物料卡</t>
    <phoneticPr fontId="10" type="noConversion"/>
  </si>
  <si>
    <t>设备警示灯</t>
    <phoneticPr fontId="10" type="noConversion"/>
  </si>
  <si>
    <t>塑料 胶带 英国专用</t>
    <phoneticPr fontId="10" type="noConversion"/>
  </si>
  <si>
    <t>不干胶 小标贴纸 白色 卷</t>
    <phoneticPr fontId="10" type="noConversion"/>
  </si>
  <si>
    <t>暖白色亮光 T21131</t>
    <phoneticPr fontId="10" type="noConversion"/>
  </si>
  <si>
    <r>
      <t>PUS</t>
    </r>
    <r>
      <rPr>
        <sz val="11"/>
        <color theme="1"/>
        <rFont val="等线"/>
        <family val="3"/>
        <charset val="134"/>
        <scheme val="minor"/>
      </rPr>
      <t>灰二分光</t>
    </r>
    <r>
      <rPr>
        <sz val="11"/>
        <color theme="1"/>
        <rFont val="等线"/>
        <family val="2"/>
        <scheme val="minor"/>
      </rPr>
      <t xml:space="preserve"> T21312</t>
    </r>
    <phoneticPr fontId="10" type="noConversion"/>
  </si>
  <si>
    <r>
      <t>PU</t>
    </r>
    <r>
      <rPr>
        <sz val="11"/>
        <color theme="1"/>
        <rFont val="等线"/>
        <family val="3"/>
        <charset val="134"/>
        <scheme val="minor"/>
      </rPr>
      <t>黑色</t>
    </r>
    <r>
      <rPr>
        <sz val="11"/>
        <color theme="1"/>
        <rFont val="等线"/>
        <family val="2"/>
        <scheme val="minor"/>
      </rPr>
      <t xml:space="preserve"> C031</t>
    </r>
    <phoneticPr fontId="10" type="noConversion"/>
  </si>
  <si>
    <r>
      <t>PU</t>
    </r>
    <r>
      <rPr>
        <sz val="11"/>
        <color theme="1"/>
        <rFont val="等线"/>
        <family val="3"/>
        <charset val="134"/>
        <scheme val="minor"/>
      </rPr>
      <t>固化剂</t>
    </r>
    <r>
      <rPr>
        <sz val="11"/>
        <color theme="1"/>
        <rFont val="等线"/>
        <family val="2"/>
        <scheme val="minor"/>
      </rPr>
      <t xml:space="preserve"> T21312</t>
    </r>
    <phoneticPr fontId="10" type="noConversion"/>
  </si>
  <si>
    <r>
      <t>PU</t>
    </r>
    <r>
      <rPr>
        <sz val="11"/>
        <color theme="1"/>
        <rFont val="等线"/>
        <family val="3"/>
        <charset val="134"/>
        <scheme val="minor"/>
      </rPr>
      <t>白底固化剂</t>
    </r>
    <r>
      <rPr>
        <sz val="11"/>
        <color theme="1"/>
        <rFont val="等线"/>
        <family val="2"/>
        <scheme val="minor"/>
      </rPr>
      <t xml:space="preserve"> UH3126H</t>
    </r>
    <phoneticPr fontId="10" type="noConversion"/>
  </si>
  <si>
    <r>
      <t>PU</t>
    </r>
    <r>
      <rPr>
        <sz val="11"/>
        <color theme="1"/>
        <rFont val="等线"/>
        <family val="3"/>
        <charset val="134"/>
        <scheme val="minor"/>
      </rPr>
      <t>白哑光固化剂</t>
    </r>
    <r>
      <rPr>
        <sz val="11"/>
        <color theme="1"/>
        <rFont val="等线"/>
        <family val="2"/>
        <scheme val="minor"/>
      </rPr>
      <t xml:space="preserve"> G52A</t>
    </r>
    <phoneticPr fontId="10" type="noConversion"/>
  </si>
  <si>
    <t>低得宝 001D</t>
    <phoneticPr fontId="10" type="noConversion"/>
  </si>
  <si>
    <t>黑面固化剂 U513128H</t>
    <phoneticPr fontId="10" type="noConversion"/>
  </si>
  <si>
    <r>
      <t>PU</t>
    </r>
    <r>
      <rPr>
        <sz val="11"/>
        <color theme="1"/>
        <rFont val="等线"/>
        <family val="3"/>
        <charset val="134"/>
        <scheme val="minor"/>
      </rPr>
      <t>黑色一份光</t>
    </r>
    <r>
      <rPr>
        <sz val="11"/>
        <color theme="1"/>
        <rFont val="等线"/>
        <family val="2"/>
        <scheme val="minor"/>
      </rPr>
      <t xml:space="preserve"> MPY3801</t>
    </r>
    <phoneticPr fontId="10" type="noConversion"/>
  </si>
  <si>
    <t>水性封闭剂 WK1000B-18</t>
    <phoneticPr fontId="10" type="noConversion"/>
  </si>
  <si>
    <t>水性固化剂 VWP-740</t>
    <phoneticPr fontId="10" type="noConversion"/>
  </si>
  <si>
    <r>
      <t>PU</t>
    </r>
    <r>
      <rPr>
        <sz val="11"/>
        <color theme="1"/>
        <rFont val="等线"/>
        <family val="3"/>
        <charset val="134"/>
        <scheme val="minor"/>
      </rPr>
      <t>深海蓝三分光</t>
    </r>
    <r>
      <rPr>
        <sz val="11"/>
        <color theme="1"/>
        <rFont val="等线"/>
        <family val="2"/>
        <scheme val="minor"/>
      </rPr>
      <t xml:space="preserve"> C145</t>
    </r>
    <phoneticPr fontId="10" type="noConversion"/>
  </si>
  <si>
    <t>水性黑色精 H11C053A</t>
    <phoneticPr fontId="10" type="noConversion"/>
  </si>
  <si>
    <t xml:space="preserve">水性黄色精 H11C052A </t>
    <phoneticPr fontId="10" type="noConversion"/>
  </si>
  <si>
    <t xml:space="preserve">水性红色精 H11C051A </t>
    <phoneticPr fontId="10" type="noConversion"/>
  </si>
  <si>
    <t>硝基三分透明面 MNY3303</t>
    <phoneticPr fontId="10" type="noConversion"/>
  </si>
  <si>
    <t xml:space="preserve">灰色一分光 HAD-251-75 </t>
    <phoneticPr fontId="10" type="noConversion"/>
  </si>
  <si>
    <r>
      <t>PU</t>
    </r>
    <r>
      <rPr>
        <sz val="11"/>
        <color theme="1"/>
        <rFont val="等线"/>
        <family val="3"/>
        <charset val="134"/>
        <scheme val="minor"/>
      </rPr>
      <t>固化剂</t>
    </r>
    <r>
      <rPr>
        <sz val="11"/>
        <color theme="1"/>
        <rFont val="等线"/>
        <family val="2"/>
        <scheme val="minor"/>
      </rPr>
      <t xml:space="preserve"> UH975H</t>
    </r>
    <phoneticPr fontId="10" type="noConversion"/>
  </si>
  <si>
    <r>
      <t>PU</t>
    </r>
    <r>
      <rPr>
        <sz val="11"/>
        <color theme="1"/>
        <rFont val="等线"/>
        <family val="3"/>
        <charset val="134"/>
        <scheme val="minor"/>
      </rPr>
      <t>白哑光一分光</t>
    </r>
    <r>
      <rPr>
        <sz val="11"/>
        <color theme="1"/>
        <rFont val="等线"/>
        <family val="2"/>
        <scheme val="minor"/>
      </rPr>
      <t xml:space="preserve"> MPC0573C</t>
    </r>
    <phoneticPr fontId="10" type="noConversion"/>
  </si>
  <si>
    <r>
      <t>PU</t>
    </r>
    <r>
      <rPr>
        <sz val="11"/>
        <color theme="1"/>
        <rFont val="等线"/>
        <family val="3"/>
        <charset val="134"/>
        <scheme val="minor"/>
      </rPr>
      <t>灰色一分光</t>
    </r>
    <r>
      <rPr>
        <sz val="11"/>
        <color theme="1"/>
        <rFont val="等线"/>
        <family val="2"/>
        <scheme val="minor"/>
      </rPr>
      <t xml:space="preserve"> MPC0574C </t>
    </r>
    <phoneticPr fontId="10" type="noConversion"/>
  </si>
  <si>
    <t xml:space="preserve">油性黑色精 PT770 </t>
    <phoneticPr fontId="10" type="noConversion"/>
  </si>
  <si>
    <t>油性红色精 694-003</t>
    <phoneticPr fontId="10" type="noConversion"/>
  </si>
  <si>
    <t>UFPSJ005</t>
    <phoneticPr fontId="10" type="noConversion"/>
  </si>
  <si>
    <t>UFBSJ002</t>
    <phoneticPr fontId="10" type="noConversion"/>
  </si>
  <si>
    <t>UFBBT182</t>
    <phoneticPr fontId="10" type="noConversion"/>
  </si>
  <si>
    <t>UFBBT183</t>
    <phoneticPr fontId="10" type="noConversion"/>
  </si>
  <si>
    <t>UFBBT184</t>
    <phoneticPr fontId="10" type="noConversion"/>
  </si>
  <si>
    <t>UFBBT185</t>
    <phoneticPr fontId="10" type="noConversion"/>
  </si>
  <si>
    <t>UFBBT186</t>
    <phoneticPr fontId="14" type="noConversion"/>
  </si>
  <si>
    <t>UFBBT187</t>
    <phoneticPr fontId="10" type="noConversion"/>
  </si>
  <si>
    <t>UFBBT188</t>
    <phoneticPr fontId="10" type="noConversion"/>
  </si>
  <si>
    <t>UFBBT189</t>
    <phoneticPr fontId="10" type="noConversion"/>
  </si>
  <si>
    <t>UFBBT190</t>
    <phoneticPr fontId="10" type="noConversion"/>
  </si>
  <si>
    <t>UFBBT191</t>
    <phoneticPr fontId="10" type="noConversion"/>
  </si>
  <si>
    <t>UFBBT192</t>
    <phoneticPr fontId="10" type="noConversion"/>
  </si>
  <si>
    <t>UFBBT193</t>
    <phoneticPr fontId="10" type="noConversion"/>
  </si>
  <si>
    <t xml:space="preserve">A4纸 UFWCSS3740说明书 A4 </t>
    <phoneticPr fontId="14" type="noConversion"/>
  </si>
  <si>
    <t>金刚砂 方形 400目 230*280mm</t>
    <phoneticPr fontId="10" type="noConversion"/>
  </si>
  <si>
    <r>
      <t>P</t>
    </r>
    <r>
      <rPr>
        <sz val="11"/>
        <color theme="1"/>
        <rFont val="等线"/>
        <family val="2"/>
        <scheme val="minor"/>
      </rPr>
      <t xml:space="preserve">E </t>
    </r>
    <r>
      <rPr>
        <sz val="11"/>
        <color theme="1"/>
        <rFont val="等线"/>
        <family val="3"/>
        <charset val="134"/>
        <scheme val="minor"/>
      </rPr>
      <t>自封袋</t>
    </r>
    <r>
      <rPr>
        <sz val="11"/>
        <color theme="1"/>
        <rFont val="等线"/>
        <family val="2"/>
        <scheme val="minor"/>
      </rPr>
      <t xml:space="preserve"> 120*170mm</t>
    </r>
    <phoneticPr fontId="10" type="noConversion"/>
  </si>
  <si>
    <t>不锈钢 角码 70*70*37mm</t>
    <phoneticPr fontId="10" type="noConversion"/>
  </si>
  <si>
    <t>塑料 角码 白色 35*20*20mm</t>
    <phoneticPr fontId="10" type="noConversion"/>
  </si>
  <si>
    <t>UFBAZ031</t>
    <phoneticPr fontId="14" type="noConversion"/>
  </si>
  <si>
    <t>UFBAZ032</t>
    <phoneticPr fontId="14" type="noConversion"/>
  </si>
  <si>
    <t>UFFQT045</t>
    <phoneticPr fontId="10" type="noConversion"/>
  </si>
  <si>
    <t>UFFQT046</t>
    <phoneticPr fontId="14" type="noConversion"/>
  </si>
  <si>
    <t>UFM00174</t>
    <phoneticPr fontId="10" type="noConversion"/>
  </si>
  <si>
    <t>UFM00175</t>
    <phoneticPr fontId="14" type="noConversion"/>
  </si>
  <si>
    <t>UFM00176</t>
    <phoneticPr fontId="14" type="noConversion"/>
  </si>
  <si>
    <t>UFM00177</t>
    <phoneticPr fontId="14" type="noConversion"/>
  </si>
  <si>
    <t>UFM00178</t>
    <phoneticPr fontId="14" type="noConversion"/>
  </si>
  <si>
    <t>UFM00179</t>
    <phoneticPr fontId="14" type="noConversion"/>
  </si>
  <si>
    <t>UFM00180</t>
    <phoneticPr fontId="14" type="noConversion"/>
  </si>
  <si>
    <t>UFM00181</t>
    <phoneticPr fontId="14" type="noConversion"/>
  </si>
  <si>
    <t>UFM00182</t>
    <phoneticPr fontId="14" type="noConversion"/>
  </si>
  <si>
    <t>UFM00183</t>
    <phoneticPr fontId="14" type="noConversion"/>
  </si>
  <si>
    <t>UFM00184</t>
    <phoneticPr fontId="14" type="noConversion"/>
  </si>
  <si>
    <t>UFM00185</t>
    <phoneticPr fontId="14" type="noConversion"/>
  </si>
  <si>
    <t>UFFQT047</t>
    <phoneticPr fontId="10" type="noConversion"/>
  </si>
  <si>
    <t>UFFQT048</t>
    <phoneticPr fontId="10" type="noConversion"/>
  </si>
  <si>
    <t>UFFQT049</t>
  </si>
  <si>
    <t>UFFQT051</t>
    <phoneticPr fontId="10" type="noConversion"/>
  </si>
  <si>
    <t>UFBPE008</t>
    <phoneticPr fontId="10" type="noConversion"/>
  </si>
  <si>
    <t>UFFQT050</t>
    <phoneticPr fontId="10" type="noConversion"/>
  </si>
  <si>
    <t>UFFQT052</t>
    <phoneticPr fontId="10" type="noConversion"/>
  </si>
  <si>
    <t>UFFQT053</t>
  </si>
  <si>
    <t>UFPHG010</t>
    <phoneticPr fontId="14" type="noConversion"/>
  </si>
  <si>
    <t>UFM00186</t>
    <phoneticPr fontId="14" type="noConversion"/>
  </si>
  <si>
    <t>UFFQT054</t>
    <phoneticPr fontId="10" type="noConversion"/>
  </si>
  <si>
    <t>UFFQT055</t>
    <phoneticPr fontId="14" type="noConversion"/>
  </si>
  <si>
    <t>UFY00020</t>
    <phoneticPr fontId="14" type="noConversion"/>
  </si>
  <si>
    <t>UFPLS065</t>
    <phoneticPr fontId="14" type="noConversion"/>
  </si>
  <si>
    <t>LS066</t>
    <phoneticPr fontId="10" type="noConversion"/>
  </si>
  <si>
    <t>UFPHG011</t>
    <phoneticPr fontId="10" type="noConversion"/>
  </si>
  <si>
    <t>UFPHG012</t>
    <phoneticPr fontId="14" type="noConversion"/>
  </si>
  <si>
    <t>UFPHG01013</t>
    <phoneticPr fontId="14" type="noConversion"/>
  </si>
  <si>
    <t>UFGCB017</t>
    <phoneticPr fontId="14" type="noConversion"/>
  </si>
  <si>
    <t>UFGCB018</t>
    <phoneticPr fontId="14" type="noConversion"/>
  </si>
  <si>
    <t>UFFQT027</t>
    <phoneticPr fontId="10" type="noConversion"/>
  </si>
  <si>
    <t>UFFQT056</t>
    <phoneticPr fontId="10" type="noConversion"/>
  </si>
  <si>
    <t>UFFQT057</t>
    <phoneticPr fontId="14" type="noConversion"/>
  </si>
  <si>
    <t>UFBZX070</t>
    <phoneticPr fontId="14" type="noConversion"/>
  </si>
  <si>
    <t>UFBZX071</t>
    <phoneticPr fontId="14" type="noConversion"/>
  </si>
  <si>
    <t>UFY00021</t>
    <phoneticPr fontId="14" type="noConversion"/>
  </si>
  <si>
    <t>UFY00022</t>
  </si>
  <si>
    <t>UFY00023</t>
  </si>
  <si>
    <t>UFY00024</t>
  </si>
  <si>
    <t>UFY00025</t>
  </si>
  <si>
    <t>UFY00026</t>
  </si>
  <si>
    <t>UFY00027</t>
  </si>
  <si>
    <t>UFY00028</t>
  </si>
  <si>
    <t>UFY00029</t>
  </si>
  <si>
    <t>UFY00030</t>
  </si>
  <si>
    <t>UFY00031</t>
  </si>
  <si>
    <t>UFY00032</t>
  </si>
  <si>
    <t>UFY00033</t>
  </si>
  <si>
    <t>UFY00034</t>
  </si>
  <si>
    <t>UFY00035</t>
  </si>
  <si>
    <t>UFY00036</t>
  </si>
  <si>
    <t>UFY00037</t>
  </si>
  <si>
    <t>UFY00038</t>
  </si>
  <si>
    <t>UFY00039</t>
  </si>
  <si>
    <t>UFY00040</t>
  </si>
  <si>
    <t>UFY00041</t>
  </si>
  <si>
    <t>UFY00042</t>
    <phoneticPr fontId="10" type="noConversion"/>
  </si>
  <si>
    <t>UFY00043</t>
    <phoneticPr fontId="10" type="noConversion"/>
  </si>
  <si>
    <t>UFFQT058</t>
    <phoneticPr fontId="14" type="noConversion"/>
  </si>
  <si>
    <t>UFFQT059</t>
    <phoneticPr fontId="10" type="noConversion"/>
  </si>
  <si>
    <t>UFFQT060</t>
    <phoneticPr fontId="14" type="noConversion"/>
  </si>
  <si>
    <t>UFFQT061</t>
    <phoneticPr fontId="14" type="noConversion"/>
  </si>
  <si>
    <t>UFFQT062</t>
    <phoneticPr fontId="14" type="noConversion"/>
  </si>
  <si>
    <t>UFFQT063</t>
    <phoneticPr fontId="14" type="noConversion"/>
  </si>
  <si>
    <t>UFFQT064</t>
    <phoneticPr fontId="14" type="noConversion"/>
  </si>
  <si>
    <t>UFFQT065</t>
    <phoneticPr fontId="14" type="noConversion"/>
  </si>
  <si>
    <t>UFFQT066</t>
    <phoneticPr fontId="14" type="noConversion"/>
  </si>
  <si>
    <t>UFFQT067</t>
    <phoneticPr fontId="14" type="noConversion"/>
  </si>
  <si>
    <t>UFFQT068</t>
    <phoneticPr fontId="14" type="noConversion"/>
  </si>
  <si>
    <t>UFFQT069</t>
    <phoneticPr fontId="14" type="noConversion"/>
  </si>
  <si>
    <t>UFFQT070</t>
    <phoneticPr fontId="14" type="noConversion"/>
  </si>
  <si>
    <t>UFFQT071</t>
    <phoneticPr fontId="14" type="noConversion"/>
  </si>
  <si>
    <t>UFFQT072</t>
    <phoneticPr fontId="14" type="noConversion"/>
  </si>
  <si>
    <t>UFFQT073</t>
    <phoneticPr fontId="14" type="noConversion"/>
  </si>
  <si>
    <t>UFFQT074</t>
    <phoneticPr fontId="14" type="noConversion"/>
  </si>
  <si>
    <t>UFFQT075</t>
    <phoneticPr fontId="14" type="noConversion"/>
  </si>
  <si>
    <t>UFFQT076</t>
    <phoneticPr fontId="14" type="noConversion"/>
  </si>
  <si>
    <t>UFFQT077</t>
    <phoneticPr fontId="14" type="noConversion"/>
  </si>
  <si>
    <t>UFFQT078</t>
    <phoneticPr fontId="14" type="noConversion"/>
  </si>
  <si>
    <t>UFFQT079</t>
    <phoneticPr fontId="14" type="noConversion"/>
  </si>
  <si>
    <t>UFFQT080</t>
    <phoneticPr fontId="14" type="noConversion"/>
  </si>
  <si>
    <t>UFFQT081</t>
    <phoneticPr fontId="14" type="noConversion"/>
  </si>
  <si>
    <t>UFFQT082</t>
    <phoneticPr fontId="14" type="noConversion"/>
  </si>
  <si>
    <t>UFFQT083</t>
    <phoneticPr fontId="14" type="noConversion"/>
  </si>
  <si>
    <t>UFFQT084</t>
    <phoneticPr fontId="14" type="noConversion"/>
  </si>
  <si>
    <t>UFFQT085</t>
    <phoneticPr fontId="14" type="noConversion"/>
  </si>
  <si>
    <t>UFFQT086</t>
    <phoneticPr fontId="14" type="noConversion"/>
  </si>
  <si>
    <t>UFFQT087</t>
    <phoneticPr fontId="14" type="noConversion"/>
  </si>
  <si>
    <t>UFFQT088</t>
    <phoneticPr fontId="14" type="noConversion"/>
  </si>
  <si>
    <t>UFFQT089</t>
    <phoneticPr fontId="14" type="noConversion"/>
  </si>
  <si>
    <t>UFFQT090</t>
    <phoneticPr fontId="14" type="noConversion"/>
  </si>
  <si>
    <t>UFFQT091</t>
    <phoneticPr fontId="14" type="noConversion"/>
  </si>
  <si>
    <t>UFFQT092</t>
    <phoneticPr fontId="14" type="noConversion"/>
  </si>
  <si>
    <t>UFY00043</t>
    <phoneticPr fontId="14" type="noConversion"/>
  </si>
  <si>
    <t>UFY00044</t>
    <phoneticPr fontId="14" type="noConversion"/>
  </si>
  <si>
    <t>UFY00045</t>
    <phoneticPr fontId="14" type="noConversion"/>
  </si>
  <si>
    <t>UFY00046</t>
    <phoneticPr fontId="14" type="noConversion"/>
  </si>
  <si>
    <t>UFY00047</t>
    <phoneticPr fontId="14" type="noConversion"/>
  </si>
  <si>
    <t>UFY00048</t>
    <phoneticPr fontId="14" type="noConversion"/>
  </si>
  <si>
    <t>UFPLS067</t>
    <phoneticPr fontId="14" type="noConversion"/>
  </si>
  <si>
    <t>UFPLS068</t>
    <phoneticPr fontId="14" type="noConversion"/>
  </si>
  <si>
    <t>UFPLS069</t>
    <phoneticPr fontId="14" type="noConversion"/>
  </si>
  <si>
    <t>UFPLS070</t>
    <phoneticPr fontId="14" type="noConversion"/>
  </si>
  <si>
    <t>UFPLS071</t>
    <phoneticPr fontId="14" type="noConversion"/>
  </si>
  <si>
    <t>UFPLS072</t>
    <phoneticPr fontId="14" type="noConversion"/>
  </si>
  <si>
    <t>UFPLS073</t>
    <phoneticPr fontId="14" type="noConversion"/>
  </si>
  <si>
    <t>UFPLS074</t>
    <phoneticPr fontId="14" type="noConversion"/>
  </si>
  <si>
    <t>UFPLS075</t>
    <phoneticPr fontId="14" type="noConversion"/>
  </si>
  <si>
    <t>UFPJL017</t>
    <phoneticPr fontId="14" type="noConversion"/>
  </si>
  <si>
    <t>橡胶木 E1 3cm厚 原木色</t>
  </si>
  <si>
    <t>中密度纤维 E1 平面 素板 2440*1220*30mm 素板</t>
  </si>
  <si>
    <t>实木 E1 平面 双面多层板 2440*1220*18mm A橡木色B橡木色</t>
  </si>
  <si>
    <t>实木 E1 平面 双面多层板 2440*1220*18mm A山纹水曲柳B山纹水曲柳</t>
  </si>
  <si>
    <t>实木 E1 平面 双面多层板 2440*1220*15mm A贝壳杉柳桉B贝壳杉柳桉</t>
  </si>
  <si>
    <t>粘合剂 封边胶 8250 25KG</t>
  </si>
  <si>
    <t>粘合剂 黄胶 DS301FC 25KG</t>
  </si>
  <si>
    <t>粘合剂 拼板胶 DS218S 20KG</t>
  </si>
  <si>
    <t>实木 E1 平面 双面多层板 2440*1220*15mm A白色B白色</t>
  </si>
  <si>
    <t>实木 E1 平面 双面板 2440*1220*15mm 松木黄</t>
  </si>
  <si>
    <t>实木 E1 麻面 双面多层板 2440*1220*15mm A浅灰B浅灰</t>
  </si>
  <si>
    <t>中密度纤维 E1 麻面 双面板 2440*1220*5mm A浅灰B浅灰</t>
  </si>
  <si>
    <t>实木 E1 麻面 双面多层板 2440*1220*15mm A煤灰B砂光白</t>
  </si>
  <si>
    <t>三聚氰胺 E1 麻面 刨花板 2440*1220*18mm A暖白色B暖白色</t>
  </si>
  <si>
    <t>PVC 封边条 0.5*22mm 白色光面</t>
  </si>
  <si>
    <t>不锈钢 十字沉头 自攻螺丝 ST3.5*12</t>
  </si>
  <si>
    <t>不锈钢 十字大扁头 机钉 M4*20</t>
  </si>
  <si>
    <t>不锈钢 十字大扁头 机钉 M4*25</t>
  </si>
  <si>
    <t>不锈钢 十字大扁头 机钉 M5*32</t>
  </si>
  <si>
    <t>不锈钢 十字大扁头 机钉 M4*14</t>
  </si>
  <si>
    <t>不锈钢 十字沉头 自攻螺丝 ST4*35</t>
  </si>
  <si>
    <t>不锈钢 十字沉头 自攻螺丝 ST4*11</t>
  </si>
  <si>
    <t>不锈钢 十字大扁头 机钉 M4*35</t>
  </si>
  <si>
    <t>UFM00187</t>
    <phoneticPr fontId="10" type="noConversion"/>
  </si>
  <si>
    <t>UFFQT017</t>
    <phoneticPr fontId="10" type="noConversion"/>
  </si>
  <si>
    <t>UFFQT017</t>
    <phoneticPr fontId="14" type="noConversion"/>
  </si>
  <si>
    <t>UFFQT028</t>
    <phoneticPr fontId="10" type="noConversion"/>
  </si>
  <si>
    <t>UFFQT028</t>
    <phoneticPr fontId="14" type="noConversion"/>
  </si>
  <si>
    <t>UFM00188</t>
    <phoneticPr fontId="10" type="noConversion"/>
  </si>
  <si>
    <t>UFY00030</t>
    <phoneticPr fontId="10" type="noConversion"/>
  </si>
  <si>
    <t>UFY00049</t>
    <phoneticPr fontId="10" type="noConversion"/>
  </si>
  <si>
    <t>浅黄光面5mm</t>
  </si>
  <si>
    <t>华丽橡木18mm</t>
  </si>
  <si>
    <t>单灰麻16mm</t>
  </si>
  <si>
    <t>120*170</t>
  </si>
  <si>
    <t>华丽橡木0.5*22</t>
  </si>
  <si>
    <t>封边条7040订深灰</t>
  </si>
  <si>
    <t>标贴9045102-074</t>
  </si>
  <si>
    <t>标贴9045102-075</t>
  </si>
  <si>
    <t>标贴9045102-070</t>
  </si>
  <si>
    <t>标贴9045202-075</t>
  </si>
  <si>
    <t>标贴9045202-070</t>
  </si>
  <si>
    <t>标贴9045202-074</t>
  </si>
  <si>
    <t>封边条卡斯楠</t>
  </si>
  <si>
    <t>封边条卡斯灰</t>
  </si>
  <si>
    <t>封边条黑橡</t>
  </si>
  <si>
    <t>封边条大理石纹</t>
  </si>
  <si>
    <t>PVC秋香木封边条</t>
  </si>
  <si>
    <t>圆盘砂400#背绒</t>
  </si>
  <si>
    <t>圆盘砂400mm</t>
  </si>
  <si>
    <t>木肖8*40</t>
  </si>
  <si>
    <t>木肖8*40mm</t>
  </si>
  <si>
    <t>圆盘砂400mm背胶</t>
  </si>
  <si>
    <t>标贴S52</t>
  </si>
  <si>
    <t>说明书S52</t>
  </si>
  <si>
    <t>封边条银灰-5</t>
  </si>
  <si>
    <t>262*252</t>
  </si>
  <si>
    <t>封边条0.5*90</t>
  </si>
  <si>
    <t>安装说明书S47</t>
  </si>
  <si>
    <t>安装说明书S52</t>
  </si>
  <si>
    <t>纸箱主柜-800</t>
  </si>
  <si>
    <t>纸箱镜箱-800</t>
  </si>
  <si>
    <t>封边条沙滩色</t>
  </si>
  <si>
    <t>平板砂光机打磨机</t>
  </si>
  <si>
    <t>冬用松香水</t>
  </si>
  <si>
    <t>封边条PVC7040订深灰</t>
  </si>
  <si>
    <t>H012进口暖白0.6*20</t>
  </si>
  <si>
    <t>黑哑光0.6*20</t>
  </si>
  <si>
    <t>黑棕0.6*20</t>
  </si>
  <si>
    <t>蜂窝板9032402</t>
  </si>
  <si>
    <t>锌合金 KD三合一 锁扣件 Φ14.3*11.3</t>
  </si>
  <si>
    <t>不锈钢 十字扁头 机钉 M8*16</t>
  </si>
  <si>
    <t>不锈钢 十字沉头 螺杆 M4*35</t>
  </si>
  <si>
    <t>不锈钢 十字盘头 机钉 M4*35</t>
  </si>
  <si>
    <t>不锈钢 十字沉头 自攻螺丝 ST4*12</t>
  </si>
  <si>
    <t>不锈钢 十字沉头 自攻螺丝 ST3*20</t>
  </si>
  <si>
    <t>不锈钢 十字沉头 自攻螺丝 ST3*8</t>
  </si>
  <si>
    <t>不锈钢 十字大扁头 机钉 M4*10</t>
  </si>
  <si>
    <t>不锈钢 十字沉头 机钉 M4*32</t>
  </si>
  <si>
    <t>钢 枪钉 F20</t>
  </si>
  <si>
    <t>钢 枪钉 F25</t>
  </si>
  <si>
    <t>钢 枪钉 F30</t>
  </si>
  <si>
    <t>塑料 LED感应灯管 316</t>
  </si>
  <si>
    <t>钢 枪钉 F15</t>
  </si>
  <si>
    <t>不锈钢 椭圆 标识牌 亮铬</t>
  </si>
  <si>
    <t>塑包铁 海福特吊码 灰色</t>
  </si>
  <si>
    <t>塑包铁 乐卡吊码 灰色</t>
  </si>
  <si>
    <t>塑料 角码 白色 35*20*20</t>
  </si>
  <si>
    <t>胶水 万能胶 2000G</t>
  </si>
  <si>
    <t>不锈钢 十字盘头 机钉 M4*50</t>
  </si>
  <si>
    <t>不锈钢 L型角码 25*20*50</t>
  </si>
  <si>
    <t>塑料 防滑垫 1200*1000</t>
  </si>
  <si>
    <t>氧化铝 砂带 300目 1520*630</t>
  </si>
  <si>
    <t>金刚砂 方形 400目 230*280</t>
  </si>
  <si>
    <t>金刚砂 方形 600目 230*280</t>
  </si>
  <si>
    <t>502胶水 8g</t>
  </si>
  <si>
    <t>钢 蚊钉 P615</t>
  </si>
  <si>
    <t>氧化铝 砂带 240目 1520*630</t>
  </si>
  <si>
    <t>氧化铝 砂带 800目 1520*630</t>
  </si>
  <si>
    <t>氧化铝 砂带 80目 15900*730</t>
  </si>
  <si>
    <t>氧化铝 砂带 180目 15900*730</t>
  </si>
  <si>
    <t>不锈钢 海福乐三节滑轨 全抽500 镀镍</t>
  </si>
  <si>
    <t>PE 缠绕膜 45 透明</t>
  </si>
  <si>
    <t>实木 E1 平面 双面多层板 2440*1220*16mm A原木色B原木色</t>
  </si>
  <si>
    <t>中密度纤维 E1 平面 素板 2440*1220*5mm 素板</t>
  </si>
  <si>
    <t>乳胶 LED灯带 3.45</t>
  </si>
  <si>
    <t>金刚砂 海绵砂块 100*75*25</t>
  </si>
  <si>
    <t>不锈钢 海福乐铰链 直角带阻尼 镀镍</t>
  </si>
  <si>
    <t>不锈钢 海福乐托底滑轨 全抽540mm 镀镍</t>
  </si>
  <si>
    <t>塑包铁 百隆吊码 灰色</t>
  </si>
  <si>
    <t>铁 吊码挂片 三孔</t>
  </si>
  <si>
    <t>不锈钢 挂钩 雅科专用</t>
  </si>
  <si>
    <t>不锈钢 脚架 雅科专用</t>
  </si>
  <si>
    <t>金刚砂 方形 180目 230*280</t>
  </si>
  <si>
    <t>氧化铝 砂带 240目 2200*850</t>
  </si>
  <si>
    <t>氧化铝 砂带 320目 2200*850</t>
  </si>
  <si>
    <t>三聚氰胺 E1 平面 刨花板 2440*1220*16mm A白色B白色</t>
  </si>
  <si>
    <t>POM 海蒂斯反弹器 灰色</t>
  </si>
  <si>
    <t>不锈钢 DTC三节隐藏滑轨 全抽350mm 镀镍</t>
  </si>
  <si>
    <t>三聚氰胺 E1 平面 铝箔刨花板 2440*1220*16mm A银色B银色</t>
  </si>
  <si>
    <t>中密度纤维 E1 平面 双面板 2440*1220*5mm A浅黄B浅黄</t>
  </si>
  <si>
    <t>三聚氰胺 E1 平面 多层板 2440*1220*18mm A灰色B灰色</t>
  </si>
  <si>
    <t>三聚氰胺 E1 平面 多层板 2440*1220*5mm A灰色B灰色</t>
  </si>
  <si>
    <t>不锈钢 海福乐铰链底座 全盖两孔 镀镍</t>
  </si>
  <si>
    <t>不锈钢 乐卡铰链 内掩两孔带阻尼 镀镍</t>
  </si>
  <si>
    <t>不锈钢 十字沉头 机钉 M5*45</t>
  </si>
  <si>
    <t>实木 一级 椿木 25mm</t>
  </si>
  <si>
    <t>陶瓷 一体陶瓷盆 8120</t>
  </si>
  <si>
    <t>铝盒装 抛光蜡 黄色</t>
  </si>
  <si>
    <t>实木 E1 平面 双面多层板 2440*1220*18mm A华丽橡木B华丽橡木</t>
  </si>
  <si>
    <t>实木 E1 麻面 双面多层板 2440*1220*16mm A灰色麻面B灰色平面</t>
  </si>
  <si>
    <t>不锈钢 DTC铰链盖 镀镍</t>
  </si>
  <si>
    <t>三聚氰胺 E1 平面 多层板 2440*1220*18mm A黑胡桃B黑胡桃</t>
  </si>
  <si>
    <t>中密度纤维 E1 平面 双面板 2440*1220*15mm A青灰色B青灰色</t>
  </si>
  <si>
    <t>丁腈 半胶手套 长24 蓝色</t>
  </si>
  <si>
    <t>无纺布 一次性口罩175*90 蓝色</t>
  </si>
  <si>
    <t>不锈钢 油泵 镀镍</t>
  </si>
  <si>
    <t>塑料 圈柱体 马桶盖板脚垫 白色</t>
  </si>
  <si>
    <t>塑料 椭圆形 马桶盖板脚垫 白色</t>
  </si>
  <si>
    <t>铁 层板托 Φ5 镀镍</t>
  </si>
  <si>
    <t>PU 固化剂 PMR51-10</t>
  </si>
  <si>
    <t>黄色精 Y-121-5</t>
  </si>
  <si>
    <t>格丽斯专用主剂 MX150-15</t>
  </si>
  <si>
    <t>塑料 圈柱体 马桶盖板脚垫 黑色</t>
  </si>
  <si>
    <t>塑料 椭圆形 马桶盖板脚垫 黑色</t>
  </si>
  <si>
    <t>铁 卷钉 2.8*75</t>
  </si>
  <si>
    <t>实木 E1 平面 双面多层板 2440*1220*16mm A华丽橡木B华丽橡木</t>
  </si>
  <si>
    <t>中密度纤维 E1 麻面 双面板 2440*1220*15mm A亮光灰B亮光灰</t>
  </si>
  <si>
    <t>纸 入库单 三联</t>
  </si>
  <si>
    <t>不锈钢 二节隐藏滑轨 半拉500mm 镀镍</t>
  </si>
  <si>
    <t>实木 E1 平面 双面多层板 2440*1220*12mm A原木色B原木色</t>
  </si>
  <si>
    <t>不干胶 UFWCSS3740标贴 134*190 白底</t>
  </si>
  <si>
    <t>A4 UFWCSS3740说明书 A4</t>
  </si>
  <si>
    <t>金刚砂 方形 400目 230*280mm</t>
  </si>
  <si>
    <t>水性封闭剂 WK1000B-18</t>
  </si>
  <si>
    <t>PVC 封边条 0.5*22mm 亮光灰</t>
  </si>
  <si>
    <t>不锈钢 角码 135°</t>
  </si>
  <si>
    <t>铁塑 马桶盖板配件包 一套</t>
  </si>
  <si>
    <t>PE 自封袋 120*170mm</t>
  </si>
  <si>
    <t>不锈钢 角码 70*70*37mm</t>
  </si>
  <si>
    <t>不锈钢 DTC二节隐藏滑轨 半拉300mm 镀镍</t>
  </si>
  <si>
    <t>PVC 封边条 0.5*22mm 橡木色</t>
  </si>
  <si>
    <t>铁塑 尼龙轮</t>
  </si>
  <si>
    <t>不锈钢 封口机</t>
  </si>
  <si>
    <t>实木 一级 黄杨木 45mm</t>
  </si>
  <si>
    <t>实木 E1 平面 双面多层板 鸿森黄色大理石纹 2440*1220*18mm A雅典胡桃色B雅典胡桃色</t>
  </si>
  <si>
    <t>塑料 角码 白色 35*20*20mm</t>
  </si>
  <si>
    <t>PU透明底漆 PD2300-20</t>
  </si>
  <si>
    <t>钢 枪钉 F50</t>
  </si>
  <si>
    <t>不锈钢 二节反弹滑轨 半拉350mm 镀镍</t>
  </si>
  <si>
    <t>玻璃 灯管 350 白色</t>
  </si>
  <si>
    <t>塑料 波纹管 黑色</t>
  </si>
  <si>
    <t>纸 A4</t>
  </si>
  <si>
    <t>水性封闭底漆 H11DOO1A</t>
  </si>
  <si>
    <t>水性 液体 H11D002C水性封闭剂 15KG每桶 透明</t>
  </si>
  <si>
    <t>水性 三分光 液体 H12M0103水性面油 20KG每桶 透明</t>
  </si>
  <si>
    <t>塑料 头戴灯 18000W 白光</t>
  </si>
  <si>
    <t>玻璃胶 300ML/支 透明</t>
  </si>
  <si>
    <t>塑料 封箱胶带 4.5*50m 透明</t>
  </si>
  <si>
    <t>硅胶 嵌入式LED灯 419</t>
  </si>
  <si>
    <t>硅胶 嵌入式LED灯 525</t>
  </si>
  <si>
    <t>不干胶 UF9045102B标贴 134*190 白底</t>
  </si>
  <si>
    <t>不干胶 UF9045102P标贴 134*191 白底</t>
  </si>
  <si>
    <t>不干胶 UF9045102W标贴 134*192 白底</t>
  </si>
  <si>
    <t>不干胶 UF9045202P标贴 134*193 白底</t>
  </si>
  <si>
    <t>不干胶 UF9045202W标贴 134*194 白底</t>
  </si>
  <si>
    <t>不干胶 UF9045202B标贴 134*195 白底</t>
  </si>
  <si>
    <t>PVC 封边条 0.5*20mm 卡斯楠</t>
  </si>
  <si>
    <t>PVC 封边条 0.5*20mm 卡斯灰</t>
  </si>
  <si>
    <t>PVC 封边条 0.5*20mm 黑橡</t>
  </si>
  <si>
    <t>PVC 封边条 0.5*20mm 大理石纹</t>
  </si>
  <si>
    <t>实木 E1 平面 双面多层板 2440*1220*16mm A卡斯楠B卡斯楠</t>
  </si>
  <si>
    <t>实木 E1 平面 双面多层板 2440*1220*16mm A进口白B进口白</t>
  </si>
  <si>
    <t>实木 E1 平面 双面多层板 2440*1220*5mm A陶瓷白B陶瓷白</t>
  </si>
  <si>
    <t>实木 E1 平面 双面多层板 2440*1220*16mm A黑橡B黑橡</t>
  </si>
  <si>
    <t>实木 E1 平面 双面多层板 2440*1220*16mm A米其灰B米其灰</t>
  </si>
  <si>
    <t>硒鼓 墨盒 C388A</t>
  </si>
  <si>
    <t>棉 碎棉布 白色</t>
  </si>
  <si>
    <t>PVC 封边条 0.5*20mm 秋香木</t>
  </si>
  <si>
    <t>棕刚玉 圆形背绒 240目 Ø125</t>
  </si>
  <si>
    <t>砂纸 背胶 圆盘砂 400</t>
  </si>
  <si>
    <t>实木 封边条 0.5*20mm 桦木</t>
  </si>
  <si>
    <t>不干胶 UFWCSS4367-C143标贴 134*195 白底</t>
  </si>
  <si>
    <t>不干胶 A4 白色</t>
  </si>
  <si>
    <t>A4 UFWCSS4367说明书 A4</t>
  </si>
  <si>
    <t>PVC 封边条 0.5*20mm 银灰</t>
  </si>
  <si>
    <t>白玻 钢化 玻璃层板 262*252*5mm 直边</t>
  </si>
  <si>
    <t>PVC 封边条 0.5*90mm 桦木</t>
  </si>
  <si>
    <t>中密度纤维 E1 平面 双面板 2440*1220*18mm A暖白B钛白</t>
  </si>
  <si>
    <t>钢 客户LOGO 镀铬</t>
  </si>
  <si>
    <t>氧化铝 砂带 80目 1900*730</t>
  </si>
  <si>
    <t>塑料 圆形 地排盖 Ø60 灰色</t>
  </si>
  <si>
    <t>五层牛卡纸 800主柜纸箱 845*495*555 原色</t>
  </si>
  <si>
    <t>五层牛卡纸 800镜箱纸箱 845*185*845 原色</t>
  </si>
  <si>
    <t>不锈钢 一字盘头 自攻螺丝 ST4*16</t>
  </si>
  <si>
    <t>PVC 封边条 0.5*44mm 白-070</t>
  </si>
  <si>
    <t>平板砂光机 打磨机</t>
  </si>
  <si>
    <t>稀释剂 冬用松香水</t>
  </si>
  <si>
    <t>水性固化剂 VWP-791</t>
  </si>
  <si>
    <t>白玻 钢化 玻璃层板 477*278*5mm 直边</t>
  </si>
  <si>
    <t>硝基透明底漆 MND2501</t>
  </si>
  <si>
    <t>清味稀释剂半冬用 LJX31GSH</t>
  </si>
  <si>
    <t>水性双组份高光白面漆 MW6909</t>
  </si>
  <si>
    <t>水性固化剂 MWH409</t>
  </si>
  <si>
    <t>塑料 胶瓶 打胶水用 透明</t>
  </si>
  <si>
    <t>硅胶 防毒口罩 灰色</t>
  </si>
  <si>
    <t>PVC 封边条 0.5*20mm 哑光黑</t>
  </si>
  <si>
    <t>PVC 封边条 0.5*20mm 黑棕</t>
  </si>
  <si>
    <t>瓦楞原纸 蜂窝板 790*610*20mm</t>
  </si>
  <si>
    <t>塑料 E1 平面 抗倍特板 2440*1220*15mm A木纹B木纹</t>
  </si>
  <si>
    <t>塑料 滑轨插销 2寸 灰色</t>
  </si>
  <si>
    <t>三聚氰胺 E1 平面 刨花板 2440*1220*18mm A梧桐木B梧桐木</t>
  </si>
  <si>
    <t>纸 流转卡</t>
  </si>
  <si>
    <t>实木 E1 平面 铝箔多层板 2440*1220*18mm A美洲樱桃B美洲樱桃</t>
  </si>
  <si>
    <t>热风棉 棉口罩 白色</t>
  </si>
  <si>
    <t>无纺布 布口罩 白色</t>
  </si>
  <si>
    <t>塑料 E1 平面 抗倍特板 2440*1220*12mm A木纹B木纹</t>
  </si>
  <si>
    <t>纸 领料单 三联</t>
  </si>
  <si>
    <t>不锈钢 十字对锁螺丝 Φ6*20 镀镍</t>
  </si>
  <si>
    <t>纸 物料周转卡</t>
  </si>
  <si>
    <t>不锈钢 十字沉头 自攻螺丝 ST3*10</t>
  </si>
  <si>
    <t>不锈钢 十字沉头 自攻螺丝 ST3.2*28</t>
  </si>
  <si>
    <t>不锈钢 十字盘头 机钉 M3.2*30</t>
  </si>
  <si>
    <t>不锈钢 十字盘头 机钉 M4*20</t>
  </si>
  <si>
    <t>不锈钢 十字大扁头 机钉 M5*40</t>
  </si>
  <si>
    <t>不锈钢 十字大扁头 机钉 M4*28</t>
  </si>
  <si>
    <t>不锈钢 十字沉头 自攻螺丝 ST4*16</t>
  </si>
  <si>
    <t>不锈钢 十字大扁头 机钉 M4*16</t>
  </si>
  <si>
    <t>不锈钢 铰链 全盖两孔 镀镍</t>
  </si>
  <si>
    <t>棉纱 布手套 220mm</t>
  </si>
  <si>
    <t>锌合金 层板锁紧扣 25*20*20 镀镍</t>
  </si>
  <si>
    <t>纸 出库单 三联</t>
  </si>
  <si>
    <t>纸 物料卡</t>
  </si>
  <si>
    <t>塑料 胶带 英国专用</t>
  </si>
  <si>
    <t>不干胶 小标贴纸 白色 卷</t>
  </si>
  <si>
    <t>暖白色亮光 T21131</t>
  </si>
  <si>
    <t>PUS灰二分光 T21312</t>
  </si>
  <si>
    <t>PU黑色 C031</t>
  </si>
  <si>
    <t>PU固化剂 T21312</t>
  </si>
  <si>
    <t>PU白底固化剂 UH3126H</t>
  </si>
  <si>
    <t>PU白哑光固化剂 G52A</t>
  </si>
  <si>
    <t>低得宝 001D</t>
  </si>
  <si>
    <t>黑面固化剂 U513128H</t>
  </si>
  <si>
    <t>PU黑色一份光 MPY3801</t>
  </si>
  <si>
    <t>水性固化剂 VWP-740</t>
  </si>
  <si>
    <t>PU深海蓝三分光 C145</t>
  </si>
  <si>
    <t>水性黑色精 H11C053A</t>
  </si>
  <si>
    <t>水性黄色精 H11C052A</t>
  </si>
  <si>
    <t>水性红色精 H11C051A</t>
  </si>
  <si>
    <t>硝基三分透明面 MNY3303</t>
  </si>
  <si>
    <t>灰色一分光 HAD-251-75</t>
  </si>
  <si>
    <t>PU固化剂 UH975H</t>
  </si>
  <si>
    <t>PU白哑光一分光 MPC0573C</t>
  </si>
  <si>
    <t>PU灰色一分光 MPC0574C</t>
  </si>
  <si>
    <t>油性黑色精 PT770</t>
  </si>
  <si>
    <t>油性红色精 694-003</t>
  </si>
  <si>
    <t>旧名称</t>
    <phoneticPr fontId="10" type="noConversion"/>
  </si>
  <si>
    <t>水性中黄黑蓝色浆</t>
  </si>
  <si>
    <t>E24E28E30E25210*297</t>
  </si>
  <si>
    <t>FF9FC10210*297</t>
  </si>
  <si>
    <t>9032103645*195*795</t>
  </si>
  <si>
    <t>WCSS3740-143490*430*385</t>
  </si>
  <si>
    <t>9032502-070FC9W134*90</t>
  </si>
  <si>
    <t>9032302-073FF8O134*90</t>
  </si>
  <si>
    <t>9032308-070E24FW134*90</t>
  </si>
  <si>
    <t>9032308-071E24FS134*90</t>
  </si>
  <si>
    <t>9032308-072E24FG134*90</t>
  </si>
  <si>
    <t>9032308-073E24FO134*90</t>
  </si>
  <si>
    <t>9032108-071E24ES134*90</t>
  </si>
  <si>
    <t>9032202-070FC8W134*90</t>
  </si>
  <si>
    <t>9032208-070E26EW134*90</t>
  </si>
  <si>
    <t>9032008-071W60S134*90</t>
  </si>
  <si>
    <t>9032008-072W60G134*90</t>
  </si>
  <si>
    <t>9032103-071F6MS134*90</t>
  </si>
  <si>
    <t>9032108-070E25EW134*90</t>
  </si>
  <si>
    <t>哑光兰/哑光粉18mm</t>
  </si>
  <si>
    <t>专配实色面漆灰色</t>
  </si>
  <si>
    <t>中纤E11220*2440*0.3</t>
  </si>
  <si>
    <t>高100mm白色</t>
  </si>
  <si>
    <t>9032403M60645*85*795</t>
  </si>
  <si>
    <t>9032403M90945*85*795</t>
  </si>
  <si>
    <t>A022163/78545*485*580</t>
  </si>
  <si>
    <t>(单瓦楞双面纸皮）1.5*1.2米</t>
  </si>
  <si>
    <t>90323031807*657</t>
  </si>
  <si>
    <t>9011307-2262*107</t>
  </si>
  <si>
    <t>9012207262*351</t>
  </si>
  <si>
    <t>爵士白台盆1190*580</t>
  </si>
  <si>
    <t>爵士白挡水条1140*70</t>
  </si>
  <si>
    <t>整体台面台盆750*500*160</t>
  </si>
  <si>
    <t>整体台面台盆900*500*160</t>
  </si>
  <si>
    <t>整体台面台盆900*380*120</t>
  </si>
  <si>
    <t>白色人造石台面840*550</t>
  </si>
  <si>
    <t>白色人造石挡水条840*160</t>
  </si>
  <si>
    <t>白色人造石挡水条840*50</t>
  </si>
  <si>
    <t>挡水条1423*120*15</t>
  </si>
  <si>
    <t>台面1423*603*15</t>
  </si>
  <si>
    <t>挡水条1553*120*15</t>
  </si>
  <si>
    <t>台面1553*603*15</t>
  </si>
  <si>
    <t>挡水条1603*120*15</t>
  </si>
  <si>
    <t>台面1603*603*15</t>
  </si>
  <si>
    <t>挡水条588*120*15</t>
  </si>
  <si>
    <t>粘合剂3162AB胶</t>
  </si>
  <si>
    <t>纸箱90322202</t>
  </si>
  <si>
    <t>浴缸曲板9032408</t>
  </si>
  <si>
    <t>浴缸曲板9032408mm</t>
  </si>
  <si>
    <t>三合一螺杆6.5*41</t>
  </si>
  <si>
    <t>三合一螺杆6.5*41mm</t>
  </si>
  <si>
    <t>封边条暖白光</t>
  </si>
  <si>
    <t>浴缸曲压模板9032408</t>
  </si>
  <si>
    <t>浴缸曲压模板9032408mm</t>
  </si>
  <si>
    <t>弧形门木模90327022</t>
  </si>
  <si>
    <t>弧形门木模90327022mm</t>
  </si>
  <si>
    <t>PVC胶水/胶粘剂139#</t>
  </si>
  <si>
    <t>PVC胶水/胶粘剂139mm</t>
  </si>
  <si>
    <t>浴缸RLP-1807-PV</t>
  </si>
  <si>
    <t>浴缸RLP-1807mm</t>
  </si>
  <si>
    <t>英国标贴WCSS3740-143</t>
  </si>
  <si>
    <t>英国标贴WCSS3740-143mm</t>
  </si>
  <si>
    <t>LED驱动器开关+低压带2.9米</t>
  </si>
  <si>
    <t>LED驱动器开关+低压带2.9mm</t>
  </si>
  <si>
    <t>拼板胶8094</t>
  </si>
  <si>
    <t>拼板胶8094mm</t>
  </si>
  <si>
    <t>固化剂H2000</t>
  </si>
  <si>
    <t>固化剂H2000mm</t>
  </si>
  <si>
    <t>嵌入式LED灯461</t>
  </si>
  <si>
    <t>嵌入式LED灯461mm</t>
  </si>
  <si>
    <t>说明书F3M+F6M+F3W+F6W</t>
  </si>
  <si>
    <t>纸箱9045102</t>
  </si>
  <si>
    <t>标贴9032602-070</t>
  </si>
  <si>
    <t>陶瓷盆810*460</t>
  </si>
  <si>
    <t>陶瓷盆810*460mm</t>
  </si>
  <si>
    <t>EPE珍珠棉</t>
  </si>
  <si>
    <t>灯灯105W</t>
  </si>
  <si>
    <t>灯灯105mm</t>
  </si>
  <si>
    <t>弧形门9032602</t>
  </si>
  <si>
    <t>弧形门9032602mm</t>
  </si>
  <si>
    <t>弧形门9032002</t>
  </si>
  <si>
    <t>弧形门9032002mm</t>
  </si>
  <si>
    <t>白亮光膜9115</t>
  </si>
  <si>
    <t>PVC防水板9MM</t>
  </si>
  <si>
    <t>纸箱9012107-219</t>
  </si>
  <si>
    <t>说明书FC1+FC2+FC3+FC9+FF8</t>
  </si>
  <si>
    <t>说明书RIVF580/650</t>
  </si>
  <si>
    <t>说明书F30+F60+F6B</t>
  </si>
  <si>
    <t>标签S52</t>
  </si>
  <si>
    <t>内纸箱S52</t>
  </si>
  <si>
    <t>纸箱9032109-219</t>
  </si>
  <si>
    <t>标贴9032602-074/FC1B+FC4B</t>
  </si>
  <si>
    <t>标贴9045102-070/RIVF580W</t>
  </si>
  <si>
    <t>标贴9045102-075/RIVF580P</t>
  </si>
  <si>
    <t>标贴9045102-074/RIVF580B</t>
  </si>
  <si>
    <t>标贴9045202-075/RIVF650P</t>
  </si>
  <si>
    <t>标贴9032302-074/FF8B</t>
  </si>
  <si>
    <t>标贴90326021-074FC4B</t>
  </si>
  <si>
    <t>标贴9045202-070/RIVF650W</t>
  </si>
  <si>
    <t>标贴9045202-074/RIVF650B</t>
  </si>
  <si>
    <t>水性哑光白二分光实HZZP007</t>
  </si>
  <si>
    <t>水性哑光白二分光实HZZP007mm</t>
  </si>
  <si>
    <t>贝壳拉手HYSO116</t>
  </si>
  <si>
    <t>贝壳拉手HYSO116mm</t>
  </si>
  <si>
    <t>泡沫板2000*2010*20</t>
  </si>
  <si>
    <t>纸箱9032208-072外箱</t>
  </si>
  <si>
    <t>台面920*530</t>
  </si>
  <si>
    <t>人造雅士白30#</t>
  </si>
  <si>
    <t>挡水条920*50</t>
  </si>
  <si>
    <t>挡水条516*50</t>
  </si>
  <si>
    <t>台面1595*400</t>
  </si>
  <si>
    <t>人造雅士白30#/19F</t>
  </si>
  <si>
    <t>挡水条1595*50</t>
  </si>
  <si>
    <t>人造雅士白28#</t>
  </si>
  <si>
    <t>台面1190*580单孔</t>
  </si>
  <si>
    <t>爵士白SMO45S12</t>
  </si>
  <si>
    <t>挡水条1140*70</t>
  </si>
  <si>
    <t>台面1190*580三孔</t>
  </si>
  <si>
    <t>台面830*550</t>
  </si>
  <si>
    <t>人造爵士白25#10F外</t>
  </si>
  <si>
    <t>挡水条830*50</t>
  </si>
  <si>
    <t>挡水条536*50</t>
  </si>
  <si>
    <t>台面800*550</t>
  </si>
  <si>
    <t>人造爵士白25#10F主</t>
  </si>
  <si>
    <t>挡水条800*50</t>
  </si>
  <si>
    <t>毛刷1寸</t>
  </si>
  <si>
    <t>毛刷1mm</t>
  </si>
  <si>
    <t>纸箱9013108</t>
  </si>
  <si>
    <t>纸箱903223022-074</t>
  </si>
  <si>
    <t>贝壳拉手螺丝专用</t>
  </si>
  <si>
    <t>粘合剂G108</t>
  </si>
  <si>
    <t>粘合剂G108mm</t>
  </si>
  <si>
    <t>262*201</t>
  </si>
  <si>
    <t>562*107</t>
  </si>
  <si>
    <t>枪钉T50</t>
  </si>
  <si>
    <t>枪钉T50mm</t>
  </si>
  <si>
    <t>三节滑轨300mm</t>
  </si>
  <si>
    <t>原子灰固化剂</t>
  </si>
  <si>
    <t>说明书AW31+AW32</t>
  </si>
  <si>
    <t>标贴9032102-070</t>
  </si>
  <si>
    <t>标贴FC11O</t>
  </si>
  <si>
    <t>标贴F6WO</t>
  </si>
  <si>
    <t>标贴F6MW</t>
  </si>
  <si>
    <t>标贴FC12W</t>
  </si>
  <si>
    <t>标贴FF8W</t>
  </si>
  <si>
    <t>标贴FF8G</t>
  </si>
  <si>
    <t>标贴FF9G</t>
  </si>
  <si>
    <t>标贴FC2W</t>
  </si>
  <si>
    <t>标贴FC3W</t>
  </si>
  <si>
    <t>标贴FC2G</t>
  </si>
  <si>
    <t>标贴FC3G</t>
  </si>
  <si>
    <t>标贴FC9G</t>
  </si>
  <si>
    <t>标贴FC10W</t>
  </si>
  <si>
    <t>标贴FC10G</t>
  </si>
  <si>
    <t>暖白麻05*20</t>
  </si>
  <si>
    <t>暖白麻05*20mm</t>
  </si>
  <si>
    <t>卡拉拉白北京展</t>
  </si>
  <si>
    <t>泡沫001</t>
  </si>
  <si>
    <t>纸箱90323008E24F</t>
  </si>
  <si>
    <t>纸箱9011103-219</t>
  </si>
  <si>
    <t>纸箱9012502-222</t>
  </si>
  <si>
    <t>纸箱S47外箱</t>
  </si>
  <si>
    <t>气泡带950*560</t>
  </si>
  <si>
    <t>气泡带950*560mm</t>
  </si>
  <si>
    <t>3.5CM</t>
  </si>
  <si>
    <t>DTC16寸二节半拉滑轨</t>
  </si>
  <si>
    <t>标贴9032602</t>
  </si>
  <si>
    <t>枪钉T25</t>
  </si>
  <si>
    <t>枪钉T25mm</t>
  </si>
  <si>
    <t>多层板双美洲樱桃</t>
  </si>
  <si>
    <t>纸箱镜柜-600</t>
  </si>
  <si>
    <t>纸箱主柜-600</t>
  </si>
  <si>
    <t>PCD380*4.4/3.2*60*84T</t>
  </si>
  <si>
    <t>背胶圆砂</t>
  </si>
  <si>
    <t>EPE卷材珍珠棉</t>
  </si>
  <si>
    <t>美式单孔缓降铰链S47</t>
  </si>
  <si>
    <t>白色石英石9906302台面板</t>
  </si>
  <si>
    <t>法国玫瑰96491012台面板</t>
  </si>
  <si>
    <t>多层板EO银杉</t>
  </si>
  <si>
    <t>多层板EO双银杉</t>
  </si>
  <si>
    <t>过滤网粗</t>
  </si>
  <si>
    <t>1.8中纤E1双钛白/暖白</t>
  </si>
  <si>
    <t>不锈钢高度250mm锥形</t>
  </si>
  <si>
    <t>夹丝玻璃定制</t>
  </si>
  <si>
    <t>泡沫板 2000*1210*20</t>
  </si>
  <si>
    <t>国产橡胶木 1700×130×30/m³</t>
  </si>
  <si>
    <t>双面橡胶木夹板 1220*2440*18</t>
  </si>
  <si>
    <t>双贴山纹水曲柳多层板 1220*2440*18</t>
  </si>
  <si>
    <t>多层板 贝壳杉柳桉1220*2440*15</t>
  </si>
  <si>
    <t>三聚氰胺中纤板黑色亚光双 1220*2440*18</t>
  </si>
  <si>
    <t>粘合剂 封边胶25KG/袋8250</t>
  </si>
  <si>
    <t>粘合剂 黄胶25Kg/桶DS301FC</t>
  </si>
  <si>
    <t>定力高 拼板胶20Kg/桶DS218S</t>
  </si>
  <si>
    <t>多层板 双贴白色1220*2440*15</t>
  </si>
  <si>
    <t>波浪板横纹素板（LX-009) 1220*2440*25</t>
  </si>
  <si>
    <t>松木拼版 1220*2440*15</t>
  </si>
  <si>
    <t>多层板 双贴浅灰1220*2440*15麻面</t>
  </si>
  <si>
    <t>中纤板 双贴浅灰2440*1220*5mm麻面</t>
  </si>
  <si>
    <t>多层板 一面煤灰（麻）一面白色砂光1220*2440*15</t>
  </si>
  <si>
    <t>刨花板双贴暖白麻面 1220*2440*18</t>
  </si>
  <si>
    <t>封边条 白色光面2.2CM</t>
  </si>
  <si>
    <t>不锈钢十字槽沉头自攻螺丝 3.5*12J2-1</t>
  </si>
  <si>
    <t>不锈钢大扁头机钉 4*20J3-2</t>
  </si>
  <si>
    <t>不锈钢十字大扁头机钉 4*251300/盒</t>
  </si>
  <si>
    <t>不锈钢十字槽盘头自攻螺丝 4.8*38K2-2</t>
  </si>
  <si>
    <t>不锈钢十字槽沉头自攻螺丝 4.8*50K2-2</t>
  </si>
  <si>
    <t>不锈钢美制十字槽大扁头机钉 5/32-32*30</t>
  </si>
  <si>
    <t>不锈钢十字槽大扁头机钉 4*14J2-2</t>
  </si>
  <si>
    <t>KD螺丝（海蒂斯）连接杆 12*15J1-7</t>
  </si>
  <si>
    <t>KD螺丝（海蒂斯）锁 18mmJ1-6</t>
  </si>
  <si>
    <t>快牙 4*25</t>
  </si>
  <si>
    <t>十字沉头自攻钉 4*30</t>
  </si>
  <si>
    <t>快牙 4*35</t>
  </si>
  <si>
    <t>不锈钢米字槽维形自攻螺丝 ST4*11</t>
  </si>
  <si>
    <t>不锈钢十字大扁头机钉 4*35650/盒</t>
  </si>
  <si>
    <t>不锈钢十字槽盘头自攻螺丝 4.8*50</t>
  </si>
  <si>
    <t>304不锈钢十字槽头自攻钉 M8*16</t>
  </si>
  <si>
    <t>不锈钢十字槽小沉头机钉 M4*8(花纹支架螺丝）</t>
  </si>
  <si>
    <t>不锈钢十字槽小盘头机钉 4*35</t>
  </si>
  <si>
    <t>不锈钢十字半沉头自攻钉 4*12</t>
  </si>
  <si>
    <t>不锈钢十字沉头自攻钉 3*20</t>
  </si>
  <si>
    <t>不锈钢十字盘头自攻螺丝 3*8</t>
  </si>
  <si>
    <t>不锈钢十字大扁头机钉 4*10</t>
  </si>
  <si>
    <t>拉手螺丝 5/32*5</t>
  </si>
  <si>
    <t>F20枪钉 20盒/箱</t>
  </si>
  <si>
    <t>F25枪钉 20盒/箱K1-7</t>
  </si>
  <si>
    <t>F30枪钉 20盒/箱K2-7</t>
  </si>
  <si>
    <t>电池灯 LED感应灯管316mm</t>
  </si>
  <si>
    <t>灰色地排盖 ∮60</t>
  </si>
  <si>
    <t>木肖 8*402000/包</t>
  </si>
  <si>
    <t>F15枪钉 20盒/箱</t>
  </si>
  <si>
    <t>螺丝盖帽（白色）小 1000只/包</t>
  </si>
  <si>
    <t>304不锈钢标牌 椭圆</t>
  </si>
  <si>
    <t>吊码(海福特) HFL-AF089372203RP专用</t>
  </si>
  <si>
    <t>吊码(乐卡)白色 100付/箱</t>
  </si>
  <si>
    <t>KD锁盖帽（灰）大 1000/包</t>
  </si>
  <si>
    <t>塑料角码（加厚） 三角镂空四孔200/包</t>
  </si>
  <si>
    <t>螺丝盖帽灰色（小） 1000/包</t>
  </si>
  <si>
    <t>GA108胶水 GA108</t>
  </si>
  <si>
    <t xml:space="preserve">三合一螺母 </t>
  </si>
  <si>
    <t xml:space="preserve">三合一连接杆 </t>
  </si>
  <si>
    <t xml:space="preserve">三合一KD锁 </t>
  </si>
  <si>
    <t xml:space="preserve">台盆配件包螺母 </t>
  </si>
  <si>
    <t xml:space="preserve">台盆配件包垫片 </t>
  </si>
  <si>
    <t>防滑垫 1200*1000/m²一卷22平方米</t>
  </si>
  <si>
    <t>320#砂带 1520*630油漆（常用）</t>
  </si>
  <si>
    <t>理研砂纸（方砂） 400#K2-3</t>
  </si>
  <si>
    <t>理研砂纸（方砂）（禁用） 600#K2-3</t>
  </si>
  <si>
    <t>圆盘砂（圆砂纸） 240#K2-5</t>
  </si>
  <si>
    <t>圆盘砂（圆砂纸） 320#K2-5</t>
  </si>
  <si>
    <t>圆盘砂（圆砂纸） 400#K2-5</t>
  </si>
  <si>
    <t>502胶水 50/包L2-7</t>
  </si>
  <si>
    <t>蚊钉 6*12K2-6</t>
  </si>
  <si>
    <t>240号砂带 1520*630油漆（常用）</t>
  </si>
  <si>
    <t>800#砂带 1520*630油漆（常用）</t>
  </si>
  <si>
    <t>80#布砂带 1900*730常用（实木）</t>
  </si>
  <si>
    <t>180#布砂带 1900*730常用（实木）</t>
  </si>
  <si>
    <t>海福乐全抽滑轨 HFL-500MM</t>
  </si>
  <si>
    <t>缠绕膜 0</t>
  </si>
  <si>
    <t>多层板 1.6</t>
  </si>
  <si>
    <t>中纤板 双面1220*2440*5</t>
  </si>
  <si>
    <t>LED灯带 3.45米</t>
  </si>
  <si>
    <t>海绵砂块 0</t>
  </si>
  <si>
    <t>海福乐直角铰链有阻尼 0</t>
  </si>
  <si>
    <t>海福乐底托阻尼导轨 长：540</t>
  </si>
  <si>
    <t>三合一塑料螺母 0</t>
  </si>
  <si>
    <t>入墙胶粒 0</t>
  </si>
  <si>
    <t>百隆吊码 左右一付</t>
  </si>
  <si>
    <t>L挂码（含吊码装饰盖） 左右一付</t>
  </si>
  <si>
    <t>明挂码挂片 0</t>
  </si>
  <si>
    <t>挂钩 0</t>
  </si>
  <si>
    <t>脚架 0</t>
  </si>
  <si>
    <t>砂纸 180＃</t>
  </si>
  <si>
    <t>砂带 2200*850*240</t>
  </si>
  <si>
    <t>砂带 2200*850*320</t>
  </si>
  <si>
    <t>绿芯防潮板、刨花板 1.6mm</t>
  </si>
  <si>
    <t>反弹器 9089604海蒂斯</t>
  </si>
  <si>
    <t>滑轨 14寸DTC三节阻尼轨带钩</t>
  </si>
  <si>
    <t>E1铝箔底板 16mm</t>
  </si>
  <si>
    <t>中纤板 浅黄光面5mm</t>
  </si>
  <si>
    <t>多层板 18mm</t>
  </si>
  <si>
    <t>多层板 5mm</t>
  </si>
  <si>
    <t>海福乐前盖铰链底座 0</t>
  </si>
  <si>
    <t>乐卡内掩铰链有阻尼 0</t>
  </si>
  <si>
    <t>4孔全盖铰链无阻尼 0</t>
  </si>
  <si>
    <t>DTC全盖铰链C85A4A6H 0</t>
  </si>
  <si>
    <t>不锈钢自攻钉 ST5*45</t>
  </si>
  <si>
    <t>明挂码挂片 吊码</t>
  </si>
  <si>
    <t>椿木 2.5cm（一级）</t>
  </si>
  <si>
    <t>台盆 8120</t>
  </si>
  <si>
    <t>抛光蜡 0</t>
  </si>
  <si>
    <t>面板 华丽橡木18mm</t>
  </si>
  <si>
    <t>面板 单灰麻16mm</t>
  </si>
  <si>
    <t>DTC铰链盖 0</t>
  </si>
  <si>
    <t>多层1.8E0双三聚氰胺精品胡桃 18mm</t>
  </si>
  <si>
    <t>中纤板 双青灰色（银灰）1220*2440*15</t>
  </si>
  <si>
    <t>1.8E1中纤板 18mm</t>
  </si>
  <si>
    <t>十字盘头自攻钉 4.8*50</t>
  </si>
  <si>
    <t xml:space="preserve">橡胶手套 </t>
  </si>
  <si>
    <t xml:space="preserve">一次性口罩 </t>
  </si>
  <si>
    <t>油泵 8mm</t>
  </si>
  <si>
    <t xml:space="preserve">马桶白色脚垫 </t>
  </si>
  <si>
    <t>马桶白色圆垫圈 单位：KG</t>
  </si>
  <si>
    <t>全盖无阻尼铰链有阻尼 10*1.8mm</t>
  </si>
  <si>
    <t>圆柱层板托SS-4460 0</t>
  </si>
  <si>
    <t>U型槽 灰色</t>
  </si>
  <si>
    <t>慧鱼锚栓 M6(白色）</t>
  </si>
  <si>
    <t>三聚浅花板刨花板 16mm</t>
  </si>
  <si>
    <t>PU固化剂 PMR51-10</t>
  </si>
  <si>
    <t>黑色大胶垫 100mm</t>
  </si>
  <si>
    <t>黑色小胶垫 10mm</t>
  </si>
  <si>
    <t>75卷钉枪专用 0</t>
  </si>
  <si>
    <t>上面华丽橡木层板H118 16mm</t>
  </si>
  <si>
    <t>中纤板 双贴亮光色灰1220*2440*15（双灰麻）</t>
  </si>
  <si>
    <t>中纤双橄榄 30mm</t>
  </si>
  <si>
    <t>中纤白光暖白 6mm</t>
  </si>
  <si>
    <t>中纤白光深灰 6mm</t>
  </si>
  <si>
    <t>中纤白光沙滩 6mm</t>
  </si>
  <si>
    <t>封边条暖白 哑光白0.5*34</t>
  </si>
  <si>
    <t>封边条暖白 0.6*22</t>
  </si>
  <si>
    <t>封边条深灰 0.6*40</t>
  </si>
  <si>
    <t>封边条 哑光灰0.6*22</t>
  </si>
  <si>
    <t>慧鱼锚栓 0</t>
  </si>
  <si>
    <t>入库单 0</t>
  </si>
  <si>
    <t>半拉阻尼隐藏托底轨 500MM</t>
  </si>
  <si>
    <t>胶合板 12mm</t>
  </si>
  <si>
    <t>英国B1产品标贴 9032302O</t>
  </si>
  <si>
    <t>英国B1产品标贴 9032302S</t>
  </si>
  <si>
    <t>英国B1产品标贴 9032302W</t>
  </si>
  <si>
    <t>S47英WCSS3740-143 0</t>
  </si>
  <si>
    <t>S47说明书（法版） 0</t>
  </si>
  <si>
    <t>砂子（方砂） 180#</t>
  </si>
  <si>
    <t>水性封闭剂WK1000B-18 KG</t>
  </si>
  <si>
    <t>封边条（亮光灰色） 0.6*2.2</t>
  </si>
  <si>
    <t>角码 135°</t>
  </si>
  <si>
    <t>马桶盖配件 0</t>
  </si>
  <si>
    <t>PE袋子 120*170</t>
  </si>
  <si>
    <t>润滑油/电剪刀 0</t>
  </si>
  <si>
    <t>角码 70*70*37</t>
  </si>
  <si>
    <t>隐藏式缓冲滑轨二节 300MM</t>
  </si>
  <si>
    <t>多层板EO双H118 16mm</t>
  </si>
  <si>
    <t>封边条 华丽橡木0.5*22</t>
  </si>
  <si>
    <t>尼龙轮（地标漆） 0</t>
  </si>
  <si>
    <t>封口机 0</t>
  </si>
  <si>
    <t>一级黄杨木 4.5CM</t>
  </si>
  <si>
    <t>三聚氰胺多层板双面雅典胡桃色/鸿森黄色大理石纹/双面橡木多层板 2440*1220*18</t>
  </si>
  <si>
    <t>塑料三角码 四孔</t>
  </si>
  <si>
    <t>哑光蓝 0.5*34MM</t>
  </si>
  <si>
    <t>T50枪钉 0</t>
  </si>
  <si>
    <t>二节反弹滑轨 350MM</t>
  </si>
  <si>
    <t>T5灯管 0</t>
  </si>
  <si>
    <t>塑料波纹管 0</t>
  </si>
  <si>
    <t>三合一盖片（孔塞） 0</t>
  </si>
  <si>
    <t>A4纸 0</t>
  </si>
  <si>
    <t>S47马桶盖板纸箱 50.5*44.5*40</t>
  </si>
  <si>
    <t>S47马桶盖板内盒 42*9.5*49.5</t>
  </si>
  <si>
    <t>方砂纸 600#K2-3</t>
  </si>
  <si>
    <t>水性封闭低漆 H11D002C</t>
  </si>
  <si>
    <t>水性双组份哑光清面漆主剂 H12MO103</t>
  </si>
  <si>
    <t>封边条7040订深灰 0.5*34</t>
  </si>
  <si>
    <t>封边条7040订深灰 0.5*40</t>
  </si>
  <si>
    <t>头灯 头mm</t>
  </si>
  <si>
    <t>缠绕膜 塑料mm</t>
  </si>
  <si>
    <t>透明玻璃胶 透明mm</t>
  </si>
  <si>
    <t>3中纤素板 3mm</t>
  </si>
  <si>
    <t>透明胶带 透明mm</t>
  </si>
  <si>
    <t>嵌入式LED灯419 嵌入式LED灯419mm</t>
  </si>
  <si>
    <t>嵌入式LED灯525# 嵌入式LED灯525mm</t>
  </si>
  <si>
    <t>标贴9045102-074 RIVF580B</t>
  </si>
  <si>
    <t>标贴9045102-075 RIVF580P</t>
  </si>
  <si>
    <t>标贴9045102-070 RIVF580W</t>
  </si>
  <si>
    <t>标贴9045202-075 RIVF65OP</t>
  </si>
  <si>
    <t>标贴9045202-070 RIVF650W</t>
  </si>
  <si>
    <t>标贴9045202-074 RIVF650B</t>
  </si>
  <si>
    <t>封边条卡斯楠 0.5*20</t>
  </si>
  <si>
    <t>封边条卡斯灰 0.5*20</t>
  </si>
  <si>
    <t>封边条黑橡 0.5*20</t>
  </si>
  <si>
    <t>封边条大理石纹 0.5*20</t>
  </si>
  <si>
    <t>1.6多层板 卡斯楠1220*2440*16</t>
  </si>
  <si>
    <t>1.6多层板 进口白1220*2440*16</t>
  </si>
  <si>
    <t>0.5多层板 陶瓷白1220*2440*5</t>
  </si>
  <si>
    <t>1.6多层板 0921黑橡</t>
  </si>
  <si>
    <t>1.6多层板 米其灰</t>
  </si>
  <si>
    <t>墨盒 墨盒mm</t>
  </si>
  <si>
    <t>抛光砂（碎棉布） 抛光mm</t>
  </si>
  <si>
    <t>PVC秋香木封边条 0.5*20</t>
  </si>
  <si>
    <t>圆盘砂400#背绒 圆盘砂400mm</t>
  </si>
  <si>
    <t>木肖8*40 木肖8*40mm</t>
  </si>
  <si>
    <t>打包带 打包mm</t>
  </si>
  <si>
    <t>圆盘砂400mm背胶 圆盘砂400mm</t>
  </si>
  <si>
    <t>桦木实木封边皮 0.5*45</t>
  </si>
  <si>
    <t>酒精 酒精mm</t>
  </si>
  <si>
    <t>标贴S52 100*40</t>
  </si>
  <si>
    <t>A4纸不干胶 210*297</t>
  </si>
  <si>
    <t>说明书S52 210*297</t>
  </si>
  <si>
    <t>封边条银灰-5 05*20</t>
  </si>
  <si>
    <t>钢化玻璃 262*252</t>
  </si>
  <si>
    <t>封边条0.5*90 桦木</t>
  </si>
  <si>
    <t>安装说明书S47 210*297</t>
  </si>
  <si>
    <t>安装说明书S52 210*297</t>
  </si>
  <si>
    <t>中纤单进口暖白光 1220*2440*18mm</t>
  </si>
  <si>
    <t>马桶盖光标 马桶mm</t>
  </si>
  <si>
    <t>砂带 1900*730*80</t>
  </si>
  <si>
    <t>地排盖 地mm</t>
  </si>
  <si>
    <t>纸箱主柜-800 845*495*555</t>
  </si>
  <si>
    <t>纸箱镜箱-800 845*185*845</t>
  </si>
  <si>
    <t>不绣钢一字盘头螺丝 4*16</t>
  </si>
  <si>
    <t>封边条沙滩色 0.5*22</t>
  </si>
  <si>
    <t>封边条 白色0.5*45</t>
  </si>
  <si>
    <t>平板砂光机打磨机 639</t>
  </si>
  <si>
    <t>冬用松香水 S013</t>
  </si>
  <si>
    <t>黑玻璃胶 单位：支</t>
  </si>
  <si>
    <t>封边条PVC7040订深灰 0.5*16</t>
  </si>
  <si>
    <t>刚化玻璃 477*278*5</t>
  </si>
  <si>
    <t>说明书9032503（SM6015) 299*210</t>
  </si>
  <si>
    <t>胶瓶 0</t>
  </si>
  <si>
    <t>防毒口罩 0</t>
  </si>
  <si>
    <t>封边条 H012进口暖白0.6*20</t>
  </si>
  <si>
    <t>封边条 黑哑光0.6*20</t>
  </si>
  <si>
    <t>封边条 黑棕0.6*20</t>
  </si>
  <si>
    <t>蜂窝板9032402 790*610*20</t>
  </si>
  <si>
    <t>抗倍特板 4*8*15</t>
  </si>
  <si>
    <t>2寸插销 0</t>
  </si>
  <si>
    <t>刨花板 法国梧桐木1220*2440*18</t>
  </si>
  <si>
    <t>流转卡 0</t>
  </si>
  <si>
    <t>多层板 1.8美洲樱桃贴铝箔</t>
  </si>
  <si>
    <t>棉口罩 0</t>
  </si>
  <si>
    <t>N95口罩 0</t>
  </si>
  <si>
    <t>抗倍特板 12mm</t>
  </si>
  <si>
    <t>领料单 0</t>
  </si>
  <si>
    <t>镀镍十字对锁螺丝 6*20</t>
  </si>
  <si>
    <t>9053102纸箱 320*120*75</t>
  </si>
  <si>
    <t xml:space="preserve">物料周转卡 </t>
  </si>
  <si>
    <t>十字沉头自攻钉 ST3*10</t>
  </si>
  <si>
    <t>十字沉头自攻钉 3.2*28</t>
  </si>
  <si>
    <t>十字盘头机钉 3.2*30</t>
  </si>
  <si>
    <t>十字盘头机钉 4*20</t>
  </si>
  <si>
    <t>十字扁头拉手螺丝 5*40</t>
  </si>
  <si>
    <t>十字大扁头拉手螺丝 4*28</t>
  </si>
  <si>
    <t>十字沉头自攻钉 4*16</t>
  </si>
  <si>
    <t>十字大扁头拉手螺丝 4*16</t>
  </si>
  <si>
    <t>全盖铰链 二孔</t>
  </si>
  <si>
    <t xml:space="preserve">布手套 </t>
  </si>
  <si>
    <t xml:space="preserve">层板锁紧扣 </t>
  </si>
  <si>
    <t xml:space="preserve">手动拼板机 </t>
  </si>
  <si>
    <t xml:space="preserve">出库单 </t>
  </si>
  <si>
    <t xml:space="preserve">物料卡 </t>
  </si>
  <si>
    <t xml:space="preserve">设备警示灯 </t>
  </si>
  <si>
    <t>胶带 英国专用</t>
  </si>
  <si>
    <t xml:space="preserve">小标贴纸 </t>
  </si>
  <si>
    <t>T21131 暖白色亮光</t>
  </si>
  <si>
    <t>T21312 PUS灰二分光</t>
  </si>
  <si>
    <t>C031 PU黑色</t>
  </si>
  <si>
    <t>T21312 PU固化剂</t>
  </si>
  <si>
    <t>UH3126H PU白底固化剂</t>
  </si>
  <si>
    <t>G52A PU白哑光固化剂</t>
  </si>
  <si>
    <t>001D 低得宝</t>
  </si>
  <si>
    <t>U513128H 黑面固化剂</t>
  </si>
  <si>
    <t>MPY3801 PU黑色一份光</t>
  </si>
  <si>
    <t>VWP-H7254D 水性封闭剂</t>
  </si>
  <si>
    <t>VWP-740 水性固化剂</t>
  </si>
  <si>
    <t>C145 PU深海蓝三分光</t>
  </si>
  <si>
    <t>H11C053A 水性黑色精</t>
  </si>
  <si>
    <t>H11C052A 水性黄色精</t>
  </si>
  <si>
    <t>H11C051A 水性红色精</t>
  </si>
  <si>
    <t>MNY3303 硝基三分透明面</t>
  </si>
  <si>
    <t>HAD-251-75 灰色一分光</t>
  </si>
  <si>
    <t>UH975H PU固化剂</t>
  </si>
  <si>
    <t>MPC0573C PU白哑光一分光</t>
  </si>
  <si>
    <t>MPC0574C PU灰色一分光</t>
  </si>
  <si>
    <t>PT770 油性黑色精</t>
  </si>
  <si>
    <t>694-003 油性红色精</t>
  </si>
  <si>
    <t>密度板（素板） 1220*2440*30</t>
    <phoneticPr fontId="10" type="noConversion"/>
  </si>
  <si>
    <t>UFM00139</t>
    <phoneticPr fontId="10" type="noConversion"/>
  </si>
  <si>
    <t>标贴FC11O 134*190</t>
    <phoneticPr fontId="10" type="noConversion"/>
  </si>
  <si>
    <t>旧料</t>
    <phoneticPr fontId="10" type="noConversion"/>
  </si>
  <si>
    <t>泡沫板 2000*1210*20 8KG</t>
    <phoneticPr fontId="10" type="noConversion"/>
  </si>
  <si>
    <t>三聚氰胺 E1 平面 刨花板 2440*1220*16mm A灰色B灰色</t>
    <phoneticPr fontId="14" type="noConversion"/>
  </si>
  <si>
    <t>UFM00189</t>
    <phoneticPr fontId="10" type="noConversion"/>
  </si>
  <si>
    <t>UFM00067</t>
    <phoneticPr fontId="10" type="noConversion"/>
  </si>
  <si>
    <t>UFM00080</t>
    <phoneticPr fontId="10" type="noConversion"/>
  </si>
  <si>
    <t>UFM00062</t>
    <phoneticPr fontId="10" type="noConversion"/>
  </si>
  <si>
    <t>UFM00068</t>
    <phoneticPr fontId="10" type="noConversion"/>
  </si>
  <si>
    <t>UFM00081</t>
    <phoneticPr fontId="10" type="noConversion"/>
  </si>
  <si>
    <t>UFM00087</t>
    <phoneticPr fontId="10" type="noConversion"/>
  </si>
  <si>
    <t>UFM00190</t>
  </si>
  <si>
    <t>UFM00191</t>
  </si>
  <si>
    <t>UFM00192</t>
  </si>
  <si>
    <t>UFM00193</t>
  </si>
  <si>
    <t>UFM00194</t>
  </si>
  <si>
    <t>UFM00195</t>
  </si>
  <si>
    <t>UFM00196</t>
  </si>
  <si>
    <t>UFM00197</t>
  </si>
  <si>
    <t>UFM00198</t>
  </si>
  <si>
    <t>UFM00199</t>
  </si>
  <si>
    <t>UFM00200</t>
  </si>
  <si>
    <t>UFM00201</t>
  </si>
  <si>
    <t>UFM00202</t>
  </si>
  <si>
    <t>UFM00203</t>
  </si>
  <si>
    <t>UFM00204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</si>
</sst>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3" x14ac:knownFonts="1">
    <font>
      <sz val="11"/>
      <color theme="1"/>
      <name val="等线"/>
      <charset val="134"/>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0"/>
      <color theme="1"/>
      <name val="等线"/>
      <family val="3"/>
      <charset val="134"/>
      <scheme val="minor"/>
    </font>
    <font>
      <sz val="10"/>
      <name val="宋体"/>
      <family val="3"/>
      <charset val="134"/>
    </font>
    <font>
      <sz val="10"/>
      <color theme="1"/>
      <name val="宋体"/>
      <family val="3"/>
      <charset val="134"/>
    </font>
    <font>
      <sz val="9"/>
      <name val="等线"/>
      <family val="3"/>
      <charset val="134"/>
      <scheme val="minor"/>
    </font>
    <font>
      <sz val="11"/>
      <color theme="1"/>
      <name val="等线"/>
      <family val="3"/>
      <charset val="134"/>
      <scheme val="minor"/>
    </font>
    <font>
      <sz val="9"/>
      <name val="等线"/>
      <family val="3"/>
      <charset val="134"/>
      <scheme val="minor"/>
    </font>
    <font>
      <sz val="10"/>
      <color theme="1"/>
      <name val="等线"/>
      <family val="3"/>
      <charset val="134"/>
      <scheme val="minor"/>
    </font>
    <font>
      <sz val="9"/>
      <name val="等线"/>
      <family val="2"/>
      <charset val="134"/>
      <scheme val="minor"/>
    </font>
    <font>
      <sz val="9"/>
      <name val="宋体"/>
      <family val="3"/>
      <charset val="134"/>
    </font>
    <font>
      <sz val="11"/>
      <color theme="1"/>
      <name val="等线"/>
      <family val="3"/>
      <charset val="134"/>
      <scheme val="minor"/>
    </font>
    <font>
      <sz val="11"/>
      <color theme="1"/>
      <name val="等线"/>
      <family val="3"/>
      <charset val="134"/>
      <scheme val="minor"/>
    </font>
    <font>
      <sz val="11"/>
      <color rgb="FFFF0000"/>
      <name val="等线"/>
      <family val="3"/>
      <charset val="134"/>
      <scheme val="minor"/>
    </font>
    <font>
      <sz val="9"/>
      <name val="等线"/>
      <family val="2"/>
      <scheme val="minor"/>
    </font>
    <font>
      <sz val="11"/>
      <color theme="1"/>
      <name val="宋体"/>
      <family val="3"/>
      <charset val="134"/>
    </font>
    <font>
      <sz val="11"/>
      <color theme="1"/>
      <name val="Calibri"/>
      <family val="3"/>
      <charset val="161"/>
    </font>
    <font>
      <sz val="11"/>
      <color rgb="FFFF0000"/>
      <name val="宋体"/>
      <family val="3"/>
      <charset val="13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xf numFmtId="43" fontId="16" fillId="0" borderId="0" applyFont="0" applyFill="0" applyBorder="0" applyAlignment="0" applyProtection="0">
      <alignment vertical="center"/>
    </xf>
    <xf numFmtId="9" fontId="17" fillId="0" borderId="0" applyFont="0" applyFill="0" applyBorder="0" applyAlignment="0" applyProtection="0">
      <alignment vertical="center"/>
    </xf>
  </cellStyleXfs>
  <cellXfs count="128">
    <xf numFmtId="0" fontId="0" fillId="0" borderId="0" xfId="0"/>
    <xf numFmtId="0" fontId="0" fillId="2" borderId="0" xfId="0"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0" fontId="0" fillId="2" borderId="1" xfId="0" applyFill="1" applyBorder="1" applyAlignment="1">
      <alignment horizontal="center" vertical="center"/>
    </xf>
    <xf numFmtId="0" fontId="9" fillId="0" borderId="1" xfId="0" applyFont="1" applyFill="1" applyBorder="1" applyAlignment="1">
      <alignment horizontal="left" vertical="center"/>
    </xf>
    <xf numFmtId="0" fontId="8" fillId="2" borderId="1"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0" xfId="0" applyFont="1" applyFill="1" applyAlignment="1">
      <alignment vertical="center"/>
    </xf>
    <xf numFmtId="0" fontId="13" fillId="0" borderId="1" xfId="0" applyFont="1" applyFill="1" applyBorder="1" applyAlignment="1">
      <alignment horizontal="left" vertical="center"/>
    </xf>
    <xf numFmtId="0" fontId="11" fillId="0" borderId="3" xfId="0" applyFont="1" applyFill="1" applyBorder="1" applyAlignment="1">
      <alignment horizontal="center" vertical="center"/>
    </xf>
    <xf numFmtId="0" fontId="0" fillId="0" borderId="1" xfId="0" applyNumberFormat="1" applyFill="1" applyBorder="1" applyAlignment="1">
      <alignment horizontal="center" vertical="center"/>
    </xf>
    <xf numFmtId="0" fontId="0" fillId="3" borderId="1" xfId="0" applyFill="1" applyBorder="1" applyAlignment="1">
      <alignment horizontal="center" vertical="center"/>
    </xf>
    <xf numFmtId="49" fontId="0" fillId="0" borderId="1" xfId="0" applyNumberFormat="1" applyFill="1" applyBorder="1" applyAlignment="1">
      <alignment horizontal="left" vertical="center"/>
    </xf>
    <xf numFmtId="49" fontId="11" fillId="0" borderId="1" xfId="0" applyNumberFormat="1" applyFont="1" applyFill="1" applyBorder="1" applyAlignment="1">
      <alignment vertical="center"/>
    </xf>
    <xf numFmtId="0" fontId="0" fillId="4" borderId="1" xfId="0" applyFill="1" applyBorder="1" applyAlignment="1">
      <alignment horizontal="center" vertical="center"/>
    </xf>
    <xf numFmtId="0" fontId="8" fillId="3" borderId="1" xfId="0" applyFont="1" applyFill="1" applyBorder="1" applyAlignment="1">
      <alignment horizontal="left" vertical="center"/>
    </xf>
    <xf numFmtId="0" fontId="0" fillId="3" borderId="1" xfId="0" applyFill="1" applyBorder="1" applyAlignment="1">
      <alignment vertical="center"/>
    </xf>
    <xf numFmtId="0" fontId="0" fillId="3" borderId="1" xfId="0" applyNumberFormat="1" applyFill="1" applyBorder="1" applyAlignment="1">
      <alignment horizontal="center" vertical="center"/>
    </xf>
    <xf numFmtId="0" fontId="0" fillId="0" borderId="1" xfId="0" applyNumberFormat="1" applyBorder="1" applyAlignment="1">
      <alignment horizontal="center" vertical="center"/>
    </xf>
    <xf numFmtId="0" fontId="0" fillId="0" borderId="1" xfId="0" applyNumberFormat="1" applyFill="1" applyBorder="1" applyAlignment="1">
      <alignment vertical="center"/>
    </xf>
    <xf numFmtId="0" fontId="9" fillId="3" borderId="1" xfId="0" applyFont="1" applyFill="1" applyBorder="1" applyAlignment="1">
      <alignment horizontal="left" vertical="center"/>
    </xf>
    <xf numFmtId="49" fontId="0" fillId="2" borderId="1"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0" borderId="0" xfId="0" applyFont="1" applyFill="1" applyBorder="1" applyAlignment="1">
      <alignment horizontal="center" vertical="center"/>
    </xf>
    <xf numFmtId="49" fontId="0" fillId="0" borderId="1" xfId="0" applyNumberFormat="1" applyFill="1" applyBorder="1" applyAlignment="1">
      <alignment vertical="center"/>
    </xf>
    <xf numFmtId="0" fontId="0" fillId="0" borderId="1" xfId="0" applyNumberFormat="1" applyBorder="1" applyAlignment="1">
      <alignment vertical="center"/>
    </xf>
    <xf numFmtId="49" fontId="0" fillId="0" borderId="1" xfId="0" applyNumberFormat="1" applyBorder="1" applyAlignment="1">
      <alignment vertical="center"/>
    </xf>
    <xf numFmtId="43" fontId="0" fillId="0" borderId="1" xfId="1" applyFont="1" applyBorder="1">
      <alignment vertical="center"/>
    </xf>
    <xf numFmtId="49" fontId="0" fillId="5" borderId="1" xfId="0" applyNumberFormat="1" applyFill="1" applyBorder="1" applyAlignment="1">
      <alignment vertical="center"/>
    </xf>
    <xf numFmtId="49" fontId="0" fillId="3" borderId="1" xfId="0" applyNumberFormat="1" applyFill="1" applyBorder="1" applyAlignment="1">
      <alignment vertical="center"/>
    </xf>
    <xf numFmtId="43" fontId="0" fillId="3" borderId="1" xfId="1" applyFont="1" applyFill="1" applyBorder="1">
      <alignment vertical="center"/>
    </xf>
    <xf numFmtId="49" fontId="0" fillId="0" borderId="1" xfId="0" applyNumberFormat="1" applyFill="1" applyBorder="1" applyAlignment="1">
      <alignment horizontal="center" vertical="center"/>
    </xf>
    <xf numFmtId="0" fontId="0" fillId="0" borderId="1" xfId="1" applyNumberFormat="1" applyFont="1" applyBorder="1">
      <alignment vertical="center"/>
    </xf>
    <xf numFmtId="0" fontId="0" fillId="0" borderId="0" xfId="0" applyNumberFormat="1" applyFill="1" applyAlignment="1">
      <alignment vertical="center"/>
    </xf>
    <xf numFmtId="49" fontId="0" fillId="0" borderId="0" xfId="0" applyNumberFormat="1" applyAlignment="1">
      <alignment vertical="center"/>
    </xf>
    <xf numFmtId="0" fontId="0" fillId="0" borderId="0" xfId="0" applyNumberFormat="1" applyAlignment="1">
      <alignment vertical="center"/>
    </xf>
    <xf numFmtId="0" fontId="0" fillId="0" borderId="0" xfId="1" applyNumberFormat="1" applyFont="1">
      <alignment vertical="center"/>
    </xf>
    <xf numFmtId="0" fontId="0" fillId="3" borderId="1" xfId="0" applyNumberFormat="1" applyFill="1" applyBorder="1" applyAlignment="1">
      <alignment vertical="center"/>
    </xf>
    <xf numFmtId="0" fontId="0" fillId="0" borderId="4" xfId="0" applyNumberFormat="1" applyFill="1" applyBorder="1" applyAlignment="1">
      <alignment vertical="center"/>
    </xf>
    <xf numFmtId="0" fontId="0" fillId="3" borderId="0" xfId="0" applyFill="1"/>
    <xf numFmtId="49" fontId="0" fillId="3" borderId="1" xfId="0" applyNumberFormat="1" applyFill="1" applyBorder="1" applyAlignment="1">
      <alignment horizontal="center" vertical="center"/>
    </xf>
    <xf numFmtId="0" fontId="0" fillId="0" borderId="5" xfId="1" applyNumberFormat="1" applyFont="1" applyBorder="1" applyAlignment="1">
      <alignment horizontal="center" vertical="center"/>
    </xf>
    <xf numFmtId="0" fontId="0" fillId="0" borderId="1" xfId="0" applyBorder="1"/>
    <xf numFmtId="0" fontId="11" fillId="0" borderId="1" xfId="0" applyFont="1" applyBorder="1"/>
    <xf numFmtId="0" fontId="11" fillId="0" borderId="1" xfId="0" applyFont="1" applyFill="1" applyBorder="1"/>
    <xf numFmtId="9" fontId="0" fillId="0" borderId="1" xfId="2" applyFont="1" applyBorder="1" applyAlignment="1"/>
    <xf numFmtId="0" fontId="11" fillId="0" borderId="0" xfId="0" applyFont="1"/>
    <xf numFmtId="0" fontId="11" fillId="0" borderId="0" xfId="0" applyNumberFormat="1" applyFont="1" applyFill="1" applyAlignment="1">
      <alignment vertical="center"/>
    </xf>
    <xf numFmtId="49" fontId="11" fillId="0" borderId="1" xfId="0" applyNumberFormat="1" applyFont="1" applyBorder="1" applyAlignment="1">
      <alignment vertical="center"/>
    </xf>
    <xf numFmtId="49" fontId="0" fillId="0" borderId="1" xfId="0" applyNumberForma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11" fillId="0" borderId="0" xfId="0" applyFont="1" applyAlignment="1">
      <alignment vertical="center"/>
    </xf>
    <xf numFmtId="0" fontId="11" fillId="0" borderId="1" xfId="0" applyFont="1" applyBorder="1" applyAlignment="1">
      <alignment horizontal="center" vertical="center"/>
    </xf>
    <xf numFmtId="0" fontId="0" fillId="0" borderId="0" xfId="0" applyFill="1"/>
    <xf numFmtId="0" fontId="11" fillId="0" borderId="1" xfId="0" applyNumberFormat="1" applyFont="1" applyFill="1" applyBorder="1" applyAlignment="1">
      <alignment vertical="center"/>
    </xf>
    <xf numFmtId="0" fontId="0" fillId="0" borderId="4" xfId="0" applyNumberFormat="1" applyFill="1" applyBorder="1" applyAlignment="1">
      <alignment horizontal="center" vertical="center"/>
    </xf>
    <xf numFmtId="0" fontId="0" fillId="0" borderId="4" xfId="1" applyNumberFormat="1" applyFont="1" applyBorder="1" applyAlignment="1">
      <alignment horizontal="center" vertical="center"/>
    </xf>
    <xf numFmtId="0" fontId="0" fillId="3" borderId="1" xfId="0" applyFill="1" applyBorder="1"/>
    <xf numFmtId="0" fontId="11" fillId="0" borderId="1" xfId="0" applyFont="1" applyBorder="1" applyAlignment="1">
      <alignment horizontal="center"/>
    </xf>
    <xf numFmtId="0" fontId="18" fillId="0" borderId="1" xfId="0" applyFont="1" applyBorder="1"/>
    <xf numFmtId="0" fontId="0" fillId="0" borderId="1" xfId="0" applyFill="1" applyBorder="1"/>
    <xf numFmtId="0" fontId="6" fillId="0" borderId="1" xfId="0" applyFont="1" applyBorder="1" applyAlignment="1">
      <alignment horizontal="center" vertical="center"/>
    </xf>
    <xf numFmtId="49" fontId="0" fillId="6" borderId="1" xfId="0" applyNumberFormat="1" applyFill="1" applyBorder="1" applyAlignment="1">
      <alignment horizontal="center" vertical="center" wrapText="1"/>
    </xf>
    <xf numFmtId="0" fontId="0" fillId="0" borderId="0" xfId="0" applyAlignment="1">
      <alignment wrapText="1"/>
    </xf>
    <xf numFmtId="49" fontId="0" fillId="0" borderId="1" xfId="0" applyNumberFormat="1" applyBorder="1" applyAlignment="1">
      <alignment vertical="center" wrapText="1"/>
    </xf>
    <xf numFmtId="49" fontId="0" fillId="3" borderId="1" xfId="0" applyNumberFormat="1" applyFill="1" applyBorder="1" applyAlignment="1">
      <alignment vertical="center" wrapText="1"/>
    </xf>
    <xf numFmtId="49" fontId="0" fillId="5" borderId="1" xfId="0" applyNumberFormat="1" applyFill="1" applyBorder="1" applyAlignment="1">
      <alignment vertical="center" wrapText="1"/>
    </xf>
    <xf numFmtId="49" fontId="0" fillId="0" borderId="1" xfId="0" applyNumberFormat="1" applyFill="1" applyBorder="1" applyAlignment="1">
      <alignment vertical="center" wrapText="1"/>
    </xf>
    <xf numFmtId="49" fontId="0" fillId="4" borderId="1" xfId="0" applyNumberFormat="1" applyFill="1" applyBorder="1" applyAlignment="1">
      <alignment vertical="center" wrapText="1"/>
    </xf>
    <xf numFmtId="49" fontId="11" fillId="0" borderId="1" xfId="0" applyNumberFormat="1" applyFont="1" applyBorder="1" applyAlignment="1">
      <alignment vertical="center" wrapText="1"/>
    </xf>
    <xf numFmtId="0" fontId="11" fillId="0" borderId="0" xfId="0" applyFont="1" applyAlignment="1">
      <alignment wrapText="1"/>
    </xf>
    <xf numFmtId="0" fontId="11" fillId="6" borderId="1" xfId="0" applyFont="1" applyFill="1" applyBorder="1" applyAlignment="1">
      <alignment horizontal="center" vertical="center"/>
    </xf>
    <xf numFmtId="49" fontId="11" fillId="6" borderId="1" xfId="0" applyNumberFormat="1" applyFont="1" applyFill="1" applyBorder="1" applyAlignment="1">
      <alignment vertical="center"/>
    </xf>
    <xf numFmtId="49" fontId="0" fillId="6" borderId="1" xfId="0" applyNumberFormat="1" applyFill="1" applyBorder="1" applyAlignment="1">
      <alignment vertical="center"/>
    </xf>
    <xf numFmtId="0" fontId="0" fillId="6" borderId="1" xfId="0" applyFill="1" applyBorder="1"/>
    <xf numFmtId="0" fontId="20" fillId="0" borderId="1" xfId="0" applyFont="1" applyBorder="1" applyAlignment="1">
      <alignment horizontal="left" vertical="center"/>
    </xf>
    <xf numFmtId="0" fontId="11" fillId="6" borderId="3" xfId="0" applyFont="1" applyFill="1" applyBorder="1" applyAlignment="1">
      <alignment horizontal="center" vertical="center"/>
    </xf>
    <xf numFmtId="0" fontId="11" fillId="0" borderId="1" xfId="0" applyFont="1" applyBorder="1" applyAlignment="1">
      <alignment wrapText="1"/>
    </xf>
    <xf numFmtId="49" fontId="0" fillId="0" borderId="1" xfId="0" applyNumberFormat="1" applyFont="1" applyFill="1" applyBorder="1" applyAlignment="1">
      <alignment vertical="center"/>
    </xf>
    <xf numFmtId="0" fontId="20" fillId="0" borderId="1" xfId="0" applyFont="1" applyFill="1" applyBorder="1" applyAlignment="1">
      <alignment horizontal="center" vertical="center"/>
    </xf>
    <xf numFmtId="49" fontId="5" fillId="0" borderId="1" xfId="0" applyNumberFormat="1" applyFont="1" applyBorder="1" applyAlignment="1">
      <alignment vertical="center"/>
    </xf>
    <xf numFmtId="49" fontId="4" fillId="0" borderId="1" xfId="0" applyNumberFormat="1" applyFont="1" applyBorder="1" applyAlignment="1">
      <alignment vertical="center"/>
    </xf>
    <xf numFmtId="49" fontId="11" fillId="0" borderId="3" xfId="0" applyNumberFormat="1" applyFont="1" applyBorder="1" applyAlignment="1">
      <alignment vertical="center"/>
    </xf>
    <xf numFmtId="0" fontId="20" fillId="0" borderId="1" xfId="0" applyFont="1" applyBorder="1" applyAlignment="1">
      <alignment horizontal="center" vertical="center"/>
    </xf>
    <xf numFmtId="49" fontId="0" fillId="0" borderId="1" xfId="0" applyNumberFormat="1" applyBorder="1" applyAlignment="1">
      <alignment horizontal="center" vertical="center"/>
    </xf>
    <xf numFmtId="49" fontId="3" fillId="0" borderId="1" xfId="0" applyNumberFormat="1" applyFont="1" applyBorder="1" applyAlignment="1">
      <alignment vertical="center"/>
    </xf>
    <xf numFmtId="0" fontId="11" fillId="6" borderId="1" xfId="0" applyFont="1" applyFill="1" applyBorder="1" applyAlignment="1">
      <alignment vertical="center"/>
    </xf>
    <xf numFmtId="0" fontId="20" fillId="0" borderId="1" xfId="0" applyFont="1" applyFill="1" applyBorder="1" applyAlignment="1">
      <alignment vertical="center"/>
    </xf>
    <xf numFmtId="0" fontId="20" fillId="0" borderId="1" xfId="0" applyFont="1" applyBorder="1" applyAlignment="1">
      <alignment vertical="center"/>
    </xf>
    <xf numFmtId="0" fontId="22" fillId="0" borderId="1" xfId="0" applyFont="1" applyBorder="1" applyAlignment="1">
      <alignment vertical="center"/>
    </xf>
    <xf numFmtId="0" fontId="11" fillId="0" borderId="1" xfId="0" applyFont="1" applyBorder="1" applyAlignment="1">
      <alignment vertical="center"/>
    </xf>
    <xf numFmtId="0" fontId="4" fillId="0" borderId="1" xfId="0" applyFont="1" applyBorder="1" applyAlignment="1">
      <alignment vertical="center"/>
    </xf>
    <xf numFmtId="0" fontId="0" fillId="0" borderId="0" xfId="0" applyAlignment="1"/>
    <xf numFmtId="49" fontId="11" fillId="0" borderId="1" xfId="0" applyNumberFormat="1" applyFont="1" applyFill="1" applyBorder="1" applyAlignment="1">
      <alignment horizontal="left" vertical="center"/>
    </xf>
    <xf numFmtId="49" fontId="11"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11" fillId="0" borderId="1" xfId="0" applyFont="1" applyBorder="1" applyAlignment="1">
      <alignment horizontal="center" wrapText="1"/>
    </xf>
    <xf numFmtId="49" fontId="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0" fontId="0" fillId="0" borderId="0" xfId="0" applyAlignment="1">
      <alignment horizontal="center"/>
    </xf>
    <xf numFmtId="0" fontId="2" fillId="0" borderId="1" xfId="0" applyFont="1" applyBorder="1" applyAlignment="1">
      <alignment vertical="center"/>
    </xf>
    <xf numFmtId="49" fontId="2" fillId="0" borderId="1" xfId="0" applyNumberFormat="1" applyFont="1" applyBorder="1" applyAlignment="1">
      <alignment vertical="center"/>
    </xf>
    <xf numFmtId="49" fontId="0" fillId="3" borderId="1" xfId="0" applyNumberFormat="1" applyFill="1" applyBorder="1" applyAlignment="1">
      <alignment horizontal="left" vertical="center"/>
    </xf>
    <xf numFmtId="49" fontId="5" fillId="0" borderId="1" xfId="0" applyNumberFormat="1" applyFont="1" applyBorder="1" applyAlignment="1">
      <alignment horizontal="left" vertical="center"/>
    </xf>
    <xf numFmtId="49" fontId="0" fillId="5" borderId="1" xfId="0" applyNumberFormat="1" applyFill="1" applyBorder="1" applyAlignment="1">
      <alignment horizontal="left" vertical="center"/>
    </xf>
    <xf numFmtId="0" fontId="11" fillId="0" borderId="1" xfId="0" applyFont="1"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left"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0" fontId="0" fillId="0" borderId="1" xfId="0" applyNumberFormat="1" applyBorder="1" applyAlignment="1">
      <alignment horizontal="center" vertical="center"/>
    </xf>
    <xf numFmtId="0" fontId="0" fillId="0" borderId="4" xfId="0" applyNumberFormat="1" applyBorder="1" applyAlignment="1">
      <alignment horizontal="center" vertical="center"/>
    </xf>
    <xf numFmtId="49" fontId="0" fillId="0" borderId="0" xfId="0" applyNumberFormat="1"/>
    <xf numFmtId="49" fontId="0" fillId="4" borderId="1" xfId="0" applyNumberFormat="1" applyFill="1" applyBorder="1" applyAlignment="1">
      <alignment horizontal="left" vertical="center"/>
    </xf>
  </cellXfs>
  <cellStyles count="3">
    <cellStyle name="百分比" xfId="2" builtinId="5"/>
    <cellStyle name="常规" xfId="0" builtinId="0"/>
    <cellStyle name="千位分隔" xfId="1" builtinId="3"/>
  </cellStyles>
  <dxfs count="4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UILAN.WU\Documents\WeChat%20Files\wucuilan1983\FileStorage\File\2021-07\&#26377;&#24034;&#27663;&#20379;&#24212;&#21830;&#32500;&#25252;&#36164;&#26009;&#20449;&#24687;&#65288;6&#26376;29&#26085;&#36158;&#23447;&#23721;&#25552;&#2037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UILAN.WU\Documents\WeChat%20Files\wucuilan1983\FileStorage\File\2021-07\&#27993;&#27743;&#26377;&#24034;&#27663;&#22522;&#30784;&#29289;&#26009;&#27969;&#27700;&#30721;210619v1.0&#65288;&#21525;&#20142;&#26356;&#26032;&#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CUILAN.WU\Documents\WeChat%20Files\wucuilan1983\FileStorage\File\2021-06\2021&#24180;&#23384;&#36135;&#25910;&#21457;&#23384;&#26126;&#32454;&#3613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CUILAN.WU\Documents\WeChat%20Files\wucuilan1983\FileStorage\File\2021-07\2021&#24180;&#23384;&#36135;&#25910;&#21457;&#23384;&#26126;&#32454;&#36134;(&#21016;&#23569;210701&#25552;&#203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供应商"/>
      <sheetName val="付款条件"/>
      <sheetName val="供应商分类说明"/>
    </sheetNames>
    <sheetDataSet>
      <sheetData sheetId="0">
        <row r="1">
          <cell r="C1" t="str">
            <v>建立标准的供货商编码体系。该数据为定义供货商而用。供货商标题信息为组织间共享的，而供货商地点信息为组织间屏蔽的。故必须严格按照编码规则及命名原则对总公司及营业所的供货商进行整理。</v>
          </cell>
        </row>
        <row r="3">
          <cell r="C3" t="str">
            <v>供货商标题信息</v>
          </cell>
        </row>
        <row r="4">
          <cell r="C4" t="str">
            <v>供货商名称</v>
          </cell>
        </row>
        <row r="5">
          <cell r="C5" t="str">
            <v>供应商全称。一般为营业执照上的法人全称</v>
          </cell>
        </row>
        <row r="6">
          <cell r="C6" t="str">
            <v>必填</v>
          </cell>
        </row>
        <row r="7">
          <cell r="C7" t="str">
            <v>XXXX电子有限公司</v>
          </cell>
        </row>
        <row r="8">
          <cell r="C8" t="str">
            <v>百隆家具配件（上海）有限公司</v>
          </cell>
        </row>
        <row r="9">
          <cell r="C9" t="str">
            <v>潮州市潮安区古巷镇韩宇陶瓷厂</v>
          </cell>
        </row>
        <row r="10">
          <cell r="C10" t="str">
            <v>德清丰硕装饰材料有限公司</v>
          </cell>
        </row>
        <row r="11">
          <cell r="C11" t="str">
            <v>德清县东洲冶金材料有限公司</v>
          </cell>
        </row>
        <row r="12">
          <cell r="C12" t="str">
            <v>东莞市悦发五金塑胶制品有限公司</v>
          </cell>
        </row>
        <row r="13">
          <cell r="C13" t="str">
            <v>佛山市金洛卡精密五金有限公司</v>
          </cell>
        </row>
        <row r="14">
          <cell r="C14" t="str">
            <v>福建省南安市伟宏石业有限公司</v>
          </cell>
        </row>
        <row r="15">
          <cell r="C15" t="str">
            <v>海蒂斯五金配件(上海）有限公司</v>
          </cell>
        </row>
        <row r="16">
          <cell r="C16" t="str">
            <v>浙江鸿森装饰材料有限公司</v>
          </cell>
        </row>
        <row r="17">
          <cell r="C17" t="str">
            <v>杭州临安江剑建筑板材有限公司</v>
          </cell>
        </row>
        <row r="18">
          <cell r="C18" t="str">
            <v>杭州富阳威宝贸易有限公司</v>
          </cell>
        </row>
        <row r="19">
          <cell r="C19" t="str">
            <v>杭州国澳佳五金贸易有限公司</v>
          </cell>
        </row>
        <row r="20">
          <cell r="C20" t="str">
            <v>杭州豪宇节能门窗制造有限公司</v>
          </cell>
        </row>
        <row r="21">
          <cell r="C21" t="str">
            <v>杭州聚宝涂料有限公司</v>
          </cell>
        </row>
        <row r="22">
          <cell r="C22" t="str">
            <v>杭州欧誉化工有限公司</v>
          </cell>
        </row>
        <row r="23">
          <cell r="C23" t="str">
            <v>杭州昕华实业有限公司</v>
          </cell>
        </row>
        <row r="24">
          <cell r="C24" t="str">
            <v>杭州欣佳卫浴洁具有限公司</v>
          </cell>
        </row>
        <row r="25">
          <cell r="C25" t="str">
            <v>杭州裕高胶粘剂有限公司</v>
          </cell>
        </row>
        <row r="26">
          <cell r="C26" t="str">
            <v>湖北中瓷万佳新材料科技有限公司</v>
          </cell>
        </row>
        <row r="27">
          <cell r="C27" t="str">
            <v>江苏海美新材料有限公司</v>
          </cell>
        </row>
        <row r="28">
          <cell r="C28" t="str">
            <v>兰溪市长鸿新型塑泡材料厂</v>
          </cell>
        </row>
        <row r="29">
          <cell r="C29" t="str">
            <v>临沂美环乐家板业有限公司</v>
          </cell>
        </row>
        <row r="30">
          <cell r="C30" t="str">
            <v>上海贝根卫浴设备有限公司</v>
          </cell>
        </row>
        <row r="31">
          <cell r="C31" t="str">
            <v>上海博娟贸易有限公司</v>
          </cell>
        </row>
        <row r="32">
          <cell r="C32" t="str">
            <v>上海德企木业有限公司</v>
          </cell>
        </row>
        <row r="33">
          <cell r="C33" t="str">
            <v>上海趣毫化工有限公司</v>
          </cell>
        </row>
        <row r="34">
          <cell r="C34" t="str">
            <v>上海声霸实业有限公司</v>
          </cell>
        </row>
        <row r="35">
          <cell r="C35" t="str">
            <v>上海雨尧家居用品有限公司</v>
          </cell>
        </row>
        <row r="36">
          <cell r="C36" t="str">
            <v>温岭市美的工艺制品厂</v>
          </cell>
        </row>
        <row r="37">
          <cell r="C37" t="str">
            <v>厦门瑞尔特卫浴科技股份有限公司</v>
          </cell>
        </row>
        <row r="38">
          <cell r="C38" t="str">
            <v>扬州杰源研磨材料有限公司</v>
          </cell>
        </row>
        <row r="39">
          <cell r="C39" t="str">
            <v>诸暨市联成家具有限公司</v>
          </cell>
        </row>
        <row r="40">
          <cell r="C40" t="str">
            <v>杭州富阳方园科工贸有限公司</v>
          </cell>
        </row>
        <row r="41">
          <cell r="C41" t="str">
            <v>杭州富阳晓东泡塑材料有限公司</v>
          </cell>
        </row>
        <row r="42">
          <cell r="C42" t="str">
            <v>博罗联谊照明电器制品有限公司</v>
          </cell>
        </row>
        <row r="43">
          <cell r="C43" t="str">
            <v>因爱五金制品（上海）有限公司</v>
          </cell>
        </row>
        <row r="44">
          <cell r="C44" t="str">
            <v>建德市友帮不锈钢制品厂</v>
          </cell>
        </row>
        <row r="45">
          <cell r="C45" t="str">
            <v>金华市祖圣玻璃制品有限公司</v>
          </cell>
        </row>
        <row r="46">
          <cell r="C46" t="str">
            <v>广德通达翰鹏工艺石材有限公司</v>
          </cell>
        </row>
        <row r="47">
          <cell r="C47" t="str">
            <v>东莞市中龙木业有限公司</v>
          </cell>
        </row>
        <row r="48">
          <cell r="C48" t="str">
            <v>上海闻轩贸易有限公司</v>
          </cell>
        </row>
        <row r="49">
          <cell r="C49" t="str">
            <v>浙江鸿森装饰材料有限公司</v>
          </cell>
        </row>
        <row r="50">
          <cell r="C50" t="str">
            <v>建德市莲新木材有限公司</v>
          </cell>
        </row>
        <row r="51">
          <cell r="C51" t="str">
            <v>绍兴市鑫文五金有限公司</v>
          </cell>
        </row>
        <row r="52">
          <cell r="C52" t="str">
            <v>杭州瑞甲塑料制品有限公司</v>
          </cell>
        </row>
        <row r="53">
          <cell r="C53" t="str">
            <v>佛山市华茂源不锈钢金属制品有限公司</v>
          </cell>
        </row>
        <row r="54">
          <cell r="C54" t="str">
            <v>上海皖明木业有限公司</v>
          </cell>
        </row>
        <row r="55">
          <cell r="C55" t="str">
            <v>杭州千岛湖欣瑞包装制品有限公司</v>
          </cell>
        </row>
        <row r="56">
          <cell r="C56" t="str">
            <v>杭州极东木工机械有限公司</v>
          </cell>
        </row>
        <row r="57">
          <cell r="C57" t="str">
            <v>嘉兴市佳杰包装材料有限公司</v>
          </cell>
        </row>
        <row r="58">
          <cell r="C58" t="str">
            <v>海盐琪美包装有限公司</v>
          </cell>
        </row>
        <row r="59">
          <cell r="C59" t="str">
            <v>海盐县西塘桥街道永昇五交化商店</v>
          </cell>
        </row>
        <row r="60">
          <cell r="C60" t="str">
            <v>上海民望镜业有限公司</v>
          </cell>
        </row>
        <row r="61">
          <cell r="C61" t="str">
            <v>广东天进新材料有限公司</v>
          </cell>
        </row>
        <row r="62">
          <cell r="C62" t="str">
            <v>杭州皓元包装制品有限公司</v>
          </cell>
        </row>
        <row r="63">
          <cell r="C63" t="str">
            <v>嘉兴市道轩新材料有限公司</v>
          </cell>
        </row>
        <row r="64">
          <cell r="C64" t="str">
            <v>浙江润华环保科技有限公司</v>
          </cell>
        </row>
        <row r="65">
          <cell r="C65" t="str">
            <v>嘉兴市新广益装饰工程有限公司</v>
          </cell>
        </row>
        <row r="66">
          <cell r="C66" t="str">
            <v>上海澳金玻璃钢制品有限公司</v>
          </cell>
        </row>
        <row r="67">
          <cell r="C67" t="str">
            <v>苏州众恒印刷有限公司</v>
          </cell>
        </row>
        <row r="68">
          <cell r="C68" t="str">
            <v>绍兴市海耶斯五金店</v>
          </cell>
        </row>
        <row r="69">
          <cell r="C69" t="str">
            <v>海宁市德曼压缩机销售有限公司</v>
          </cell>
        </row>
        <row r="70">
          <cell r="C70" t="str">
            <v>海盐杭叉叉车销售有限公司</v>
          </cell>
        </row>
        <row r="71">
          <cell r="C71" t="str">
            <v>上海韵帆实业有限公司</v>
          </cell>
        </row>
        <row r="72">
          <cell r="C72" t="str">
            <v>海盐佰世网络科技有限公司</v>
          </cell>
        </row>
        <row r="73">
          <cell r="C73" t="str">
            <v>浙江瑞鑫环保设备有限公司</v>
          </cell>
        </row>
        <row r="74">
          <cell r="C74" t="str">
            <v>上海必能新材料有限公司</v>
          </cell>
        </row>
        <row r="75">
          <cell r="C75" t="str">
            <v>无锡世鸿电器有限公司</v>
          </cell>
        </row>
        <row r="76">
          <cell r="C76" t="str">
            <v>上海理时国际贸易有限公司</v>
          </cell>
        </row>
        <row r="77">
          <cell r="C77" t="str">
            <v>杭州思创卫浴洁具有限公司</v>
          </cell>
        </row>
        <row r="78">
          <cell r="C78" t="str">
            <v>浙江鼎力环保科技有限公司</v>
          </cell>
        </row>
        <row r="79">
          <cell r="C79" t="str">
            <v>浙江易杰特紧固件制造有限公司</v>
          </cell>
        </row>
        <row r="80">
          <cell r="C80" t="str">
            <v>嘉兴郁可包装材料有限公司</v>
          </cell>
        </row>
        <row r="81">
          <cell r="C81" t="str">
            <v>嘉兴卓著贸易有限公司</v>
          </cell>
        </row>
        <row r="82">
          <cell r="C82" t="str">
            <v>苏州泰诚涂料科技有限公司</v>
          </cell>
        </row>
        <row r="83">
          <cell r="C83" t="str">
            <v>浙江瑞亿装饰材料有限公司</v>
          </cell>
        </row>
        <row r="84">
          <cell r="C84" t="str">
            <v>浙江斯丽诗新材料有限公司</v>
          </cell>
        </row>
        <row r="85">
          <cell r="C85" t="str">
            <v>上海轩翌贸易有限公司</v>
          </cell>
        </row>
        <row r="86">
          <cell r="C86" t="str">
            <v>深圳市乐家乐建筑材料有限公司</v>
          </cell>
        </row>
        <row r="87">
          <cell r="C87" t="str">
            <v>昆山妮多美镜业有限公司</v>
          </cell>
        </row>
        <row r="88">
          <cell r="C88" t="str">
            <v>宁波朗博计量检测有限公司</v>
          </cell>
        </row>
        <row r="89">
          <cell r="C89" t="str">
            <v>宁波市北仑区大碶韬信机械厂（普通合伙人）</v>
          </cell>
        </row>
        <row r="90">
          <cell r="C90" t="str">
            <v>浙江沪工建筑有限公司</v>
          </cell>
        </row>
        <row r="91">
          <cell r="C91" t="str">
            <v>江苏力维智能装备有限公司</v>
          </cell>
        </row>
        <row r="92">
          <cell r="C92" t="str">
            <v>上海睦州装饰材料有限公司</v>
          </cell>
        </row>
        <row r="93">
          <cell r="C93" t="str">
            <v>嘉兴艾迪西暖通科技有限公司</v>
          </cell>
        </row>
        <row r="94">
          <cell r="C94" t="str">
            <v>浙江沸特包装科技有限公司</v>
          </cell>
        </row>
        <row r="95">
          <cell r="C95" t="str">
            <v>常熟明阳玻璃制品有限公司</v>
          </cell>
        </row>
        <row r="96">
          <cell r="C96" t="str">
            <v>嘉兴市乍浦镇爱明装饰店</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吕亮更新版采购物料和配件"/>
      <sheetName val="梅志华提供的成品号与采购物料号"/>
      <sheetName val="采购物料"/>
    </sheetNames>
    <sheetDataSet>
      <sheetData sheetId="0">
        <row r="1">
          <cell r="B1" t="str">
            <v>物料编号(必填)</v>
          </cell>
        </row>
        <row r="2">
          <cell r="B2" t="str">
            <v>UFM00001</v>
          </cell>
        </row>
        <row r="3">
          <cell r="B3" t="str">
            <v>UFM00002</v>
          </cell>
        </row>
        <row r="4">
          <cell r="B4" t="str">
            <v>UFM00003</v>
          </cell>
        </row>
        <row r="5">
          <cell r="B5" t="str">
            <v>UFM00004</v>
          </cell>
        </row>
        <row r="6">
          <cell r="B6" t="str">
            <v>UFM00005</v>
          </cell>
        </row>
        <row r="7">
          <cell r="B7" t="str">
            <v>UFM00006</v>
          </cell>
        </row>
        <row r="8">
          <cell r="B8" t="str">
            <v>UFM00007</v>
          </cell>
        </row>
        <row r="9">
          <cell r="B9" t="str">
            <v>UFM00008</v>
          </cell>
        </row>
        <row r="10">
          <cell r="B10" t="str">
            <v>UFM00009</v>
          </cell>
        </row>
        <row r="11">
          <cell r="B11" t="str">
            <v>UFM00010</v>
          </cell>
        </row>
        <row r="12">
          <cell r="B12" t="str">
            <v>UFM00011</v>
          </cell>
        </row>
        <row r="13">
          <cell r="B13" t="str">
            <v>UFM00012</v>
          </cell>
        </row>
        <row r="14">
          <cell r="B14" t="str">
            <v>UFM00013</v>
          </cell>
        </row>
        <row r="15">
          <cell r="B15" t="str">
            <v>UFM00014</v>
          </cell>
        </row>
        <row r="16">
          <cell r="B16" t="str">
            <v>UFM00015</v>
          </cell>
        </row>
        <row r="17">
          <cell r="B17" t="str">
            <v>UFM00016</v>
          </cell>
        </row>
        <row r="18">
          <cell r="B18" t="str">
            <v>UFM00017</v>
          </cell>
        </row>
        <row r="19">
          <cell r="B19" t="str">
            <v>UFM00018</v>
          </cell>
        </row>
        <row r="20">
          <cell r="B20" t="str">
            <v>UFM00019</v>
          </cell>
        </row>
        <row r="21">
          <cell r="B21" t="str">
            <v>UFM00020</v>
          </cell>
        </row>
        <row r="22">
          <cell r="B22" t="str">
            <v>UFM00021</v>
          </cell>
        </row>
        <row r="23">
          <cell r="B23" t="str">
            <v>UFM00022</v>
          </cell>
        </row>
        <row r="24">
          <cell r="B24" t="str">
            <v>UFM00023</v>
          </cell>
        </row>
        <row r="25">
          <cell r="B25" t="str">
            <v>UFM00024</v>
          </cell>
        </row>
        <row r="26">
          <cell r="B26" t="str">
            <v>UFM00025</v>
          </cell>
        </row>
        <row r="27">
          <cell r="B27" t="str">
            <v>UFM00026</v>
          </cell>
        </row>
        <row r="28">
          <cell r="B28" t="str">
            <v>UFM00027</v>
          </cell>
        </row>
        <row r="29">
          <cell r="B29" t="str">
            <v>UFM00028</v>
          </cell>
        </row>
        <row r="30">
          <cell r="B30" t="str">
            <v>UFM00029</v>
          </cell>
        </row>
        <row r="31">
          <cell r="B31" t="str">
            <v>UFM00030</v>
          </cell>
        </row>
        <row r="32">
          <cell r="B32" t="str">
            <v>UFM00031</v>
          </cell>
        </row>
        <row r="33">
          <cell r="B33" t="str">
            <v>UFM00032</v>
          </cell>
        </row>
        <row r="34">
          <cell r="B34" t="str">
            <v>UFM00033</v>
          </cell>
        </row>
        <row r="35">
          <cell r="B35" t="str">
            <v>UFM00034</v>
          </cell>
        </row>
        <row r="36">
          <cell r="B36" t="str">
            <v>UFM00035</v>
          </cell>
        </row>
        <row r="37">
          <cell r="B37" t="str">
            <v>UFM00036</v>
          </cell>
        </row>
        <row r="38">
          <cell r="B38" t="str">
            <v>UFM00037</v>
          </cell>
        </row>
        <row r="39">
          <cell r="B39" t="str">
            <v>UFM00038</v>
          </cell>
        </row>
        <row r="40">
          <cell r="B40" t="str">
            <v>UFM00039</v>
          </cell>
        </row>
        <row r="41">
          <cell r="B41" t="str">
            <v>UFM00040</v>
          </cell>
        </row>
        <row r="42">
          <cell r="B42" t="str">
            <v>UFM00041</v>
          </cell>
        </row>
        <row r="43">
          <cell r="B43" t="str">
            <v>UFM00042</v>
          </cell>
        </row>
        <row r="44">
          <cell r="B44" t="str">
            <v>UFM00043</v>
          </cell>
        </row>
        <row r="45">
          <cell r="B45" t="str">
            <v>UFM00044</v>
          </cell>
        </row>
        <row r="46">
          <cell r="B46" t="str">
            <v>UFM00045</v>
          </cell>
        </row>
        <row r="47">
          <cell r="B47" t="str">
            <v>UFM00046</v>
          </cell>
        </row>
        <row r="48">
          <cell r="B48" t="str">
            <v>UFM00047</v>
          </cell>
        </row>
        <row r="49">
          <cell r="B49" t="str">
            <v>UFM00048</v>
          </cell>
        </row>
        <row r="50">
          <cell r="B50" t="str">
            <v>UFM00049</v>
          </cell>
        </row>
        <row r="51">
          <cell r="B51" t="str">
            <v>UFM00050</v>
          </cell>
        </row>
        <row r="52">
          <cell r="B52" t="str">
            <v>UFM00051</v>
          </cell>
        </row>
        <row r="53">
          <cell r="B53" t="str">
            <v>UFM00052</v>
          </cell>
        </row>
        <row r="54">
          <cell r="B54" t="str">
            <v>UFM00053</v>
          </cell>
        </row>
        <row r="55">
          <cell r="B55" t="str">
            <v>UFM00054</v>
          </cell>
        </row>
        <row r="56">
          <cell r="B56" t="str">
            <v>UFM00055</v>
          </cell>
        </row>
        <row r="57">
          <cell r="B57" t="str">
            <v>UFM00056</v>
          </cell>
        </row>
        <row r="58">
          <cell r="B58" t="str">
            <v>UFM00057</v>
          </cell>
        </row>
        <row r="59">
          <cell r="B59" t="str">
            <v>UFM00058</v>
          </cell>
        </row>
        <row r="60">
          <cell r="B60" t="str">
            <v>UFM00059</v>
          </cell>
        </row>
        <row r="61">
          <cell r="B61" t="str">
            <v>UFM00060</v>
          </cell>
        </row>
        <row r="62">
          <cell r="B62" t="str">
            <v>UFM00061</v>
          </cell>
        </row>
        <row r="63">
          <cell r="B63" t="str">
            <v>UFM00062</v>
          </cell>
        </row>
        <row r="64">
          <cell r="B64" t="str">
            <v>UFM00063</v>
          </cell>
        </row>
        <row r="65">
          <cell r="B65" t="str">
            <v>UFM00064</v>
          </cell>
        </row>
        <row r="66">
          <cell r="B66" t="str">
            <v>UFM00065</v>
          </cell>
        </row>
        <row r="67">
          <cell r="B67" t="str">
            <v>UFM00066</v>
          </cell>
        </row>
        <row r="68">
          <cell r="B68" t="str">
            <v>UFM00067</v>
          </cell>
        </row>
        <row r="69">
          <cell r="B69" t="str">
            <v>UFM00068</v>
          </cell>
        </row>
        <row r="70">
          <cell r="B70" t="str">
            <v>UFM00069</v>
          </cell>
        </row>
        <row r="71">
          <cell r="B71" t="str">
            <v>UFM00070</v>
          </cell>
        </row>
        <row r="72">
          <cell r="B72" t="str">
            <v>UFM00071</v>
          </cell>
        </row>
        <row r="73">
          <cell r="B73" t="str">
            <v>UFM00072</v>
          </cell>
        </row>
        <row r="74">
          <cell r="B74" t="str">
            <v>UFM00073</v>
          </cell>
        </row>
        <row r="75">
          <cell r="B75" t="str">
            <v>UFM00074</v>
          </cell>
        </row>
        <row r="76">
          <cell r="B76" t="str">
            <v>UFM00075</v>
          </cell>
        </row>
        <row r="77">
          <cell r="B77" t="str">
            <v>UFM00076</v>
          </cell>
        </row>
        <row r="78">
          <cell r="B78" t="str">
            <v>UFM00077</v>
          </cell>
        </row>
        <row r="79">
          <cell r="B79" t="str">
            <v>UFM00078</v>
          </cell>
        </row>
        <row r="80">
          <cell r="B80" t="str">
            <v>UFM00079</v>
          </cell>
        </row>
        <row r="81">
          <cell r="B81" t="str">
            <v>UFM00080</v>
          </cell>
        </row>
        <row r="82">
          <cell r="B82" t="str">
            <v>UFM00081</v>
          </cell>
        </row>
        <row r="83">
          <cell r="B83" t="str">
            <v>UFM00082</v>
          </cell>
        </row>
        <row r="84">
          <cell r="B84" t="str">
            <v>UFM00083</v>
          </cell>
        </row>
        <row r="85">
          <cell r="B85" t="str">
            <v>UFM00084</v>
          </cell>
        </row>
        <row r="86">
          <cell r="B86" t="str">
            <v>UFM00085</v>
          </cell>
        </row>
        <row r="87">
          <cell r="B87" t="str">
            <v>UFM00086</v>
          </cell>
        </row>
        <row r="88">
          <cell r="B88" t="str">
            <v>UFM00087</v>
          </cell>
        </row>
        <row r="89">
          <cell r="B89" t="str">
            <v>UFM00088</v>
          </cell>
        </row>
        <row r="90">
          <cell r="B90" t="str">
            <v>UFM00089</v>
          </cell>
        </row>
        <row r="91">
          <cell r="B91" t="str">
            <v>UFM00090</v>
          </cell>
        </row>
        <row r="92">
          <cell r="B92" t="str">
            <v>UFM00091</v>
          </cell>
        </row>
        <row r="93">
          <cell r="B93" t="str">
            <v>UFM00097</v>
          </cell>
        </row>
        <row r="94">
          <cell r="B94" t="str">
            <v>UFM00103</v>
          </cell>
        </row>
        <row r="95">
          <cell r="B95" t="str">
            <v>UFM00109</v>
          </cell>
        </row>
        <row r="96">
          <cell r="B96" t="str">
            <v>UFM00115</v>
          </cell>
        </row>
        <row r="97">
          <cell r="B97" t="str">
            <v>UFM00121</v>
          </cell>
        </row>
        <row r="98">
          <cell r="B98" t="str">
            <v>UFM00125</v>
          </cell>
        </row>
        <row r="99">
          <cell r="B99" t="str">
            <v>UFM00126</v>
          </cell>
        </row>
        <row r="100">
          <cell r="B100" t="str">
            <v>UFM00127</v>
          </cell>
        </row>
        <row r="101">
          <cell r="B101" t="str">
            <v>UFM00128</v>
          </cell>
        </row>
        <row r="102">
          <cell r="B102" t="str">
            <v>UFM00129</v>
          </cell>
        </row>
        <row r="103">
          <cell r="B103" t="str">
            <v>UFM00130</v>
          </cell>
        </row>
        <row r="104">
          <cell r="B104" t="str">
            <v>UFM00131</v>
          </cell>
        </row>
        <row r="105">
          <cell r="B105" t="str">
            <v>UFM00132</v>
          </cell>
        </row>
        <row r="106">
          <cell r="B106" t="str">
            <v>UFM00133</v>
          </cell>
        </row>
        <row r="107">
          <cell r="B107" t="str">
            <v>UFPJL001</v>
          </cell>
        </row>
        <row r="108">
          <cell r="B108" t="str">
            <v>UFPJL002</v>
          </cell>
        </row>
        <row r="109">
          <cell r="B109" t="str">
            <v>UFPJL003</v>
          </cell>
        </row>
        <row r="110">
          <cell r="B110" t="str">
            <v>UFPJL004</v>
          </cell>
        </row>
        <row r="111">
          <cell r="B111" t="str">
            <v>UFPJL005</v>
          </cell>
        </row>
        <row r="112">
          <cell r="B112" t="str">
            <v>UFPJL006</v>
          </cell>
        </row>
        <row r="113">
          <cell r="B113" t="str">
            <v>UFPJL007</v>
          </cell>
        </row>
        <row r="114">
          <cell r="B114" t="str">
            <v>UFPJL008</v>
          </cell>
        </row>
        <row r="115">
          <cell r="B115" t="str">
            <v>UFPJL009</v>
          </cell>
        </row>
        <row r="116">
          <cell r="B116" t="str">
            <v>UFPJL010</v>
          </cell>
        </row>
        <row r="117">
          <cell r="B117" t="str">
            <v>UFPJL011</v>
          </cell>
        </row>
        <row r="118">
          <cell r="B118" t="str">
            <v>UFPJL012</v>
          </cell>
        </row>
        <row r="119">
          <cell r="B119" t="str">
            <v>UFPHG001</v>
          </cell>
        </row>
        <row r="120">
          <cell r="B120" t="str">
            <v>UFPHG002</v>
          </cell>
        </row>
        <row r="121">
          <cell r="B121" t="str">
            <v>UFPHG003</v>
          </cell>
        </row>
        <row r="122">
          <cell r="B122" t="str">
            <v>UFPHG004</v>
          </cell>
        </row>
        <row r="123">
          <cell r="B123" t="str">
            <v>UFPHG005</v>
          </cell>
        </row>
        <row r="124">
          <cell r="B124" t="str">
            <v>UFPHG006</v>
          </cell>
        </row>
        <row r="125">
          <cell r="B125" t="str">
            <v>UFPHG007</v>
          </cell>
        </row>
        <row r="126">
          <cell r="B126" t="str">
            <v>UFPLS001</v>
          </cell>
        </row>
        <row r="127">
          <cell r="B127" t="str">
            <v>UFPLS002</v>
          </cell>
        </row>
        <row r="128">
          <cell r="B128" t="str">
            <v>UFPLS003</v>
          </cell>
        </row>
        <row r="129">
          <cell r="B129" t="str">
            <v>UFPLS004</v>
          </cell>
        </row>
        <row r="130">
          <cell r="B130" t="str">
            <v>UFPLS005</v>
          </cell>
        </row>
        <row r="131">
          <cell r="B131" t="str">
            <v>UFPLS006</v>
          </cell>
        </row>
        <row r="132">
          <cell r="B132" t="str">
            <v>UFPLS007</v>
          </cell>
        </row>
        <row r="133">
          <cell r="B133" t="str">
            <v>UFPLS008</v>
          </cell>
        </row>
        <row r="134">
          <cell r="B134" t="str">
            <v>UFPLS009</v>
          </cell>
        </row>
        <row r="135">
          <cell r="B135" t="str">
            <v>UFPLS010</v>
          </cell>
        </row>
        <row r="136">
          <cell r="B136" t="str">
            <v>UFPLS011</v>
          </cell>
        </row>
        <row r="137">
          <cell r="B137" t="str">
            <v>UFPLS012</v>
          </cell>
        </row>
        <row r="138">
          <cell r="B138" t="str">
            <v>UFPLS013</v>
          </cell>
        </row>
        <row r="139">
          <cell r="B139" t="str">
            <v>UFPLS014</v>
          </cell>
        </row>
        <row r="140">
          <cell r="B140" t="str">
            <v>UFPLS015</v>
          </cell>
        </row>
        <row r="141">
          <cell r="B141" t="str">
            <v>UFPLS016</v>
          </cell>
        </row>
        <row r="142">
          <cell r="B142" t="str">
            <v>UFPLS017</v>
          </cell>
        </row>
        <row r="143">
          <cell r="B143" t="str">
            <v>UFPLS018</v>
          </cell>
        </row>
        <row r="144">
          <cell r="B144" t="str">
            <v>UFPLS019</v>
          </cell>
        </row>
        <row r="145">
          <cell r="B145" t="str">
            <v>UFPLS020</v>
          </cell>
        </row>
        <row r="146">
          <cell r="B146" t="str">
            <v>UFPLS021</v>
          </cell>
        </row>
        <row r="147">
          <cell r="B147" t="str">
            <v>UFPLS022</v>
          </cell>
        </row>
        <row r="148">
          <cell r="B148" t="str">
            <v>UFPLS023</v>
          </cell>
        </row>
        <row r="149">
          <cell r="B149" t="str">
            <v>UFPLS024</v>
          </cell>
        </row>
        <row r="150">
          <cell r="B150" t="str">
            <v>UFPLS025</v>
          </cell>
        </row>
        <row r="151">
          <cell r="B151" t="str">
            <v>UFPLS026</v>
          </cell>
        </row>
        <row r="152">
          <cell r="B152" t="str">
            <v>UFPLS027</v>
          </cell>
        </row>
        <row r="153">
          <cell r="B153" t="str">
            <v>UFPLS028</v>
          </cell>
        </row>
        <row r="154">
          <cell r="B154" t="str">
            <v>UFPLS029</v>
          </cell>
        </row>
        <row r="155">
          <cell r="B155" t="str">
            <v>UFPLS030</v>
          </cell>
        </row>
        <row r="156">
          <cell r="B156" t="str">
            <v>UFPLS031</v>
          </cell>
        </row>
        <row r="157">
          <cell r="B157" t="str">
            <v>UFPLS032</v>
          </cell>
        </row>
        <row r="158">
          <cell r="B158" t="str">
            <v>UFPLS033</v>
          </cell>
        </row>
        <row r="159">
          <cell r="B159" t="str">
            <v>UFPLS034</v>
          </cell>
        </row>
        <row r="160">
          <cell r="B160" t="str">
            <v>UFPLS035</v>
          </cell>
        </row>
        <row r="161">
          <cell r="B161" t="str">
            <v>UFPLS036</v>
          </cell>
        </row>
        <row r="162">
          <cell r="B162" t="str">
            <v>UFPLS037</v>
          </cell>
        </row>
        <row r="163">
          <cell r="B163" t="str">
            <v>UFPLS038</v>
          </cell>
        </row>
        <row r="164">
          <cell r="B164" t="str">
            <v>UFPLS039</v>
          </cell>
        </row>
        <row r="165">
          <cell r="B165" t="str">
            <v>UFPLS040</v>
          </cell>
        </row>
        <row r="166">
          <cell r="B166" t="str">
            <v>UFPLS041</v>
          </cell>
        </row>
        <row r="167">
          <cell r="B167" t="str">
            <v>UFPBS001</v>
          </cell>
        </row>
        <row r="168">
          <cell r="B168" t="str">
            <v>UFPBS002</v>
          </cell>
        </row>
        <row r="169">
          <cell r="B169" t="str">
            <v>UFPKD001</v>
          </cell>
        </row>
        <row r="170">
          <cell r="B170" t="str">
            <v>UFPKD002</v>
          </cell>
        </row>
        <row r="171">
          <cell r="B171" t="str">
            <v>UFPKD003</v>
          </cell>
        </row>
        <row r="172">
          <cell r="B172" t="str">
            <v>UFPDM001</v>
          </cell>
        </row>
        <row r="173">
          <cell r="B173" t="str">
            <v>UFPDM002</v>
          </cell>
        </row>
        <row r="174">
          <cell r="B174" t="str">
            <v>UFPGJ001</v>
          </cell>
        </row>
        <row r="175">
          <cell r="B175" t="str">
            <v>UFPGJ002</v>
          </cell>
        </row>
        <row r="176">
          <cell r="B176" t="str">
            <v>UFPGJ003</v>
          </cell>
        </row>
        <row r="177">
          <cell r="B177" t="str">
            <v>UFPBT001</v>
          </cell>
        </row>
        <row r="178">
          <cell r="B178" t="str">
            <v>UFPBT002</v>
          </cell>
        </row>
        <row r="179">
          <cell r="B179" t="str">
            <v>UFPSJ001</v>
          </cell>
        </row>
        <row r="180">
          <cell r="B180" t="str">
            <v>UFPSJ002</v>
          </cell>
        </row>
        <row r="181">
          <cell r="B181" t="str">
            <v>UFPSJ003</v>
          </cell>
        </row>
        <row r="182">
          <cell r="B182" t="str">
            <v>UFPSJ004</v>
          </cell>
        </row>
        <row r="183">
          <cell r="B183" t="str">
            <v>UFPSJ005</v>
          </cell>
        </row>
        <row r="184">
          <cell r="B184" t="str">
            <v>UFPSJ006</v>
          </cell>
        </row>
        <row r="185">
          <cell r="B185" t="str">
            <v>UFPSJ007</v>
          </cell>
        </row>
        <row r="186">
          <cell r="B186" t="str">
            <v>UFPSJ008</v>
          </cell>
        </row>
        <row r="187">
          <cell r="B187" t="str">
            <v>UFPSJ009</v>
          </cell>
        </row>
        <row r="188">
          <cell r="B188" t="str">
            <v>UFPSJ010</v>
          </cell>
        </row>
        <row r="189">
          <cell r="B189" t="str">
            <v>UFPSJ011</v>
          </cell>
        </row>
        <row r="190">
          <cell r="B190" t="str">
            <v>UFPSJ012</v>
          </cell>
        </row>
        <row r="191">
          <cell r="B191" t="str">
            <v>UFPSJ013</v>
          </cell>
        </row>
        <row r="192">
          <cell r="B192" t="str">
            <v>UFPSJ014</v>
          </cell>
        </row>
        <row r="193">
          <cell r="B193" t="str">
            <v>UFPSJ015</v>
          </cell>
        </row>
        <row r="194">
          <cell r="B194" t="str">
            <v>UFPSJ016</v>
          </cell>
        </row>
        <row r="195">
          <cell r="B195" t="str">
            <v>UFPSJ017</v>
          </cell>
        </row>
        <row r="196">
          <cell r="B196" t="str">
            <v>UFPSJ018</v>
          </cell>
        </row>
        <row r="197">
          <cell r="B197" t="str">
            <v>UFPSJ019</v>
          </cell>
        </row>
        <row r="198">
          <cell r="B198" t="str">
            <v>UFPSJ020</v>
          </cell>
        </row>
        <row r="199">
          <cell r="B199" t="str">
            <v>UFPSJ021</v>
          </cell>
        </row>
        <row r="200">
          <cell r="B200" t="str">
            <v>UFPSJ022</v>
          </cell>
        </row>
        <row r="201">
          <cell r="B201" t="str">
            <v>UFPSJ023</v>
          </cell>
        </row>
        <row r="202">
          <cell r="B202" t="str">
            <v>UFPSJ024</v>
          </cell>
        </row>
        <row r="203">
          <cell r="B203" t="str">
            <v>UFPSJ025</v>
          </cell>
        </row>
        <row r="204">
          <cell r="B204" t="str">
            <v>UFPSJ026</v>
          </cell>
        </row>
        <row r="205">
          <cell r="B205" t="str">
            <v>UFPSJ027</v>
          </cell>
        </row>
        <row r="206">
          <cell r="B206" t="str">
            <v>UFPSJ028</v>
          </cell>
        </row>
        <row r="207">
          <cell r="B207" t="str">
            <v>UFGJP001</v>
          </cell>
        </row>
        <row r="208">
          <cell r="B208" t="str">
            <v>UFGJP002</v>
          </cell>
        </row>
        <row r="209">
          <cell r="B209" t="str">
            <v>UFGJP003</v>
          </cell>
        </row>
        <row r="210">
          <cell r="B210" t="str">
            <v>UFGJP004</v>
          </cell>
        </row>
        <row r="211">
          <cell r="B211" t="str">
            <v>UFGJP005</v>
          </cell>
        </row>
        <row r="212">
          <cell r="B212" t="str">
            <v>UFGJP006</v>
          </cell>
        </row>
        <row r="213">
          <cell r="B213" t="str">
            <v>UFGJP007</v>
          </cell>
        </row>
        <row r="214">
          <cell r="B214" t="str">
            <v>UFGJP008</v>
          </cell>
        </row>
        <row r="215">
          <cell r="B215" t="str">
            <v>UFGCB001</v>
          </cell>
        </row>
        <row r="216">
          <cell r="B216" t="str">
            <v>UFGCB002</v>
          </cell>
        </row>
        <row r="217">
          <cell r="B217" t="str">
            <v>UFGCB003</v>
          </cell>
        </row>
        <row r="218">
          <cell r="B218" t="str">
            <v>UFGCB004</v>
          </cell>
        </row>
        <row r="219">
          <cell r="B219" t="str">
            <v>UFGCB005</v>
          </cell>
        </row>
        <row r="220">
          <cell r="B220" t="str">
            <v>UFGCB006</v>
          </cell>
        </row>
        <row r="221">
          <cell r="B221" t="str">
            <v>UFGCB007</v>
          </cell>
        </row>
        <row r="222">
          <cell r="B222" t="str">
            <v>UFGCB008</v>
          </cell>
        </row>
        <row r="223">
          <cell r="B223" t="str">
            <v>UFGCB009</v>
          </cell>
        </row>
        <row r="224">
          <cell r="B224" t="str">
            <v>UFGCB010</v>
          </cell>
        </row>
        <row r="225">
          <cell r="B225" t="str">
            <v>UFGCB011</v>
          </cell>
        </row>
        <row r="226">
          <cell r="B226" t="str">
            <v>UFGCB012</v>
          </cell>
        </row>
        <row r="227">
          <cell r="B227" t="str">
            <v>UFGCB013</v>
          </cell>
        </row>
        <row r="228">
          <cell r="B228" t="str">
            <v>UFGCB014</v>
          </cell>
        </row>
        <row r="229">
          <cell r="B229" t="str">
            <v>UFGCB015</v>
          </cell>
        </row>
        <row r="230">
          <cell r="B230" t="str">
            <v>UFBZX001</v>
          </cell>
        </row>
        <row r="231">
          <cell r="B231" t="str">
            <v>UFBZX002</v>
          </cell>
        </row>
        <row r="232">
          <cell r="B232" t="str">
            <v>UFBZX003</v>
          </cell>
        </row>
        <row r="233">
          <cell r="B233" t="str">
            <v>UFBZX004</v>
          </cell>
        </row>
        <row r="234">
          <cell r="B234" t="str">
            <v>UFBZX005</v>
          </cell>
        </row>
        <row r="235">
          <cell r="B235" t="str">
            <v>UFBZX006</v>
          </cell>
        </row>
        <row r="236">
          <cell r="B236" t="str">
            <v>UFBZX007</v>
          </cell>
        </row>
        <row r="237">
          <cell r="B237" t="str">
            <v>UFBZX008</v>
          </cell>
        </row>
        <row r="238">
          <cell r="B238" t="str">
            <v>UFBZX009</v>
          </cell>
        </row>
        <row r="239">
          <cell r="B239" t="str">
            <v>UFBZX011</v>
          </cell>
        </row>
        <row r="240">
          <cell r="B240" t="str">
            <v>UFBZX012</v>
          </cell>
        </row>
        <row r="241">
          <cell r="B241" t="str">
            <v>UFBZX013</v>
          </cell>
        </row>
        <row r="242">
          <cell r="B242" t="str">
            <v>UFBZX014</v>
          </cell>
        </row>
        <row r="243">
          <cell r="B243" t="str">
            <v>UFBZX016</v>
          </cell>
        </row>
        <row r="244">
          <cell r="B244" t="str">
            <v>UFBZX017</v>
          </cell>
        </row>
        <row r="245">
          <cell r="B245" t="str">
            <v>UFBZX018</v>
          </cell>
        </row>
        <row r="246">
          <cell r="B246" t="str">
            <v>UFBZX019</v>
          </cell>
        </row>
        <row r="247">
          <cell r="B247" t="str">
            <v>UFBZX020</v>
          </cell>
        </row>
        <row r="248">
          <cell r="B248" t="str">
            <v>UFBZX021</v>
          </cell>
        </row>
        <row r="249">
          <cell r="B249" t="str">
            <v>UFBZX022</v>
          </cell>
        </row>
        <row r="250">
          <cell r="B250" t="str">
            <v>UFBZX023</v>
          </cell>
        </row>
        <row r="251">
          <cell r="B251" t="str">
            <v>UFBZX024</v>
          </cell>
        </row>
        <row r="252">
          <cell r="B252" t="str">
            <v>UFBZX025</v>
          </cell>
        </row>
        <row r="253">
          <cell r="B253" t="str">
            <v>UFBZX026</v>
          </cell>
        </row>
        <row r="254">
          <cell r="B254" t="str">
            <v>UFBZX027</v>
          </cell>
        </row>
        <row r="255">
          <cell r="B255" t="str">
            <v>UFBZX028</v>
          </cell>
        </row>
        <row r="256">
          <cell r="B256" t="str">
            <v>UFBZX029</v>
          </cell>
        </row>
        <row r="257">
          <cell r="B257" t="str">
            <v>UFBZX030</v>
          </cell>
        </row>
        <row r="258">
          <cell r="B258" t="str">
            <v>UFBZX031</v>
          </cell>
        </row>
        <row r="259">
          <cell r="B259" t="str">
            <v>UFBZX032</v>
          </cell>
        </row>
        <row r="260">
          <cell r="B260" t="str">
            <v>UFBZX033</v>
          </cell>
        </row>
        <row r="261">
          <cell r="B261" t="str">
            <v>UFBZX034</v>
          </cell>
        </row>
        <row r="262">
          <cell r="B262" t="str">
            <v>UFBZX035</v>
          </cell>
        </row>
        <row r="263">
          <cell r="B263" t="str">
            <v>UFBZX036</v>
          </cell>
        </row>
        <row r="264">
          <cell r="B264" t="str">
            <v>UFBZX037</v>
          </cell>
        </row>
        <row r="265">
          <cell r="B265" t="str">
            <v>UFBZX038</v>
          </cell>
        </row>
        <row r="266">
          <cell r="B266" t="str">
            <v>UFBZX039</v>
          </cell>
        </row>
        <row r="267">
          <cell r="B267" t="str">
            <v>UFBZX040</v>
          </cell>
        </row>
        <row r="268">
          <cell r="B268" t="str">
            <v>UFBZX041</v>
          </cell>
        </row>
        <row r="269">
          <cell r="B269" t="str">
            <v>UFBZX042</v>
          </cell>
        </row>
        <row r="270">
          <cell r="B270" t="str">
            <v>UFBZX043</v>
          </cell>
        </row>
        <row r="271">
          <cell r="B271" t="str">
            <v>UFBZX044</v>
          </cell>
        </row>
        <row r="272">
          <cell r="B272" t="str">
            <v>UFBZX045</v>
          </cell>
        </row>
        <row r="273">
          <cell r="B273" t="str">
            <v>UFBZX046</v>
          </cell>
        </row>
        <row r="274">
          <cell r="B274" t="str">
            <v>UFBZX047</v>
          </cell>
        </row>
        <row r="275">
          <cell r="B275" t="str">
            <v>UFBZX048</v>
          </cell>
        </row>
        <row r="276">
          <cell r="B276" t="str">
            <v>UFBZX049</v>
          </cell>
        </row>
        <row r="277">
          <cell r="B277" t="str">
            <v>UFBZX050</v>
          </cell>
        </row>
        <row r="278">
          <cell r="B278" t="str">
            <v>UFBZX051</v>
          </cell>
        </row>
        <row r="279">
          <cell r="B279" t="str">
            <v>UFBZX052</v>
          </cell>
        </row>
        <row r="280">
          <cell r="B280" t="str">
            <v>UFBZX053</v>
          </cell>
        </row>
        <row r="281">
          <cell r="B281" t="str">
            <v>UFBZX054</v>
          </cell>
        </row>
        <row r="282">
          <cell r="B282" t="str">
            <v>UFBZX055</v>
          </cell>
        </row>
        <row r="283">
          <cell r="B283" t="str">
            <v>UFBZX056</v>
          </cell>
        </row>
        <row r="284">
          <cell r="B284" t="str">
            <v>UFBZX057</v>
          </cell>
        </row>
        <row r="285">
          <cell r="B285" t="str">
            <v>UFBZX058</v>
          </cell>
        </row>
        <row r="286">
          <cell r="B286" t="str">
            <v>UFBZX059</v>
          </cell>
        </row>
        <row r="287">
          <cell r="B287" t="str">
            <v>UFBZX060</v>
          </cell>
        </row>
        <row r="288">
          <cell r="B288" t="str">
            <v>UFBZX061</v>
          </cell>
        </row>
        <row r="289">
          <cell r="B289" t="str">
            <v>UFBZX062</v>
          </cell>
        </row>
        <row r="290">
          <cell r="B290" t="str">
            <v>UFBZX063</v>
          </cell>
        </row>
        <row r="291">
          <cell r="B291" t="str">
            <v>UFBZX064</v>
          </cell>
        </row>
        <row r="292">
          <cell r="B292" t="str">
            <v>UFBZX065</v>
          </cell>
        </row>
        <row r="293">
          <cell r="B293" t="str">
            <v>UFBZX066</v>
          </cell>
        </row>
        <row r="294">
          <cell r="B294" t="str">
            <v>UFBZX067</v>
          </cell>
        </row>
        <row r="295">
          <cell r="B295" t="str">
            <v>UFBBT001</v>
          </cell>
        </row>
        <row r="296">
          <cell r="B296" t="str">
            <v>UFBBT002</v>
          </cell>
        </row>
        <row r="297">
          <cell r="B297" t="str">
            <v>UFBBT003</v>
          </cell>
        </row>
        <row r="298">
          <cell r="B298" t="str">
            <v>UFBBT004</v>
          </cell>
        </row>
        <row r="299">
          <cell r="B299" t="str">
            <v>UFBBT005</v>
          </cell>
        </row>
        <row r="300">
          <cell r="B300" t="str">
            <v>UFBBT006</v>
          </cell>
        </row>
        <row r="301">
          <cell r="B301" t="str">
            <v>UFBBT007</v>
          </cell>
        </row>
        <row r="302">
          <cell r="B302" t="str">
            <v>UFBBT008</v>
          </cell>
        </row>
        <row r="303">
          <cell r="B303" t="str">
            <v>UFBBT009</v>
          </cell>
        </row>
        <row r="304">
          <cell r="B304" t="str">
            <v>UFBBT010</v>
          </cell>
        </row>
        <row r="305">
          <cell r="B305" t="str">
            <v>UFBBT011</v>
          </cell>
        </row>
        <row r="306">
          <cell r="B306" t="str">
            <v>UFBBT012</v>
          </cell>
        </row>
        <row r="307">
          <cell r="B307" t="str">
            <v>UFBBT013</v>
          </cell>
        </row>
        <row r="308">
          <cell r="B308" t="str">
            <v>UFBBT014</v>
          </cell>
        </row>
        <row r="309">
          <cell r="B309" t="str">
            <v>UFBBT015</v>
          </cell>
        </row>
        <row r="310">
          <cell r="B310" t="str">
            <v>UFBBT016</v>
          </cell>
        </row>
        <row r="311">
          <cell r="B311" t="str">
            <v>UFBBT017</v>
          </cell>
        </row>
        <row r="312">
          <cell r="B312" t="str">
            <v>UFBBT018</v>
          </cell>
        </row>
        <row r="313">
          <cell r="B313" t="str">
            <v>UFBBT019</v>
          </cell>
        </row>
        <row r="314">
          <cell r="B314" t="str">
            <v>UFBBT020</v>
          </cell>
        </row>
        <row r="315">
          <cell r="B315" t="str">
            <v>UFBBT021</v>
          </cell>
        </row>
        <row r="316">
          <cell r="B316" t="str">
            <v>UFBBT022</v>
          </cell>
        </row>
        <row r="317">
          <cell r="B317" t="str">
            <v>UFBBT023</v>
          </cell>
        </row>
        <row r="318">
          <cell r="B318" t="str">
            <v>UFBBT024</v>
          </cell>
        </row>
        <row r="319">
          <cell r="B319" t="str">
            <v>UFBBT025</v>
          </cell>
        </row>
        <row r="320">
          <cell r="B320" t="str">
            <v>UFBBT026</v>
          </cell>
        </row>
        <row r="321">
          <cell r="B321" t="str">
            <v>UFBBT027</v>
          </cell>
        </row>
        <row r="322">
          <cell r="B322" t="str">
            <v>UFBBT028</v>
          </cell>
        </row>
        <row r="323">
          <cell r="B323" t="str">
            <v>UFBBT029</v>
          </cell>
        </row>
        <row r="324">
          <cell r="B324" t="str">
            <v>UFBBT030</v>
          </cell>
        </row>
        <row r="325">
          <cell r="B325" t="str">
            <v>UFBBT031</v>
          </cell>
        </row>
        <row r="326">
          <cell r="B326" t="str">
            <v>UFBBT032</v>
          </cell>
        </row>
        <row r="327">
          <cell r="B327" t="str">
            <v>UFBBT033</v>
          </cell>
        </row>
        <row r="328">
          <cell r="B328" t="str">
            <v>UFBBT034</v>
          </cell>
        </row>
        <row r="329">
          <cell r="B329" t="str">
            <v>UFBBT035</v>
          </cell>
        </row>
        <row r="330">
          <cell r="B330" t="str">
            <v>UFBBT036</v>
          </cell>
        </row>
        <row r="331">
          <cell r="B331" t="str">
            <v>UFBBT037</v>
          </cell>
        </row>
        <row r="332">
          <cell r="B332" t="str">
            <v>UFBBT038</v>
          </cell>
        </row>
        <row r="333">
          <cell r="B333" t="str">
            <v>UFBBT039</v>
          </cell>
        </row>
        <row r="334">
          <cell r="B334" t="str">
            <v>UFBBT040</v>
          </cell>
        </row>
        <row r="335">
          <cell r="B335" t="str">
            <v>UFBBT041</v>
          </cell>
        </row>
        <row r="336">
          <cell r="B336" t="str">
            <v>UFBBT042</v>
          </cell>
        </row>
        <row r="337">
          <cell r="B337" t="str">
            <v>UFBBT043</v>
          </cell>
        </row>
        <row r="338">
          <cell r="B338" t="str">
            <v>UFBBT044</v>
          </cell>
        </row>
        <row r="339">
          <cell r="B339" t="str">
            <v>UFBBT045</v>
          </cell>
        </row>
        <row r="340">
          <cell r="B340" t="str">
            <v>UFBBT046</v>
          </cell>
        </row>
        <row r="341">
          <cell r="B341" t="str">
            <v>UFBBT047</v>
          </cell>
        </row>
        <row r="342">
          <cell r="B342" t="str">
            <v>UFBBT048</v>
          </cell>
        </row>
        <row r="343">
          <cell r="B343" t="str">
            <v>UFBBT049</v>
          </cell>
        </row>
        <row r="344">
          <cell r="B344" t="str">
            <v>UFBBT050</v>
          </cell>
        </row>
        <row r="345">
          <cell r="B345" t="str">
            <v>UFBBT051</v>
          </cell>
        </row>
        <row r="346">
          <cell r="B346" t="str">
            <v>UFBBT052</v>
          </cell>
        </row>
        <row r="347">
          <cell r="B347" t="str">
            <v>UFBBT053</v>
          </cell>
        </row>
        <row r="348">
          <cell r="B348" t="str">
            <v>UFBBT054</v>
          </cell>
        </row>
        <row r="349">
          <cell r="B349" t="str">
            <v>UFBBT055</v>
          </cell>
        </row>
        <row r="350">
          <cell r="B350" t="str">
            <v>UFBBT056</v>
          </cell>
        </row>
        <row r="351">
          <cell r="B351" t="str">
            <v>UFBBT057</v>
          </cell>
        </row>
        <row r="352">
          <cell r="B352" t="str">
            <v>UFBBT058</v>
          </cell>
        </row>
        <row r="353">
          <cell r="B353" t="str">
            <v>UFBBT059</v>
          </cell>
        </row>
        <row r="354">
          <cell r="B354" t="str">
            <v>UFBBT060</v>
          </cell>
        </row>
        <row r="355">
          <cell r="B355" t="str">
            <v>UFBBT061</v>
          </cell>
        </row>
        <row r="356">
          <cell r="B356" t="str">
            <v>UFBBT062</v>
          </cell>
        </row>
        <row r="357">
          <cell r="B357" t="str">
            <v>UFBBT063</v>
          </cell>
        </row>
        <row r="358">
          <cell r="B358" t="str">
            <v>UFBBT064</v>
          </cell>
        </row>
        <row r="359">
          <cell r="B359" t="str">
            <v>UFBBT065</v>
          </cell>
        </row>
        <row r="360">
          <cell r="B360" t="str">
            <v>UFBBT066</v>
          </cell>
        </row>
        <row r="361">
          <cell r="B361" t="str">
            <v>UFBBT067</v>
          </cell>
        </row>
        <row r="362">
          <cell r="B362" t="str">
            <v>UFBBT068</v>
          </cell>
        </row>
        <row r="363">
          <cell r="B363" t="str">
            <v>UFBBT069</v>
          </cell>
        </row>
        <row r="364">
          <cell r="B364" t="str">
            <v>UFBBT070</v>
          </cell>
        </row>
        <row r="365">
          <cell r="B365" t="str">
            <v>UFBBT071</v>
          </cell>
        </row>
        <row r="366">
          <cell r="B366" t="str">
            <v>UFBBT072</v>
          </cell>
        </row>
        <row r="367">
          <cell r="B367" t="str">
            <v>UFBBT073</v>
          </cell>
        </row>
        <row r="368">
          <cell r="B368" t="str">
            <v>UFBBT074</v>
          </cell>
        </row>
        <row r="369">
          <cell r="B369" t="str">
            <v>UFBBT075</v>
          </cell>
        </row>
        <row r="370">
          <cell r="B370" t="str">
            <v>UFBBT076</v>
          </cell>
        </row>
        <row r="371">
          <cell r="B371" t="str">
            <v>UFBBT077</v>
          </cell>
        </row>
        <row r="372">
          <cell r="B372" t="str">
            <v>UFBBT078</v>
          </cell>
        </row>
        <row r="373">
          <cell r="B373" t="str">
            <v>UFBBT079</v>
          </cell>
        </row>
        <row r="374">
          <cell r="B374" t="str">
            <v>UFBBT080</v>
          </cell>
        </row>
        <row r="375">
          <cell r="B375" t="str">
            <v>UFBBT081</v>
          </cell>
        </row>
        <row r="376">
          <cell r="B376" t="str">
            <v>UFBBT082</v>
          </cell>
        </row>
        <row r="377">
          <cell r="B377" t="str">
            <v>UFBBT083</v>
          </cell>
        </row>
        <row r="378">
          <cell r="B378" t="str">
            <v>UFBBT084</v>
          </cell>
        </row>
        <row r="379">
          <cell r="B379" t="str">
            <v>UFBBT085</v>
          </cell>
        </row>
        <row r="380">
          <cell r="B380" t="str">
            <v>UFBBT086</v>
          </cell>
        </row>
        <row r="381">
          <cell r="B381" t="str">
            <v>UFBBT087</v>
          </cell>
        </row>
        <row r="382">
          <cell r="B382" t="str">
            <v>UFBBT088</v>
          </cell>
        </row>
        <row r="383">
          <cell r="B383" t="str">
            <v>UFBBT089</v>
          </cell>
        </row>
        <row r="384">
          <cell r="B384" t="str">
            <v>UFBBT090</v>
          </cell>
        </row>
        <row r="385">
          <cell r="B385" t="str">
            <v>UFBBT091</v>
          </cell>
        </row>
        <row r="386">
          <cell r="B386" t="str">
            <v>UFBBT092</v>
          </cell>
        </row>
        <row r="387">
          <cell r="B387" t="str">
            <v>UFBBT093</v>
          </cell>
        </row>
        <row r="388">
          <cell r="B388" t="str">
            <v>UFBBT094</v>
          </cell>
        </row>
        <row r="389">
          <cell r="B389" t="str">
            <v>UFBBT095</v>
          </cell>
        </row>
        <row r="390">
          <cell r="B390" t="str">
            <v>UFBBT096</v>
          </cell>
        </row>
        <row r="391">
          <cell r="B391" t="str">
            <v>UFBBT097</v>
          </cell>
        </row>
        <row r="392">
          <cell r="B392" t="str">
            <v>UFBBT098</v>
          </cell>
        </row>
        <row r="393">
          <cell r="B393" t="str">
            <v>UFBBT099</v>
          </cell>
        </row>
        <row r="394">
          <cell r="B394" t="str">
            <v>UFBBT100</v>
          </cell>
        </row>
        <row r="395">
          <cell r="B395" t="str">
            <v>UFBBT101</v>
          </cell>
        </row>
        <row r="396">
          <cell r="B396" t="str">
            <v>UFBBT102</v>
          </cell>
        </row>
        <row r="397">
          <cell r="B397" t="str">
            <v>UFBBT103</v>
          </cell>
        </row>
        <row r="398">
          <cell r="B398" t="str">
            <v>UFBBT104</v>
          </cell>
        </row>
        <row r="399">
          <cell r="B399" t="str">
            <v>UFBBT105</v>
          </cell>
        </row>
        <row r="400">
          <cell r="B400" t="str">
            <v>UFBBT106</v>
          </cell>
        </row>
        <row r="401">
          <cell r="B401" t="str">
            <v>UFBBT107</v>
          </cell>
        </row>
        <row r="402">
          <cell r="B402" t="str">
            <v>UFBBT108</v>
          </cell>
        </row>
        <row r="403">
          <cell r="B403" t="str">
            <v>UFBBT109</v>
          </cell>
        </row>
        <row r="404">
          <cell r="B404" t="str">
            <v>UFBBT110</v>
          </cell>
        </row>
        <row r="405">
          <cell r="B405" t="str">
            <v>UFBBT111</v>
          </cell>
        </row>
        <row r="406">
          <cell r="B406" t="str">
            <v>UFBBT112</v>
          </cell>
        </row>
        <row r="407">
          <cell r="B407" t="str">
            <v>UFBBT113</v>
          </cell>
        </row>
        <row r="408">
          <cell r="B408" t="str">
            <v>UFBBT114</v>
          </cell>
        </row>
        <row r="409">
          <cell r="B409" t="str">
            <v>UFBBT115</v>
          </cell>
        </row>
        <row r="410">
          <cell r="B410" t="str">
            <v>UFBBT116</v>
          </cell>
        </row>
        <row r="411">
          <cell r="B411" t="str">
            <v>UFBBT117</v>
          </cell>
        </row>
        <row r="412">
          <cell r="B412" t="str">
            <v>UFBBT118</v>
          </cell>
        </row>
        <row r="413">
          <cell r="B413" t="str">
            <v>UFBBT119</v>
          </cell>
        </row>
        <row r="414">
          <cell r="B414" t="str">
            <v>UFBBT120</v>
          </cell>
        </row>
        <row r="415">
          <cell r="B415" t="str">
            <v>UFBBT121</v>
          </cell>
        </row>
        <row r="416">
          <cell r="B416" t="str">
            <v>UFBBT122</v>
          </cell>
        </row>
        <row r="417">
          <cell r="B417" t="str">
            <v>UFBBT123</v>
          </cell>
        </row>
        <row r="418">
          <cell r="B418" t="str">
            <v>UFBBT124</v>
          </cell>
        </row>
        <row r="419">
          <cell r="B419" t="str">
            <v>UFBBT125</v>
          </cell>
        </row>
        <row r="420">
          <cell r="B420" t="str">
            <v>UFBBT126</v>
          </cell>
        </row>
        <row r="421">
          <cell r="B421" t="str">
            <v>UFBBT127</v>
          </cell>
        </row>
        <row r="422">
          <cell r="B422" t="str">
            <v>UFBBT128</v>
          </cell>
        </row>
        <row r="423">
          <cell r="B423" t="str">
            <v>UFBBT129</v>
          </cell>
        </row>
        <row r="424">
          <cell r="B424" t="str">
            <v>UFBBT130</v>
          </cell>
        </row>
        <row r="425">
          <cell r="B425" t="str">
            <v>UFBBT131</v>
          </cell>
        </row>
        <row r="426">
          <cell r="B426" t="str">
            <v>UFBBT132</v>
          </cell>
        </row>
        <row r="427">
          <cell r="B427" t="str">
            <v>UFBBT133</v>
          </cell>
        </row>
        <row r="428">
          <cell r="B428" t="str">
            <v>UFBBT134</v>
          </cell>
        </row>
        <row r="429">
          <cell r="B429" t="str">
            <v>UFBBT135</v>
          </cell>
        </row>
        <row r="430">
          <cell r="B430" t="str">
            <v>UFBBT136</v>
          </cell>
        </row>
        <row r="431">
          <cell r="B431" t="str">
            <v>UFBBT137</v>
          </cell>
        </row>
        <row r="432">
          <cell r="B432" t="str">
            <v>UFBBT148</v>
          </cell>
        </row>
        <row r="433">
          <cell r="B433" t="str">
            <v>UFBBT149</v>
          </cell>
        </row>
        <row r="434">
          <cell r="B434" t="str">
            <v>UFBBT150</v>
          </cell>
        </row>
        <row r="435">
          <cell r="B435" t="str">
            <v>UFBBT151</v>
          </cell>
        </row>
        <row r="436">
          <cell r="B436" t="str">
            <v>UFBBT152</v>
          </cell>
        </row>
        <row r="437">
          <cell r="B437" t="str">
            <v>UFBBT153</v>
          </cell>
        </row>
        <row r="438">
          <cell r="B438" t="str">
            <v>UFBBT154</v>
          </cell>
        </row>
        <row r="439">
          <cell r="B439" t="str">
            <v>UFBBT155</v>
          </cell>
        </row>
        <row r="440">
          <cell r="B440" t="str">
            <v>UFBBT156</v>
          </cell>
        </row>
        <row r="441">
          <cell r="B441" t="str">
            <v>UFBBT157</v>
          </cell>
        </row>
        <row r="442">
          <cell r="B442" t="str">
            <v>UFBBT158</v>
          </cell>
        </row>
        <row r="443">
          <cell r="B443" t="str">
            <v>UFBBT159</v>
          </cell>
        </row>
        <row r="444">
          <cell r="B444" t="str">
            <v>UFBBT160</v>
          </cell>
        </row>
        <row r="445">
          <cell r="B445" t="str">
            <v>UFBBT161</v>
          </cell>
        </row>
        <row r="446">
          <cell r="B446" t="str">
            <v>UFBBT162</v>
          </cell>
        </row>
        <row r="447">
          <cell r="B447" t="str">
            <v>UFBBT163</v>
          </cell>
        </row>
        <row r="448">
          <cell r="B448" t="str">
            <v>UFBBT164</v>
          </cell>
        </row>
        <row r="449">
          <cell r="B449" t="str">
            <v>UFBBT165</v>
          </cell>
        </row>
        <row r="450">
          <cell r="B450" t="str">
            <v>UFBBT166</v>
          </cell>
        </row>
        <row r="451">
          <cell r="B451" t="str">
            <v>UFBBT167</v>
          </cell>
        </row>
        <row r="452">
          <cell r="B452" t="str">
            <v>UFBBT168</v>
          </cell>
        </row>
        <row r="453">
          <cell r="B453" t="str">
            <v>UFBBT169</v>
          </cell>
        </row>
        <row r="454">
          <cell r="B454" t="str">
            <v>UFBBT170</v>
          </cell>
        </row>
        <row r="455">
          <cell r="B455" t="str">
            <v>UFBBT171</v>
          </cell>
        </row>
        <row r="456">
          <cell r="B456" t="str">
            <v>UFBBT172</v>
          </cell>
        </row>
        <row r="457">
          <cell r="B457" t="str">
            <v>UFBBT173</v>
          </cell>
        </row>
        <row r="458">
          <cell r="B458" t="str">
            <v>UFBBT174</v>
          </cell>
        </row>
        <row r="459">
          <cell r="B459" t="str">
            <v>UFBBT175</v>
          </cell>
        </row>
        <row r="460">
          <cell r="B460" t="str">
            <v>UFBBT176</v>
          </cell>
        </row>
        <row r="461">
          <cell r="B461" t="str">
            <v>UFBBT177</v>
          </cell>
        </row>
        <row r="462">
          <cell r="B462" t="str">
            <v>UFBBT178</v>
          </cell>
        </row>
        <row r="463">
          <cell r="B463" t="str">
            <v>UFBBT179</v>
          </cell>
        </row>
        <row r="464">
          <cell r="B464" t="str">
            <v>UFBBT180</v>
          </cell>
        </row>
        <row r="465">
          <cell r="B465" t="str">
            <v>UFBBT181</v>
          </cell>
        </row>
        <row r="466">
          <cell r="B466" t="str">
            <v>UFBAZ001</v>
          </cell>
        </row>
        <row r="467">
          <cell r="B467" t="str">
            <v>UFBAZ002</v>
          </cell>
        </row>
        <row r="468">
          <cell r="B468" t="str">
            <v>UFBAZ003</v>
          </cell>
        </row>
        <row r="469">
          <cell r="B469" t="str">
            <v>UFBAZ004</v>
          </cell>
        </row>
        <row r="470">
          <cell r="B470" t="str">
            <v>UFBAZ005</v>
          </cell>
        </row>
        <row r="471">
          <cell r="B471" t="str">
            <v>UFBAZ006</v>
          </cell>
        </row>
        <row r="472">
          <cell r="B472" t="str">
            <v>UFBAZ007</v>
          </cell>
        </row>
        <row r="473">
          <cell r="B473" t="str">
            <v>UFBAZ008</v>
          </cell>
        </row>
        <row r="474">
          <cell r="B474" t="str">
            <v>UFBAZ009</v>
          </cell>
        </row>
        <row r="475">
          <cell r="B475" t="str">
            <v>UFBAZ010</v>
          </cell>
        </row>
        <row r="476">
          <cell r="B476" t="str">
            <v>UFBAZ011</v>
          </cell>
        </row>
        <row r="477">
          <cell r="B477" t="str">
            <v>UFBAZ012</v>
          </cell>
        </row>
        <row r="478">
          <cell r="B478" t="str">
            <v>UFBAZ013</v>
          </cell>
        </row>
        <row r="479">
          <cell r="B479" t="str">
            <v>UFBAZ014</v>
          </cell>
        </row>
        <row r="480">
          <cell r="B480" t="str">
            <v>UFBAZ015</v>
          </cell>
        </row>
        <row r="481">
          <cell r="B481" t="str">
            <v>UFBAZ016</v>
          </cell>
        </row>
        <row r="482">
          <cell r="B482" t="str">
            <v>UFBAZ017</v>
          </cell>
        </row>
        <row r="483">
          <cell r="B483" t="str">
            <v>UFBAZ018</v>
          </cell>
        </row>
        <row r="484">
          <cell r="B484" t="str">
            <v>UFBAZ019</v>
          </cell>
        </row>
        <row r="485">
          <cell r="B485" t="str">
            <v>UFBAZ020</v>
          </cell>
        </row>
        <row r="486">
          <cell r="B486" t="str">
            <v>UFBAZ021</v>
          </cell>
        </row>
        <row r="487">
          <cell r="B487" t="str">
            <v>UFBAZ022</v>
          </cell>
        </row>
        <row r="488">
          <cell r="B488" t="str">
            <v>UFBAZ023</v>
          </cell>
        </row>
        <row r="489">
          <cell r="B489" t="str">
            <v>UFBAZ024</v>
          </cell>
        </row>
        <row r="490">
          <cell r="B490" t="str">
            <v>UFBAZ025</v>
          </cell>
        </row>
        <row r="491">
          <cell r="B491" t="str">
            <v>UFBAZ026</v>
          </cell>
        </row>
        <row r="492">
          <cell r="B492" t="str">
            <v>UFBAZ027</v>
          </cell>
        </row>
        <row r="493">
          <cell r="B493" t="str">
            <v>UFBAZ028</v>
          </cell>
        </row>
        <row r="494">
          <cell r="B494" t="str">
            <v>UFBAZ029</v>
          </cell>
        </row>
        <row r="495">
          <cell r="B495" t="str">
            <v>UFBAZ030</v>
          </cell>
        </row>
        <row r="496">
          <cell r="B496" t="str">
            <v>UFBAZ031</v>
          </cell>
        </row>
        <row r="497">
          <cell r="B497" t="str">
            <v>UFBPM001</v>
          </cell>
        </row>
        <row r="498">
          <cell r="B498" t="str">
            <v>UFBPM002</v>
          </cell>
        </row>
        <row r="499">
          <cell r="B499" t="str">
            <v>UFBPM003</v>
          </cell>
        </row>
        <row r="500">
          <cell r="B500" t="str">
            <v>UFBPM004</v>
          </cell>
        </row>
        <row r="501">
          <cell r="B501" t="str">
            <v>UFBPM005</v>
          </cell>
        </row>
        <row r="502">
          <cell r="B502" t="str">
            <v>UFBPE001</v>
          </cell>
        </row>
        <row r="503">
          <cell r="B503" t="str">
            <v>UFBPE002</v>
          </cell>
        </row>
        <row r="504">
          <cell r="B504" t="str">
            <v>UFBPE003</v>
          </cell>
        </row>
        <row r="505">
          <cell r="B505" t="str">
            <v>UFBPE004</v>
          </cell>
        </row>
        <row r="506">
          <cell r="B506" t="str">
            <v>UFBPE005</v>
          </cell>
        </row>
        <row r="507">
          <cell r="B507" t="str">
            <v>UFBPE006</v>
          </cell>
        </row>
        <row r="508">
          <cell r="B508" t="str">
            <v>UFBPE007</v>
          </cell>
        </row>
        <row r="509">
          <cell r="B509" t="str">
            <v>UFBFW001</v>
          </cell>
        </row>
        <row r="510">
          <cell r="B510" t="str">
            <v>UFBFW002</v>
          </cell>
        </row>
        <row r="511">
          <cell r="B511" t="str">
            <v>UFBFW003</v>
          </cell>
        </row>
        <row r="512">
          <cell r="B512" t="str">
            <v>UFBFW004</v>
          </cell>
        </row>
        <row r="513">
          <cell r="B513" t="str">
            <v>UFBFW005</v>
          </cell>
        </row>
        <row r="514">
          <cell r="B514" t="str">
            <v>UFBFW006</v>
          </cell>
        </row>
        <row r="515">
          <cell r="B515" t="str">
            <v>UFBFW007</v>
          </cell>
        </row>
        <row r="516">
          <cell r="B516" t="str">
            <v>UFBFW008</v>
          </cell>
        </row>
        <row r="517">
          <cell r="B517" t="str">
            <v>UFBFW009</v>
          </cell>
        </row>
        <row r="518">
          <cell r="B518" t="str">
            <v>UFBFW010</v>
          </cell>
        </row>
        <row r="519">
          <cell r="B519" t="str">
            <v>UFBFW011</v>
          </cell>
        </row>
        <row r="520">
          <cell r="B520" t="str">
            <v>UFBFW012</v>
          </cell>
        </row>
        <row r="521">
          <cell r="B521" t="str">
            <v>UFBSJ001</v>
          </cell>
        </row>
        <row r="522">
          <cell r="B522" t="str">
            <v>UFBSJ002</v>
          </cell>
        </row>
        <row r="523">
          <cell r="B523" t="str">
            <v>UFY00001</v>
          </cell>
        </row>
        <row r="524">
          <cell r="B524" t="str">
            <v>UFY00002</v>
          </cell>
        </row>
        <row r="525">
          <cell r="B525" t="str">
            <v>UFY00003</v>
          </cell>
        </row>
        <row r="526">
          <cell r="B526" t="str">
            <v>UFY00004</v>
          </cell>
        </row>
        <row r="527">
          <cell r="B527" t="str">
            <v>UFY00005</v>
          </cell>
        </row>
        <row r="528">
          <cell r="B528" t="str">
            <v>UFY00006</v>
          </cell>
        </row>
        <row r="529">
          <cell r="B529" t="str">
            <v>UFY00007</v>
          </cell>
        </row>
        <row r="530">
          <cell r="B530" t="str">
            <v>UFY00008</v>
          </cell>
        </row>
        <row r="531">
          <cell r="B531" t="str">
            <v>UFY00009</v>
          </cell>
        </row>
        <row r="532">
          <cell r="B532" t="str">
            <v>UFY00010</v>
          </cell>
        </row>
        <row r="533">
          <cell r="B533" t="str">
            <v>UFY00011</v>
          </cell>
        </row>
        <row r="534">
          <cell r="B534" t="str">
            <v>UFY00012</v>
          </cell>
        </row>
        <row r="535">
          <cell r="B535" t="str">
            <v>UFY00013</v>
          </cell>
        </row>
        <row r="536">
          <cell r="B536" t="str">
            <v>UFY00014</v>
          </cell>
        </row>
        <row r="537">
          <cell r="B537" t="str">
            <v>UFY00015</v>
          </cell>
        </row>
        <row r="538">
          <cell r="B538" t="str">
            <v>UFY00016</v>
          </cell>
        </row>
        <row r="539">
          <cell r="B539" t="str">
            <v>UFBBT183</v>
          </cell>
        </row>
        <row r="540">
          <cell r="B540" t="str">
            <v>UF9032008-C074-082</v>
          </cell>
        </row>
        <row r="541">
          <cell r="B541" t="str">
            <v>UF9032008-C074-362</v>
          </cell>
        </row>
        <row r="542">
          <cell r="B542" t="str">
            <v>UF9032008-C074-363</v>
          </cell>
        </row>
        <row r="543">
          <cell r="B543" t="str">
            <v>UF9032008-C074-752</v>
          </cell>
        </row>
        <row r="544">
          <cell r="B544" t="str">
            <v>UF9032008-C074-232</v>
          </cell>
        </row>
        <row r="545">
          <cell r="B545" t="str">
            <v>UF9032008-C074-242</v>
          </cell>
        </row>
        <row r="546">
          <cell r="B546" t="str">
            <v>UF9032008-C074-312</v>
          </cell>
        </row>
        <row r="547">
          <cell r="B547" t="str">
            <v>UF9032008-C074-292</v>
          </cell>
        </row>
        <row r="548">
          <cell r="B548" t="str">
            <v>UF9032008-C073-082</v>
          </cell>
        </row>
        <row r="549">
          <cell r="B549" t="str">
            <v>UF9032008-C073-362</v>
          </cell>
        </row>
        <row r="550">
          <cell r="B550" t="str">
            <v>UF9032008-C073-363</v>
          </cell>
        </row>
        <row r="551">
          <cell r="B551" t="str">
            <v>UF9032008-C073-752</v>
          </cell>
        </row>
        <row r="552">
          <cell r="B552" t="str">
            <v>UF9032008-C073-232</v>
          </cell>
        </row>
        <row r="553">
          <cell r="B553" t="str">
            <v>UF9032008-C073-242</v>
          </cell>
        </row>
        <row r="554">
          <cell r="B554" t="str">
            <v>UF9032008-C073-312</v>
          </cell>
        </row>
        <row r="555">
          <cell r="B555" t="str">
            <v>UF9032008-C073-292</v>
          </cell>
        </row>
        <row r="556">
          <cell r="B556" t="str">
            <v>UF9032008-C072-082</v>
          </cell>
        </row>
        <row r="557">
          <cell r="B557" t="str">
            <v>UF9032008-C072-362</v>
          </cell>
        </row>
        <row r="558">
          <cell r="B558" t="str">
            <v>UF9032008-C072-363</v>
          </cell>
        </row>
        <row r="559">
          <cell r="B559" t="str">
            <v>UF9032008-C072-752</v>
          </cell>
        </row>
        <row r="560">
          <cell r="B560" t="str">
            <v>UF9032008-C072-232</v>
          </cell>
        </row>
        <row r="561">
          <cell r="B561" t="str">
            <v>UF9032008-C072-242</v>
          </cell>
        </row>
        <row r="562">
          <cell r="B562" t="str">
            <v>UF9032008-C072-312</v>
          </cell>
        </row>
        <row r="563">
          <cell r="B563" t="str">
            <v>UF9032008-C072-292</v>
          </cell>
        </row>
        <row r="564">
          <cell r="B564" t="str">
            <v>UF9032008-C071-082</v>
          </cell>
        </row>
        <row r="565">
          <cell r="B565" t="str">
            <v>UF9032008-C071-362</v>
          </cell>
        </row>
        <row r="566">
          <cell r="B566" t="str">
            <v>UF9032008-C071-363</v>
          </cell>
        </row>
        <row r="567">
          <cell r="B567" t="str">
            <v>UF9032008-C071-752</v>
          </cell>
        </row>
        <row r="568">
          <cell r="B568" t="str">
            <v>UF9032008-C071-232</v>
          </cell>
        </row>
        <row r="569">
          <cell r="B569" t="str">
            <v>UF9032008-C071-242</v>
          </cell>
        </row>
        <row r="570">
          <cell r="B570" t="str">
            <v>UF9032008-C071-312</v>
          </cell>
        </row>
        <row r="571">
          <cell r="B571" t="str">
            <v>UF9032008-C071-292</v>
          </cell>
        </row>
        <row r="572">
          <cell r="B572" t="str">
            <v>UF9032008-C070-082</v>
          </cell>
        </row>
        <row r="573">
          <cell r="B573" t="str">
            <v>UF9032008-C070-362</v>
          </cell>
        </row>
        <row r="574">
          <cell r="B574" t="str">
            <v>UF9032008-C070-363</v>
          </cell>
        </row>
        <row r="575">
          <cell r="B575" t="str">
            <v>UF9032008-C070-752</v>
          </cell>
        </row>
        <row r="576">
          <cell r="B576" t="str">
            <v>UF9032008-C070-232</v>
          </cell>
        </row>
        <row r="577">
          <cell r="B577" t="str">
            <v>UF9032008-C070-242</v>
          </cell>
        </row>
        <row r="578">
          <cell r="B578" t="str">
            <v>UF9032008-C070-312</v>
          </cell>
        </row>
        <row r="579">
          <cell r="B579" t="str">
            <v>UF9032008-C070-292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核验"/>
      <sheetName val="总表"/>
      <sheetName val="入库"/>
      <sheetName val="领料"/>
      <sheetName val="郭"/>
      <sheetName val="料号标准"/>
      <sheetName val="Sheet1"/>
    </sheetNames>
    <sheetDataSet>
      <sheetData sheetId="0"/>
      <sheetData sheetId="1"/>
      <sheetData sheetId="2"/>
      <sheetData sheetId="3"/>
      <sheetData sheetId="4"/>
      <sheetData sheetId="5"/>
      <sheetData sheetId="6">
        <row r="1">
          <cell r="B1" t="str">
            <v>物料编号(必填)</v>
          </cell>
        </row>
        <row r="2">
          <cell r="B2" t="str">
            <v>UFM00001</v>
          </cell>
        </row>
        <row r="3">
          <cell r="B3" t="str">
            <v>UFM00002</v>
          </cell>
        </row>
        <row r="4">
          <cell r="B4" t="str">
            <v>UFM00003</v>
          </cell>
        </row>
        <row r="5">
          <cell r="B5" t="str">
            <v>UFM00004</v>
          </cell>
        </row>
        <row r="6">
          <cell r="B6" t="str">
            <v>UFM00005</v>
          </cell>
        </row>
        <row r="7">
          <cell r="B7" t="str">
            <v>UFM00006</v>
          </cell>
        </row>
        <row r="8">
          <cell r="B8" t="str">
            <v>UFM00007</v>
          </cell>
        </row>
        <row r="9">
          <cell r="B9" t="str">
            <v>UFM00008</v>
          </cell>
        </row>
        <row r="10">
          <cell r="B10" t="str">
            <v>UFM00009</v>
          </cell>
        </row>
        <row r="11">
          <cell r="B11" t="str">
            <v>UFM00010</v>
          </cell>
        </row>
        <row r="12">
          <cell r="B12" t="str">
            <v>UFM00011</v>
          </cell>
        </row>
        <row r="13">
          <cell r="B13" t="str">
            <v>UFM00012</v>
          </cell>
        </row>
        <row r="14">
          <cell r="B14" t="str">
            <v>UFM00013</v>
          </cell>
        </row>
        <row r="15">
          <cell r="B15" t="str">
            <v>UFM00014</v>
          </cell>
        </row>
        <row r="16">
          <cell r="B16" t="str">
            <v>UFM00015</v>
          </cell>
        </row>
        <row r="17">
          <cell r="B17" t="str">
            <v>UFM00016</v>
          </cell>
        </row>
        <row r="18">
          <cell r="B18" t="str">
            <v>UFM00017</v>
          </cell>
        </row>
        <row r="19">
          <cell r="B19" t="str">
            <v>UFM00018</v>
          </cell>
        </row>
        <row r="20">
          <cell r="B20" t="str">
            <v>UFM00019</v>
          </cell>
        </row>
        <row r="21">
          <cell r="B21" t="str">
            <v>UFM00020</v>
          </cell>
        </row>
        <row r="22">
          <cell r="B22" t="str">
            <v>UFM00021</v>
          </cell>
        </row>
        <row r="23">
          <cell r="B23" t="str">
            <v>UFM00022</v>
          </cell>
        </row>
        <row r="24">
          <cell r="B24" t="str">
            <v>UFM00023</v>
          </cell>
        </row>
        <row r="25">
          <cell r="B25" t="str">
            <v>UFM00024</v>
          </cell>
        </row>
        <row r="26">
          <cell r="B26" t="str">
            <v>UFM00025</v>
          </cell>
        </row>
        <row r="27">
          <cell r="B27" t="str">
            <v>UFM00026</v>
          </cell>
        </row>
        <row r="28">
          <cell r="B28" t="str">
            <v>UFM00027</v>
          </cell>
        </row>
        <row r="29">
          <cell r="B29" t="str">
            <v>UFM00028</v>
          </cell>
        </row>
        <row r="30">
          <cell r="B30" t="str">
            <v>UFM00029</v>
          </cell>
        </row>
        <row r="31">
          <cell r="B31" t="str">
            <v>UFM00030</v>
          </cell>
        </row>
        <row r="32">
          <cell r="B32" t="str">
            <v>UFM00031</v>
          </cell>
        </row>
        <row r="33">
          <cell r="B33" t="str">
            <v>UFM00032</v>
          </cell>
        </row>
        <row r="34">
          <cell r="B34" t="str">
            <v>UFM00033</v>
          </cell>
        </row>
        <row r="35">
          <cell r="B35" t="str">
            <v>UFM00034</v>
          </cell>
        </row>
        <row r="36">
          <cell r="B36" t="str">
            <v>UFM00035</v>
          </cell>
        </row>
        <row r="37">
          <cell r="B37" t="str">
            <v>UFM00036</v>
          </cell>
        </row>
        <row r="38">
          <cell r="B38" t="str">
            <v>UFM00037</v>
          </cell>
        </row>
        <row r="39">
          <cell r="B39" t="str">
            <v>UFM00038</v>
          </cell>
        </row>
        <row r="40">
          <cell r="B40" t="str">
            <v>UFM00039</v>
          </cell>
        </row>
        <row r="41">
          <cell r="B41" t="str">
            <v>UFM00040</v>
          </cell>
        </row>
        <row r="42">
          <cell r="B42" t="str">
            <v>UFM00041</v>
          </cell>
        </row>
        <row r="43">
          <cell r="B43" t="str">
            <v>UFM00042</v>
          </cell>
        </row>
        <row r="44">
          <cell r="B44" t="str">
            <v>UFM00043</v>
          </cell>
        </row>
        <row r="45">
          <cell r="B45" t="str">
            <v>UFM00044</v>
          </cell>
        </row>
        <row r="46">
          <cell r="B46" t="str">
            <v>UFM00045</v>
          </cell>
        </row>
        <row r="47">
          <cell r="B47" t="str">
            <v>UFM00046</v>
          </cell>
        </row>
        <row r="48">
          <cell r="B48" t="str">
            <v>UFM00047</v>
          </cell>
        </row>
        <row r="49">
          <cell r="B49" t="str">
            <v>UFM00048</v>
          </cell>
        </row>
        <row r="50">
          <cell r="B50" t="str">
            <v>UFM00049</v>
          </cell>
        </row>
        <row r="51">
          <cell r="B51" t="str">
            <v>UFM00050</v>
          </cell>
        </row>
        <row r="52">
          <cell r="B52" t="str">
            <v>UFM00051</v>
          </cell>
        </row>
        <row r="53">
          <cell r="B53" t="str">
            <v>UFM00052</v>
          </cell>
        </row>
        <row r="54">
          <cell r="B54" t="str">
            <v>UFM00053</v>
          </cell>
        </row>
        <row r="55">
          <cell r="B55" t="str">
            <v>UFM00054</v>
          </cell>
        </row>
        <row r="56">
          <cell r="B56" t="str">
            <v>UFM00055</v>
          </cell>
        </row>
        <row r="57">
          <cell r="B57" t="str">
            <v>UFM00056</v>
          </cell>
        </row>
        <row r="58">
          <cell r="B58" t="str">
            <v>UFM00057</v>
          </cell>
        </row>
        <row r="59">
          <cell r="B59" t="str">
            <v>UFM00058</v>
          </cell>
        </row>
        <row r="60">
          <cell r="B60" t="str">
            <v>UFM00059</v>
          </cell>
        </row>
        <row r="61">
          <cell r="B61" t="str">
            <v>UFM00060</v>
          </cell>
        </row>
        <row r="62">
          <cell r="B62" t="str">
            <v>UFM00061</v>
          </cell>
        </row>
        <row r="63">
          <cell r="B63" t="str">
            <v>UFM00062</v>
          </cell>
        </row>
        <row r="64">
          <cell r="B64" t="str">
            <v>UFM00063</v>
          </cell>
        </row>
        <row r="65">
          <cell r="B65" t="str">
            <v>UFM00064</v>
          </cell>
        </row>
        <row r="66">
          <cell r="B66" t="str">
            <v>UFM00065</v>
          </cell>
        </row>
        <row r="67">
          <cell r="B67" t="str">
            <v>UFM00066</v>
          </cell>
        </row>
        <row r="68">
          <cell r="B68" t="str">
            <v>UFM00067</v>
          </cell>
        </row>
        <row r="69">
          <cell r="B69" t="str">
            <v>UFM00068</v>
          </cell>
        </row>
        <row r="70">
          <cell r="B70" t="str">
            <v>UFM00069</v>
          </cell>
        </row>
        <row r="71">
          <cell r="B71" t="str">
            <v>UFM00070</v>
          </cell>
        </row>
        <row r="72">
          <cell r="B72" t="str">
            <v>UFM00071</v>
          </cell>
        </row>
        <row r="73">
          <cell r="B73" t="str">
            <v>UFM00072</v>
          </cell>
        </row>
        <row r="74">
          <cell r="B74" t="str">
            <v>UFM00073</v>
          </cell>
        </row>
        <row r="75">
          <cell r="B75" t="str">
            <v>UFM00074</v>
          </cell>
        </row>
        <row r="76">
          <cell r="B76" t="str">
            <v>UFM00075</v>
          </cell>
        </row>
        <row r="77">
          <cell r="B77" t="str">
            <v>UFM00076</v>
          </cell>
        </row>
        <row r="78">
          <cell r="B78" t="str">
            <v>UFM00077</v>
          </cell>
        </row>
        <row r="79">
          <cell r="B79" t="str">
            <v>UFM00078</v>
          </cell>
        </row>
        <row r="80">
          <cell r="B80" t="str">
            <v>UFM00079</v>
          </cell>
        </row>
        <row r="81">
          <cell r="B81" t="str">
            <v>UFM00080</v>
          </cell>
        </row>
        <row r="82">
          <cell r="B82" t="str">
            <v>UFM00081</v>
          </cell>
        </row>
        <row r="83">
          <cell r="B83" t="str">
            <v>UFM00082</v>
          </cell>
        </row>
        <row r="84">
          <cell r="B84" t="str">
            <v>UFM00083</v>
          </cell>
        </row>
        <row r="85">
          <cell r="B85" t="str">
            <v>UFM00084</v>
          </cell>
        </row>
        <row r="86">
          <cell r="B86" t="str">
            <v>UFM00085</v>
          </cell>
        </row>
        <row r="87">
          <cell r="B87" t="str">
            <v>UFM00086</v>
          </cell>
        </row>
        <row r="88">
          <cell r="B88" t="str">
            <v>UFM00087</v>
          </cell>
        </row>
        <row r="89">
          <cell r="B89" t="str">
            <v>UFM00088</v>
          </cell>
        </row>
        <row r="90">
          <cell r="B90" t="str">
            <v>UFM00089</v>
          </cell>
        </row>
        <row r="91">
          <cell r="B91" t="str">
            <v>UFM00090</v>
          </cell>
        </row>
        <row r="92">
          <cell r="B92" t="str">
            <v>UFM00091</v>
          </cell>
        </row>
        <row r="93">
          <cell r="B93" t="str">
            <v>UFM00097</v>
          </cell>
        </row>
        <row r="94">
          <cell r="B94" t="str">
            <v>UFM00103</v>
          </cell>
        </row>
        <row r="95">
          <cell r="B95" t="str">
            <v>UFM00109</v>
          </cell>
        </row>
        <row r="96">
          <cell r="B96" t="str">
            <v>UFM00115</v>
          </cell>
        </row>
        <row r="97">
          <cell r="B97" t="str">
            <v>UFM00121</v>
          </cell>
        </row>
        <row r="98">
          <cell r="B98" t="str">
            <v>UFM00125</v>
          </cell>
        </row>
        <row r="99">
          <cell r="B99" t="str">
            <v>UFM00126</v>
          </cell>
        </row>
        <row r="100">
          <cell r="B100" t="str">
            <v>UFM00127</v>
          </cell>
        </row>
        <row r="101">
          <cell r="B101" t="str">
            <v>UFM00128</v>
          </cell>
        </row>
        <row r="102">
          <cell r="B102" t="str">
            <v>UFM00129</v>
          </cell>
        </row>
        <row r="103">
          <cell r="B103" t="str">
            <v>UFM00130</v>
          </cell>
        </row>
        <row r="104">
          <cell r="B104" t="str">
            <v>UFM00131</v>
          </cell>
        </row>
        <row r="105">
          <cell r="B105" t="str">
            <v>UFM00132</v>
          </cell>
        </row>
        <row r="106">
          <cell r="B106" t="str">
            <v>UFM00133</v>
          </cell>
        </row>
        <row r="107">
          <cell r="B107" t="str">
            <v>UFPJL001</v>
          </cell>
        </row>
        <row r="108">
          <cell r="B108" t="str">
            <v>UFPJL002</v>
          </cell>
        </row>
        <row r="109">
          <cell r="B109" t="str">
            <v>UFPJL003</v>
          </cell>
        </row>
        <row r="110">
          <cell r="B110" t="str">
            <v>UFPJL004</v>
          </cell>
        </row>
        <row r="111">
          <cell r="B111" t="str">
            <v>UFPJL005</v>
          </cell>
        </row>
        <row r="112">
          <cell r="B112" t="str">
            <v>UFPJL006</v>
          </cell>
        </row>
        <row r="113">
          <cell r="B113" t="str">
            <v>UFPJL007</v>
          </cell>
        </row>
        <row r="114">
          <cell r="B114" t="str">
            <v>UFPJL008</v>
          </cell>
        </row>
        <row r="115">
          <cell r="B115" t="str">
            <v>UFPJL009</v>
          </cell>
        </row>
        <row r="116">
          <cell r="B116" t="str">
            <v>UFPJL010</v>
          </cell>
        </row>
        <row r="117">
          <cell r="B117" t="str">
            <v>UFPJL011</v>
          </cell>
        </row>
        <row r="118">
          <cell r="B118" t="str">
            <v>UFPJL012</v>
          </cell>
        </row>
        <row r="119">
          <cell r="B119" t="str">
            <v>UFPHG001</v>
          </cell>
        </row>
        <row r="120">
          <cell r="B120" t="str">
            <v>UFPHG002</v>
          </cell>
        </row>
        <row r="121">
          <cell r="B121" t="str">
            <v>UFPHG003</v>
          </cell>
        </row>
        <row r="122">
          <cell r="B122" t="str">
            <v>UFPHG004</v>
          </cell>
        </row>
        <row r="123">
          <cell r="B123" t="str">
            <v>UFPHG005</v>
          </cell>
        </row>
        <row r="124">
          <cell r="B124" t="str">
            <v>UFPHG006</v>
          </cell>
        </row>
        <row r="125">
          <cell r="B125" t="str">
            <v>UFPHG007</v>
          </cell>
        </row>
        <row r="126">
          <cell r="B126" t="str">
            <v>UFPLS001</v>
          </cell>
        </row>
        <row r="127">
          <cell r="B127" t="str">
            <v>UFPLS002</v>
          </cell>
        </row>
        <row r="128">
          <cell r="B128" t="str">
            <v>UFPLS003</v>
          </cell>
        </row>
        <row r="129">
          <cell r="B129" t="str">
            <v>UFPLS004</v>
          </cell>
        </row>
        <row r="130">
          <cell r="B130" t="str">
            <v>UFPLS005</v>
          </cell>
        </row>
        <row r="131">
          <cell r="B131" t="str">
            <v>UFPLS006</v>
          </cell>
        </row>
        <row r="132">
          <cell r="B132" t="str">
            <v>UFPLS007</v>
          </cell>
        </row>
        <row r="133">
          <cell r="B133" t="str">
            <v>UFPLS008</v>
          </cell>
        </row>
        <row r="134">
          <cell r="B134" t="str">
            <v>UFPLS009</v>
          </cell>
        </row>
        <row r="135">
          <cell r="B135" t="str">
            <v>UFPLS010</v>
          </cell>
        </row>
        <row r="136">
          <cell r="B136" t="str">
            <v>UFPLS011</v>
          </cell>
        </row>
        <row r="137">
          <cell r="B137" t="str">
            <v>UFPLS012</v>
          </cell>
        </row>
        <row r="138">
          <cell r="B138" t="str">
            <v>UFPLS013</v>
          </cell>
        </row>
        <row r="139">
          <cell r="B139" t="str">
            <v>UFPLS014</v>
          </cell>
        </row>
        <row r="140">
          <cell r="B140" t="str">
            <v>UFPLS015</v>
          </cell>
        </row>
        <row r="141">
          <cell r="B141" t="str">
            <v>UFPLS016</v>
          </cell>
        </row>
        <row r="142">
          <cell r="B142" t="str">
            <v>UFPLS017</v>
          </cell>
        </row>
        <row r="143">
          <cell r="B143" t="str">
            <v>UFPLS018</v>
          </cell>
        </row>
        <row r="144">
          <cell r="B144" t="str">
            <v>UFPLS019</v>
          </cell>
        </row>
        <row r="145">
          <cell r="B145" t="str">
            <v>UFPLS020</v>
          </cell>
        </row>
        <row r="146">
          <cell r="B146" t="str">
            <v>UFPLS021</v>
          </cell>
        </row>
        <row r="147">
          <cell r="B147" t="str">
            <v>UFPLS022</v>
          </cell>
        </row>
        <row r="148">
          <cell r="B148" t="str">
            <v>UFPLS023</v>
          </cell>
        </row>
        <row r="149">
          <cell r="B149" t="str">
            <v>UFPLS024</v>
          </cell>
        </row>
        <row r="150">
          <cell r="B150" t="str">
            <v>UFPLS025</v>
          </cell>
        </row>
        <row r="151">
          <cell r="B151" t="str">
            <v>UFPLS026</v>
          </cell>
        </row>
        <row r="152">
          <cell r="B152" t="str">
            <v>UFPLS027</v>
          </cell>
        </row>
        <row r="153">
          <cell r="B153" t="str">
            <v>UFPLS028</v>
          </cell>
        </row>
        <row r="154">
          <cell r="B154" t="str">
            <v>UFPLS029</v>
          </cell>
        </row>
        <row r="155">
          <cell r="B155" t="str">
            <v>UFPLS030</v>
          </cell>
        </row>
        <row r="156">
          <cell r="B156" t="str">
            <v>UFPLS031</v>
          </cell>
        </row>
        <row r="157">
          <cell r="B157" t="str">
            <v>UFPLS032</v>
          </cell>
        </row>
        <row r="158">
          <cell r="B158" t="str">
            <v>UFPLS033</v>
          </cell>
        </row>
        <row r="159">
          <cell r="B159" t="str">
            <v>UFPLS034</v>
          </cell>
        </row>
        <row r="160">
          <cell r="B160" t="str">
            <v>UFPLS035</v>
          </cell>
        </row>
        <row r="161">
          <cell r="B161" t="str">
            <v>UFPLS036</v>
          </cell>
        </row>
        <row r="162">
          <cell r="B162" t="str">
            <v>UFPLS037</v>
          </cell>
        </row>
        <row r="163">
          <cell r="B163" t="str">
            <v>UFPLS038</v>
          </cell>
        </row>
        <row r="164">
          <cell r="B164" t="str">
            <v>UFPLS039</v>
          </cell>
        </row>
        <row r="165">
          <cell r="B165" t="str">
            <v>UFPLS040</v>
          </cell>
        </row>
        <row r="166">
          <cell r="B166" t="str">
            <v>UFPLS041</v>
          </cell>
        </row>
        <row r="167">
          <cell r="B167" t="str">
            <v>UFPBS001</v>
          </cell>
        </row>
        <row r="168">
          <cell r="B168" t="str">
            <v>UFPBS002</v>
          </cell>
        </row>
        <row r="169">
          <cell r="B169" t="str">
            <v>UFPKD001</v>
          </cell>
        </row>
        <row r="170">
          <cell r="B170" t="str">
            <v>UFPKD002</v>
          </cell>
        </row>
        <row r="171">
          <cell r="B171" t="str">
            <v>UFPKD003</v>
          </cell>
        </row>
        <row r="172">
          <cell r="B172" t="str">
            <v>UFPDM001</v>
          </cell>
        </row>
        <row r="173">
          <cell r="B173" t="str">
            <v>UFPDM002</v>
          </cell>
        </row>
        <row r="174">
          <cell r="B174" t="str">
            <v>UFPGJ001</v>
          </cell>
        </row>
        <row r="175">
          <cell r="B175" t="str">
            <v>UFPGJ002</v>
          </cell>
        </row>
        <row r="176">
          <cell r="B176" t="str">
            <v>UFPGJ003</v>
          </cell>
        </row>
        <row r="177">
          <cell r="B177" t="str">
            <v>UFPBT001</v>
          </cell>
        </row>
        <row r="178">
          <cell r="B178" t="str">
            <v>UFPBT002</v>
          </cell>
        </row>
        <row r="179">
          <cell r="B179" t="str">
            <v>UFPSJ001</v>
          </cell>
        </row>
        <row r="180">
          <cell r="B180" t="str">
            <v>UFPSJ002</v>
          </cell>
        </row>
        <row r="181">
          <cell r="B181" t="str">
            <v>UFPSJ003</v>
          </cell>
        </row>
        <row r="182">
          <cell r="B182" t="str">
            <v>UFPSJ004</v>
          </cell>
        </row>
        <row r="183">
          <cell r="B183" t="str">
            <v>UFPSJ005</v>
          </cell>
        </row>
        <row r="184">
          <cell r="B184" t="str">
            <v>UFPSJ006</v>
          </cell>
        </row>
        <row r="185">
          <cell r="B185" t="str">
            <v>UFPSJ007</v>
          </cell>
        </row>
        <row r="186">
          <cell r="B186" t="str">
            <v>UFPSJ008</v>
          </cell>
        </row>
        <row r="187">
          <cell r="B187" t="str">
            <v>UFPSJ009</v>
          </cell>
        </row>
        <row r="188">
          <cell r="B188" t="str">
            <v>UFPSJ010</v>
          </cell>
        </row>
        <row r="189">
          <cell r="B189" t="str">
            <v>UFPSJ011</v>
          </cell>
        </row>
        <row r="190">
          <cell r="B190" t="str">
            <v>UFPSJ012</v>
          </cell>
        </row>
        <row r="191">
          <cell r="B191" t="str">
            <v>UFPSJ013</v>
          </cell>
        </row>
        <row r="192">
          <cell r="B192" t="str">
            <v>UFPSJ014</v>
          </cell>
        </row>
        <row r="193">
          <cell r="B193" t="str">
            <v>UFPSJ015</v>
          </cell>
        </row>
        <row r="194">
          <cell r="B194" t="str">
            <v>UFPSJ016</v>
          </cell>
        </row>
        <row r="195">
          <cell r="B195" t="str">
            <v>UFPSJ017</v>
          </cell>
        </row>
        <row r="196">
          <cell r="B196" t="str">
            <v>UFPSJ018</v>
          </cell>
        </row>
        <row r="197">
          <cell r="B197" t="str">
            <v>UFPSJ019</v>
          </cell>
        </row>
        <row r="198">
          <cell r="B198" t="str">
            <v>UFPSJ020</v>
          </cell>
        </row>
        <row r="199">
          <cell r="B199" t="str">
            <v>UFPSJ021</v>
          </cell>
        </row>
        <row r="200">
          <cell r="B200" t="str">
            <v>UFPSJ022</v>
          </cell>
        </row>
        <row r="201">
          <cell r="B201" t="str">
            <v>UFPSJ023</v>
          </cell>
        </row>
        <row r="202">
          <cell r="B202" t="str">
            <v>UFPSJ024</v>
          </cell>
        </row>
        <row r="203">
          <cell r="B203" t="str">
            <v>UFPSJ025</v>
          </cell>
        </row>
        <row r="204">
          <cell r="B204" t="str">
            <v>UFPSJ026</v>
          </cell>
        </row>
        <row r="205">
          <cell r="B205" t="str">
            <v>UFPSJ027</v>
          </cell>
        </row>
        <row r="206">
          <cell r="B206" t="str">
            <v>UFPSJ028</v>
          </cell>
        </row>
        <row r="207">
          <cell r="B207" t="str">
            <v>UFGJP001</v>
          </cell>
        </row>
        <row r="208">
          <cell r="B208" t="str">
            <v>UFGJP002</v>
          </cell>
        </row>
        <row r="209">
          <cell r="B209" t="str">
            <v>UFGJP003</v>
          </cell>
        </row>
        <row r="210">
          <cell r="B210" t="str">
            <v>UFGJP004</v>
          </cell>
        </row>
        <row r="211">
          <cell r="B211" t="str">
            <v>UFGJP005</v>
          </cell>
        </row>
        <row r="212">
          <cell r="B212" t="str">
            <v>UFGJP006</v>
          </cell>
        </row>
        <row r="213">
          <cell r="B213" t="str">
            <v>UFGJP007</v>
          </cell>
        </row>
        <row r="214">
          <cell r="B214" t="str">
            <v>UFGJP008</v>
          </cell>
        </row>
        <row r="215">
          <cell r="B215" t="str">
            <v>UFGCB001</v>
          </cell>
        </row>
        <row r="216">
          <cell r="B216" t="str">
            <v>UFGCB002</v>
          </cell>
        </row>
        <row r="217">
          <cell r="B217" t="str">
            <v>UFGCB003</v>
          </cell>
        </row>
        <row r="218">
          <cell r="B218" t="str">
            <v>UFGCB004</v>
          </cell>
        </row>
        <row r="219">
          <cell r="B219" t="str">
            <v>UFGCB005</v>
          </cell>
        </row>
        <row r="220">
          <cell r="B220" t="str">
            <v>UFGCB006</v>
          </cell>
        </row>
        <row r="221">
          <cell r="B221" t="str">
            <v>UFGCB007</v>
          </cell>
        </row>
        <row r="222">
          <cell r="B222" t="str">
            <v>UFGCB008</v>
          </cell>
        </row>
        <row r="223">
          <cell r="B223" t="str">
            <v>UFGCB009</v>
          </cell>
        </row>
        <row r="224">
          <cell r="B224" t="str">
            <v>UFGCB010</v>
          </cell>
        </row>
        <row r="225">
          <cell r="B225" t="str">
            <v>UFGCB011</v>
          </cell>
        </row>
        <row r="226">
          <cell r="B226" t="str">
            <v>UFGCB012</v>
          </cell>
        </row>
        <row r="227">
          <cell r="B227" t="str">
            <v>UFGCB013</v>
          </cell>
        </row>
        <row r="228">
          <cell r="B228" t="str">
            <v>UFGCB014</v>
          </cell>
        </row>
        <row r="229">
          <cell r="B229" t="str">
            <v>UFGCB015</v>
          </cell>
        </row>
        <row r="230">
          <cell r="B230" t="str">
            <v>UFBZX001</v>
          </cell>
        </row>
        <row r="231">
          <cell r="B231" t="str">
            <v>UFBZX002</v>
          </cell>
        </row>
        <row r="232">
          <cell r="B232" t="str">
            <v>UFBZX003</v>
          </cell>
        </row>
        <row r="233">
          <cell r="B233" t="str">
            <v>UFBZX004</v>
          </cell>
        </row>
        <row r="234">
          <cell r="B234" t="str">
            <v>UFBZX005</v>
          </cell>
        </row>
        <row r="235">
          <cell r="B235" t="str">
            <v>UFBZX006</v>
          </cell>
        </row>
        <row r="236">
          <cell r="B236" t="str">
            <v>UFBZX007</v>
          </cell>
        </row>
        <row r="237">
          <cell r="B237" t="str">
            <v>UFBZX008</v>
          </cell>
        </row>
        <row r="238">
          <cell r="B238" t="str">
            <v>UFBZX009</v>
          </cell>
        </row>
        <row r="239">
          <cell r="B239" t="str">
            <v>UFBZX011</v>
          </cell>
        </row>
        <row r="240">
          <cell r="B240" t="str">
            <v>UFBZX012</v>
          </cell>
        </row>
        <row r="241">
          <cell r="B241" t="str">
            <v>UFBZX013</v>
          </cell>
        </row>
        <row r="242">
          <cell r="B242" t="str">
            <v>UFBZX014</v>
          </cell>
        </row>
        <row r="243">
          <cell r="B243" t="str">
            <v>UFBZX016</v>
          </cell>
        </row>
        <row r="244">
          <cell r="B244" t="str">
            <v>UFBZX017</v>
          </cell>
        </row>
        <row r="245">
          <cell r="B245" t="str">
            <v>UFBZX018</v>
          </cell>
        </row>
        <row r="246">
          <cell r="B246" t="str">
            <v>UFBZX019</v>
          </cell>
        </row>
        <row r="247">
          <cell r="B247" t="str">
            <v>UFBZX020</v>
          </cell>
        </row>
        <row r="248">
          <cell r="B248" t="str">
            <v>UFBZX021</v>
          </cell>
        </row>
        <row r="249">
          <cell r="B249" t="str">
            <v>UFBZX022</v>
          </cell>
        </row>
        <row r="250">
          <cell r="B250" t="str">
            <v>UFBZX023</v>
          </cell>
        </row>
        <row r="251">
          <cell r="B251" t="str">
            <v>UFBZX024</v>
          </cell>
        </row>
        <row r="252">
          <cell r="B252" t="str">
            <v>UFBZX025</v>
          </cell>
        </row>
        <row r="253">
          <cell r="B253" t="str">
            <v>UFBZX026</v>
          </cell>
        </row>
        <row r="254">
          <cell r="B254" t="str">
            <v>UFBZX027</v>
          </cell>
        </row>
        <row r="255">
          <cell r="B255" t="str">
            <v>UFBZX028</v>
          </cell>
        </row>
        <row r="256">
          <cell r="B256" t="str">
            <v>UFBZX029</v>
          </cell>
        </row>
        <row r="257">
          <cell r="B257" t="str">
            <v>UFBZX030</v>
          </cell>
        </row>
        <row r="258">
          <cell r="B258" t="str">
            <v>UFBZX031</v>
          </cell>
        </row>
        <row r="259">
          <cell r="B259" t="str">
            <v>UFBZX032</v>
          </cell>
        </row>
        <row r="260">
          <cell r="B260" t="str">
            <v>UFBZX033</v>
          </cell>
        </row>
        <row r="261">
          <cell r="B261" t="str">
            <v>UFBZX034</v>
          </cell>
        </row>
        <row r="262">
          <cell r="B262" t="str">
            <v>UFBZX035</v>
          </cell>
        </row>
        <row r="263">
          <cell r="B263" t="str">
            <v>UFBZX036</v>
          </cell>
        </row>
        <row r="264">
          <cell r="B264" t="str">
            <v>UFBZX037</v>
          </cell>
        </row>
        <row r="265">
          <cell r="B265" t="str">
            <v>UFBZX038</v>
          </cell>
        </row>
        <row r="266">
          <cell r="B266" t="str">
            <v>UFBZX039</v>
          </cell>
        </row>
        <row r="267">
          <cell r="B267" t="str">
            <v>UFBZX040</v>
          </cell>
        </row>
        <row r="268">
          <cell r="B268" t="str">
            <v>UFBZX041</v>
          </cell>
        </row>
        <row r="269">
          <cell r="B269" t="str">
            <v>UFBZX042</v>
          </cell>
        </row>
        <row r="270">
          <cell r="B270" t="str">
            <v>UFBZX043</v>
          </cell>
        </row>
        <row r="271">
          <cell r="B271" t="str">
            <v>UFBZX044</v>
          </cell>
        </row>
        <row r="272">
          <cell r="B272" t="str">
            <v>UFBZX045</v>
          </cell>
        </row>
        <row r="273">
          <cell r="B273" t="str">
            <v>UFBZX046</v>
          </cell>
        </row>
        <row r="274">
          <cell r="B274" t="str">
            <v>UFBZX047</v>
          </cell>
        </row>
        <row r="275">
          <cell r="B275" t="str">
            <v>UFBZX048</v>
          </cell>
        </row>
        <row r="276">
          <cell r="B276" t="str">
            <v>UFBZX049</v>
          </cell>
        </row>
        <row r="277">
          <cell r="B277" t="str">
            <v>UFBZX050</v>
          </cell>
        </row>
        <row r="278">
          <cell r="B278" t="str">
            <v>UFBZX051</v>
          </cell>
        </row>
        <row r="279">
          <cell r="B279" t="str">
            <v>UFBZX052</v>
          </cell>
        </row>
        <row r="280">
          <cell r="B280" t="str">
            <v>UFBZX053</v>
          </cell>
        </row>
        <row r="281">
          <cell r="B281" t="str">
            <v>UFBZX054</v>
          </cell>
        </row>
        <row r="282">
          <cell r="B282" t="str">
            <v>UFBZX055</v>
          </cell>
        </row>
        <row r="283">
          <cell r="B283" t="str">
            <v>UFBZX056</v>
          </cell>
        </row>
        <row r="284">
          <cell r="B284" t="str">
            <v>UFBZX057</v>
          </cell>
        </row>
        <row r="285">
          <cell r="B285" t="str">
            <v>UFBZX058</v>
          </cell>
        </row>
        <row r="286">
          <cell r="B286" t="str">
            <v>UFBZX059</v>
          </cell>
        </row>
        <row r="287">
          <cell r="B287" t="str">
            <v>UFBZX060</v>
          </cell>
        </row>
        <row r="288">
          <cell r="B288" t="str">
            <v>UFBZX061</v>
          </cell>
        </row>
        <row r="289">
          <cell r="B289" t="str">
            <v>UFBZX062</v>
          </cell>
        </row>
        <row r="290">
          <cell r="B290" t="str">
            <v>UFBZX063</v>
          </cell>
        </row>
        <row r="291">
          <cell r="B291" t="str">
            <v>UFBZX064</v>
          </cell>
        </row>
        <row r="292">
          <cell r="B292" t="str">
            <v>UFBZX065</v>
          </cell>
        </row>
        <row r="293">
          <cell r="B293" t="str">
            <v>UFBZX066</v>
          </cell>
        </row>
        <row r="294">
          <cell r="B294" t="str">
            <v>UFBZX067</v>
          </cell>
        </row>
        <row r="295">
          <cell r="B295" t="str">
            <v>UFBBT001</v>
          </cell>
        </row>
        <row r="296">
          <cell r="B296" t="str">
            <v>UFBBT002</v>
          </cell>
        </row>
        <row r="297">
          <cell r="B297" t="str">
            <v>UFBBT003</v>
          </cell>
        </row>
        <row r="298">
          <cell r="B298" t="str">
            <v>UFBBT004</v>
          </cell>
        </row>
        <row r="299">
          <cell r="B299" t="str">
            <v>UFBBT005</v>
          </cell>
        </row>
        <row r="300">
          <cell r="B300" t="str">
            <v>UFBBT006</v>
          </cell>
        </row>
        <row r="301">
          <cell r="B301" t="str">
            <v>UFBBT007</v>
          </cell>
        </row>
        <row r="302">
          <cell r="B302" t="str">
            <v>UFBBT008</v>
          </cell>
        </row>
        <row r="303">
          <cell r="B303" t="str">
            <v>UFBBT009</v>
          </cell>
        </row>
        <row r="304">
          <cell r="B304" t="str">
            <v>UFBBT010</v>
          </cell>
        </row>
        <row r="305">
          <cell r="B305" t="str">
            <v>UFBBT011</v>
          </cell>
        </row>
        <row r="306">
          <cell r="B306" t="str">
            <v>UFBBT012</v>
          </cell>
        </row>
        <row r="307">
          <cell r="B307" t="str">
            <v>UFBBT013</v>
          </cell>
        </row>
        <row r="308">
          <cell r="B308" t="str">
            <v>UFBBT014</v>
          </cell>
        </row>
        <row r="309">
          <cell r="B309" t="str">
            <v>UFBBT015</v>
          </cell>
        </row>
        <row r="310">
          <cell r="B310" t="str">
            <v>UFBBT016</v>
          </cell>
        </row>
        <row r="311">
          <cell r="B311" t="str">
            <v>UFBBT017</v>
          </cell>
        </row>
        <row r="312">
          <cell r="B312" t="str">
            <v>UFBBT018</v>
          </cell>
        </row>
        <row r="313">
          <cell r="B313" t="str">
            <v>UFBBT019</v>
          </cell>
        </row>
        <row r="314">
          <cell r="B314" t="str">
            <v>UFBBT020</v>
          </cell>
        </row>
        <row r="315">
          <cell r="B315" t="str">
            <v>UFBBT021</v>
          </cell>
        </row>
        <row r="316">
          <cell r="B316" t="str">
            <v>UFBBT022</v>
          </cell>
        </row>
        <row r="317">
          <cell r="B317" t="str">
            <v>UFBBT023</v>
          </cell>
        </row>
        <row r="318">
          <cell r="B318" t="str">
            <v>UFBBT024</v>
          </cell>
        </row>
        <row r="319">
          <cell r="B319" t="str">
            <v>UFBBT025</v>
          </cell>
        </row>
        <row r="320">
          <cell r="B320" t="str">
            <v>UFBBT026</v>
          </cell>
        </row>
        <row r="321">
          <cell r="B321" t="str">
            <v>UFBBT027</v>
          </cell>
        </row>
        <row r="322">
          <cell r="B322" t="str">
            <v>UFBBT028</v>
          </cell>
        </row>
        <row r="323">
          <cell r="B323" t="str">
            <v>UFBBT029</v>
          </cell>
        </row>
        <row r="324">
          <cell r="B324" t="str">
            <v>UFBBT030</v>
          </cell>
        </row>
        <row r="325">
          <cell r="B325" t="str">
            <v>UFBBT031</v>
          </cell>
        </row>
        <row r="326">
          <cell r="B326" t="str">
            <v>UFBBT032</v>
          </cell>
        </row>
        <row r="327">
          <cell r="B327" t="str">
            <v>UFBBT033</v>
          </cell>
        </row>
        <row r="328">
          <cell r="B328" t="str">
            <v>UFBBT034</v>
          </cell>
        </row>
        <row r="329">
          <cell r="B329" t="str">
            <v>UFBBT035</v>
          </cell>
        </row>
        <row r="330">
          <cell r="B330" t="str">
            <v>UFBBT036</v>
          </cell>
        </row>
        <row r="331">
          <cell r="B331" t="str">
            <v>UFBBT037</v>
          </cell>
        </row>
        <row r="332">
          <cell r="B332" t="str">
            <v>UFBBT038</v>
          </cell>
        </row>
        <row r="333">
          <cell r="B333" t="str">
            <v>UFBBT039</v>
          </cell>
        </row>
        <row r="334">
          <cell r="B334" t="str">
            <v>UFBBT040</v>
          </cell>
        </row>
        <row r="335">
          <cell r="B335" t="str">
            <v>UFBBT041</v>
          </cell>
        </row>
        <row r="336">
          <cell r="B336" t="str">
            <v>UFBBT042</v>
          </cell>
        </row>
        <row r="337">
          <cell r="B337" t="str">
            <v>UFBBT043</v>
          </cell>
        </row>
        <row r="338">
          <cell r="B338" t="str">
            <v>UFBBT044</v>
          </cell>
        </row>
        <row r="339">
          <cell r="B339" t="str">
            <v>UFBBT045</v>
          </cell>
        </row>
        <row r="340">
          <cell r="B340" t="str">
            <v>UFBBT046</v>
          </cell>
        </row>
        <row r="341">
          <cell r="B341" t="str">
            <v>UFBBT047</v>
          </cell>
        </row>
        <row r="342">
          <cell r="B342" t="str">
            <v>UFBBT048</v>
          </cell>
        </row>
        <row r="343">
          <cell r="B343" t="str">
            <v>UFBBT049</v>
          </cell>
        </row>
        <row r="344">
          <cell r="B344" t="str">
            <v>UFBBT050</v>
          </cell>
        </row>
        <row r="345">
          <cell r="B345" t="str">
            <v>UFBBT051</v>
          </cell>
        </row>
        <row r="346">
          <cell r="B346" t="str">
            <v>UFBBT052</v>
          </cell>
        </row>
        <row r="347">
          <cell r="B347" t="str">
            <v>UFBBT053</v>
          </cell>
        </row>
        <row r="348">
          <cell r="B348" t="str">
            <v>UFBBT054</v>
          </cell>
        </row>
        <row r="349">
          <cell r="B349" t="str">
            <v>UFBBT055</v>
          </cell>
        </row>
        <row r="350">
          <cell r="B350" t="str">
            <v>UFBBT056</v>
          </cell>
        </row>
        <row r="351">
          <cell r="B351" t="str">
            <v>UFBBT057</v>
          </cell>
        </row>
        <row r="352">
          <cell r="B352" t="str">
            <v>UFBBT058</v>
          </cell>
        </row>
        <row r="353">
          <cell r="B353" t="str">
            <v>UFBBT059</v>
          </cell>
        </row>
        <row r="354">
          <cell r="B354" t="str">
            <v>UFBBT060</v>
          </cell>
        </row>
        <row r="355">
          <cell r="B355" t="str">
            <v>UFBBT061</v>
          </cell>
        </row>
        <row r="356">
          <cell r="B356" t="str">
            <v>UFBBT062</v>
          </cell>
        </row>
        <row r="357">
          <cell r="B357" t="str">
            <v>UFBBT063</v>
          </cell>
        </row>
        <row r="358">
          <cell r="B358" t="str">
            <v>UFBBT064</v>
          </cell>
        </row>
        <row r="359">
          <cell r="B359" t="str">
            <v>UFBBT065</v>
          </cell>
        </row>
        <row r="360">
          <cell r="B360" t="str">
            <v>UFBBT066</v>
          </cell>
        </row>
        <row r="361">
          <cell r="B361" t="str">
            <v>UFBBT067</v>
          </cell>
        </row>
        <row r="362">
          <cell r="B362" t="str">
            <v>UFBBT068</v>
          </cell>
        </row>
        <row r="363">
          <cell r="B363" t="str">
            <v>UFBBT069</v>
          </cell>
        </row>
        <row r="364">
          <cell r="B364" t="str">
            <v>UFBBT070</v>
          </cell>
        </row>
        <row r="365">
          <cell r="B365" t="str">
            <v>UFBBT071</v>
          </cell>
        </row>
        <row r="366">
          <cell r="B366" t="str">
            <v>UFBBT072</v>
          </cell>
        </row>
        <row r="367">
          <cell r="B367" t="str">
            <v>UFBBT073</v>
          </cell>
        </row>
        <row r="368">
          <cell r="B368" t="str">
            <v>UFBBT074</v>
          </cell>
        </row>
        <row r="369">
          <cell r="B369" t="str">
            <v>UFBBT075</v>
          </cell>
        </row>
        <row r="370">
          <cell r="B370" t="str">
            <v>UFBBT076</v>
          </cell>
        </row>
        <row r="371">
          <cell r="B371" t="str">
            <v>UFBBT077</v>
          </cell>
        </row>
        <row r="372">
          <cell r="B372" t="str">
            <v>UFBBT078</v>
          </cell>
        </row>
        <row r="373">
          <cell r="B373" t="str">
            <v>UFBBT079</v>
          </cell>
        </row>
        <row r="374">
          <cell r="B374" t="str">
            <v>UFBBT080</v>
          </cell>
        </row>
        <row r="375">
          <cell r="B375" t="str">
            <v>UFBBT081</v>
          </cell>
        </row>
        <row r="376">
          <cell r="B376" t="str">
            <v>UFBBT082</v>
          </cell>
        </row>
        <row r="377">
          <cell r="B377" t="str">
            <v>UFBBT083</v>
          </cell>
        </row>
        <row r="378">
          <cell r="B378" t="str">
            <v>UFBBT084</v>
          </cell>
        </row>
        <row r="379">
          <cell r="B379" t="str">
            <v>UFBBT085</v>
          </cell>
        </row>
        <row r="380">
          <cell r="B380" t="str">
            <v>UFBBT086</v>
          </cell>
        </row>
        <row r="381">
          <cell r="B381" t="str">
            <v>UFBBT087</v>
          </cell>
        </row>
        <row r="382">
          <cell r="B382" t="str">
            <v>UFBBT088</v>
          </cell>
        </row>
        <row r="383">
          <cell r="B383" t="str">
            <v>UFBBT089</v>
          </cell>
        </row>
        <row r="384">
          <cell r="B384" t="str">
            <v>UFBBT090</v>
          </cell>
        </row>
        <row r="385">
          <cell r="B385" t="str">
            <v>UFBBT091</v>
          </cell>
        </row>
        <row r="386">
          <cell r="B386" t="str">
            <v>UFBBT092</v>
          </cell>
        </row>
        <row r="387">
          <cell r="B387" t="str">
            <v>UFBBT093</v>
          </cell>
        </row>
        <row r="388">
          <cell r="B388" t="str">
            <v>UFBBT094</v>
          </cell>
        </row>
        <row r="389">
          <cell r="B389" t="str">
            <v>UFBBT095</v>
          </cell>
        </row>
        <row r="390">
          <cell r="B390" t="str">
            <v>UFBBT096</v>
          </cell>
        </row>
        <row r="391">
          <cell r="B391" t="str">
            <v>UFBBT097</v>
          </cell>
        </row>
        <row r="392">
          <cell r="B392" t="str">
            <v>UFBBT098</v>
          </cell>
        </row>
        <row r="393">
          <cell r="B393" t="str">
            <v>UFBBT099</v>
          </cell>
        </row>
        <row r="394">
          <cell r="B394" t="str">
            <v>UFBBT100</v>
          </cell>
        </row>
        <row r="395">
          <cell r="B395" t="str">
            <v>UFBBT101</v>
          </cell>
        </row>
        <row r="396">
          <cell r="B396" t="str">
            <v>UFBBT102</v>
          </cell>
        </row>
        <row r="397">
          <cell r="B397" t="str">
            <v>UFBBT103</v>
          </cell>
        </row>
        <row r="398">
          <cell r="B398" t="str">
            <v>UFBBT104</v>
          </cell>
        </row>
        <row r="399">
          <cell r="B399" t="str">
            <v>UFBBT105</v>
          </cell>
        </row>
        <row r="400">
          <cell r="B400" t="str">
            <v>UFBBT106</v>
          </cell>
        </row>
        <row r="401">
          <cell r="B401" t="str">
            <v>UFBBT107</v>
          </cell>
        </row>
        <row r="402">
          <cell r="B402" t="str">
            <v>UFBBT108</v>
          </cell>
        </row>
        <row r="403">
          <cell r="B403" t="str">
            <v>UFBBT109</v>
          </cell>
        </row>
        <row r="404">
          <cell r="B404" t="str">
            <v>UFBBT110</v>
          </cell>
        </row>
        <row r="405">
          <cell r="B405" t="str">
            <v>UFBBT111</v>
          </cell>
        </row>
        <row r="406">
          <cell r="B406" t="str">
            <v>UFBBT112</v>
          </cell>
        </row>
        <row r="407">
          <cell r="B407" t="str">
            <v>UFBBT113</v>
          </cell>
        </row>
        <row r="408">
          <cell r="B408" t="str">
            <v>UFBBT114</v>
          </cell>
        </row>
        <row r="409">
          <cell r="B409" t="str">
            <v>UFBBT115</v>
          </cell>
        </row>
        <row r="410">
          <cell r="B410" t="str">
            <v>UFBBT116</v>
          </cell>
        </row>
        <row r="411">
          <cell r="B411" t="str">
            <v>UFBBT117</v>
          </cell>
        </row>
        <row r="412">
          <cell r="B412" t="str">
            <v>UFBBT118</v>
          </cell>
        </row>
        <row r="413">
          <cell r="B413" t="str">
            <v>UFBBT119</v>
          </cell>
        </row>
        <row r="414">
          <cell r="B414" t="str">
            <v>UFBBT120</v>
          </cell>
        </row>
        <row r="415">
          <cell r="B415" t="str">
            <v>UFBBT121</v>
          </cell>
        </row>
        <row r="416">
          <cell r="B416" t="str">
            <v>UFBBT122</v>
          </cell>
        </row>
        <row r="417">
          <cell r="B417" t="str">
            <v>UFBBT123</v>
          </cell>
        </row>
        <row r="418">
          <cell r="B418" t="str">
            <v>UFBBT124</v>
          </cell>
        </row>
        <row r="419">
          <cell r="B419" t="str">
            <v>UFBBT125</v>
          </cell>
        </row>
        <row r="420">
          <cell r="B420" t="str">
            <v>UFBBT126</v>
          </cell>
        </row>
        <row r="421">
          <cell r="B421" t="str">
            <v>UFBBT127</v>
          </cell>
        </row>
        <row r="422">
          <cell r="B422" t="str">
            <v>UFBBT128</v>
          </cell>
        </row>
        <row r="423">
          <cell r="B423" t="str">
            <v>UFBBT129</v>
          </cell>
        </row>
        <row r="424">
          <cell r="B424" t="str">
            <v>UFBBT130</v>
          </cell>
        </row>
        <row r="425">
          <cell r="B425" t="str">
            <v>UFBBT131</v>
          </cell>
        </row>
        <row r="426">
          <cell r="B426" t="str">
            <v>UFBBT132</v>
          </cell>
        </row>
        <row r="427">
          <cell r="B427" t="str">
            <v>UFBBT133</v>
          </cell>
        </row>
        <row r="428">
          <cell r="B428" t="str">
            <v>UFBBT134</v>
          </cell>
        </row>
        <row r="429">
          <cell r="B429" t="str">
            <v>UFBBT135</v>
          </cell>
        </row>
        <row r="430">
          <cell r="B430" t="str">
            <v>UFBBT136</v>
          </cell>
        </row>
        <row r="431">
          <cell r="B431" t="str">
            <v>UFBBT137</v>
          </cell>
        </row>
        <row r="432">
          <cell r="B432" t="str">
            <v>UFBBT148</v>
          </cell>
        </row>
        <row r="433">
          <cell r="B433" t="str">
            <v>UFBBT149</v>
          </cell>
        </row>
        <row r="434">
          <cell r="B434" t="str">
            <v>UFBBT150</v>
          </cell>
        </row>
        <row r="435">
          <cell r="B435" t="str">
            <v>UFBBT151</v>
          </cell>
        </row>
        <row r="436">
          <cell r="B436" t="str">
            <v>UFBBT152</v>
          </cell>
        </row>
        <row r="437">
          <cell r="B437" t="str">
            <v>UFBBT153</v>
          </cell>
        </row>
        <row r="438">
          <cell r="B438" t="str">
            <v>UFBBT154</v>
          </cell>
        </row>
        <row r="439">
          <cell r="B439" t="str">
            <v>UFBBT155</v>
          </cell>
        </row>
        <row r="440">
          <cell r="B440" t="str">
            <v>UFBBT156</v>
          </cell>
        </row>
        <row r="441">
          <cell r="B441" t="str">
            <v>UFBBT157</v>
          </cell>
        </row>
        <row r="442">
          <cell r="B442" t="str">
            <v>UFBBT158</v>
          </cell>
        </row>
        <row r="443">
          <cell r="B443" t="str">
            <v>UFBBT159</v>
          </cell>
        </row>
        <row r="444">
          <cell r="B444" t="str">
            <v>UFBBT160</v>
          </cell>
        </row>
        <row r="445">
          <cell r="B445" t="str">
            <v>UFBBT161</v>
          </cell>
        </row>
        <row r="446">
          <cell r="B446" t="str">
            <v>UFBBT162</v>
          </cell>
        </row>
        <row r="447">
          <cell r="B447" t="str">
            <v>UFBBT163</v>
          </cell>
        </row>
        <row r="448">
          <cell r="B448" t="str">
            <v>UFBBT164</v>
          </cell>
        </row>
        <row r="449">
          <cell r="B449" t="str">
            <v>UFBBT165</v>
          </cell>
        </row>
        <row r="450">
          <cell r="B450" t="str">
            <v>UFBBT166</v>
          </cell>
        </row>
        <row r="451">
          <cell r="B451" t="str">
            <v>UFBBT167</v>
          </cell>
        </row>
        <row r="452">
          <cell r="B452" t="str">
            <v>UFBBT168</v>
          </cell>
        </row>
        <row r="453">
          <cell r="B453" t="str">
            <v>UFBBT169</v>
          </cell>
        </row>
        <row r="454">
          <cell r="B454" t="str">
            <v>UFBBT170</v>
          </cell>
        </row>
        <row r="455">
          <cell r="B455" t="str">
            <v>UFBBT171</v>
          </cell>
        </row>
        <row r="456">
          <cell r="B456" t="str">
            <v>UFBBT172</v>
          </cell>
        </row>
        <row r="457">
          <cell r="B457" t="str">
            <v>UFBBT173</v>
          </cell>
        </row>
        <row r="458">
          <cell r="B458" t="str">
            <v>UFBBT174</v>
          </cell>
        </row>
        <row r="459">
          <cell r="B459" t="str">
            <v>UFBBT175</v>
          </cell>
        </row>
        <row r="460">
          <cell r="B460" t="str">
            <v>UFBBT176</v>
          </cell>
        </row>
        <row r="461">
          <cell r="B461" t="str">
            <v>UFBBT177</v>
          </cell>
        </row>
        <row r="462">
          <cell r="B462" t="str">
            <v>UFBBT178</v>
          </cell>
        </row>
        <row r="463">
          <cell r="B463" t="str">
            <v>UFBBT179</v>
          </cell>
        </row>
        <row r="464">
          <cell r="B464" t="str">
            <v>UFBBT180</v>
          </cell>
        </row>
        <row r="465">
          <cell r="B465" t="str">
            <v>UFBBT181</v>
          </cell>
        </row>
        <row r="466">
          <cell r="B466" t="str">
            <v>UFBAZ001</v>
          </cell>
        </row>
        <row r="467">
          <cell r="B467" t="str">
            <v>UFBAZ002</v>
          </cell>
        </row>
        <row r="468">
          <cell r="B468" t="str">
            <v>UFBAZ003</v>
          </cell>
        </row>
        <row r="469">
          <cell r="B469" t="str">
            <v>UFBAZ004</v>
          </cell>
        </row>
        <row r="470">
          <cell r="B470" t="str">
            <v>UFBAZ005</v>
          </cell>
        </row>
        <row r="471">
          <cell r="B471" t="str">
            <v>UFBAZ006</v>
          </cell>
        </row>
        <row r="472">
          <cell r="B472" t="str">
            <v>UFBAZ007</v>
          </cell>
        </row>
        <row r="473">
          <cell r="B473" t="str">
            <v>UFBAZ008</v>
          </cell>
        </row>
        <row r="474">
          <cell r="B474" t="str">
            <v>UFBAZ009</v>
          </cell>
        </row>
        <row r="475">
          <cell r="B475" t="str">
            <v>UFBAZ010</v>
          </cell>
        </row>
        <row r="476">
          <cell r="B476" t="str">
            <v>UFBAZ011</v>
          </cell>
        </row>
        <row r="477">
          <cell r="B477" t="str">
            <v>UFBAZ012</v>
          </cell>
        </row>
        <row r="478">
          <cell r="B478" t="str">
            <v>UFBAZ013</v>
          </cell>
        </row>
        <row r="479">
          <cell r="B479" t="str">
            <v>UFBAZ014</v>
          </cell>
        </row>
        <row r="480">
          <cell r="B480" t="str">
            <v>UFBAZ015</v>
          </cell>
        </row>
        <row r="481">
          <cell r="B481" t="str">
            <v>UFBAZ016</v>
          </cell>
        </row>
        <row r="482">
          <cell r="B482" t="str">
            <v>UFBAZ017</v>
          </cell>
        </row>
        <row r="483">
          <cell r="B483" t="str">
            <v>UFBAZ018</v>
          </cell>
        </row>
        <row r="484">
          <cell r="B484" t="str">
            <v>UFBAZ019</v>
          </cell>
        </row>
        <row r="485">
          <cell r="B485" t="str">
            <v>UFBAZ020</v>
          </cell>
        </row>
        <row r="486">
          <cell r="B486" t="str">
            <v>UFBAZ021</v>
          </cell>
        </row>
        <row r="487">
          <cell r="B487" t="str">
            <v>UFBAZ022</v>
          </cell>
        </row>
        <row r="488">
          <cell r="B488" t="str">
            <v>UFBAZ023</v>
          </cell>
        </row>
        <row r="489">
          <cell r="B489" t="str">
            <v>UFBAZ024</v>
          </cell>
        </row>
        <row r="490">
          <cell r="B490" t="str">
            <v>UFBAZ025</v>
          </cell>
        </row>
        <row r="491">
          <cell r="B491" t="str">
            <v>UFBAZ026</v>
          </cell>
        </row>
        <row r="492">
          <cell r="B492" t="str">
            <v>UFBAZ027</v>
          </cell>
        </row>
        <row r="493">
          <cell r="B493" t="str">
            <v>UFBAZ028</v>
          </cell>
        </row>
        <row r="494">
          <cell r="B494" t="str">
            <v>UFBAZ029</v>
          </cell>
        </row>
        <row r="495">
          <cell r="B495" t="str">
            <v>UFBAZ030</v>
          </cell>
        </row>
        <row r="496">
          <cell r="B496" t="str">
            <v>UFBAZ031</v>
          </cell>
        </row>
        <row r="497">
          <cell r="B497" t="str">
            <v>UFBPM001</v>
          </cell>
        </row>
        <row r="498">
          <cell r="B498" t="str">
            <v>UFBPM002</v>
          </cell>
        </row>
        <row r="499">
          <cell r="B499" t="str">
            <v>UFBPM003</v>
          </cell>
        </row>
        <row r="500">
          <cell r="B500" t="str">
            <v>UFBPM004</v>
          </cell>
        </row>
        <row r="501">
          <cell r="B501" t="str">
            <v>UFBPM005</v>
          </cell>
        </row>
        <row r="502">
          <cell r="B502" t="str">
            <v>UFBPM006</v>
          </cell>
        </row>
        <row r="503">
          <cell r="B503" t="str">
            <v>UFBPE001</v>
          </cell>
        </row>
        <row r="504">
          <cell r="B504" t="str">
            <v>UFBPE002</v>
          </cell>
        </row>
        <row r="505">
          <cell r="B505" t="str">
            <v>UFBPE003</v>
          </cell>
        </row>
        <row r="506">
          <cell r="B506" t="str">
            <v>UFBPE004</v>
          </cell>
        </row>
        <row r="507">
          <cell r="B507" t="str">
            <v>UFBPE005</v>
          </cell>
        </row>
        <row r="508">
          <cell r="B508" t="str">
            <v>UFBPE006</v>
          </cell>
        </row>
        <row r="509">
          <cell r="B509" t="str">
            <v>UFBPE007</v>
          </cell>
        </row>
        <row r="510">
          <cell r="B510" t="str">
            <v>UFBFW001</v>
          </cell>
        </row>
        <row r="511">
          <cell r="B511" t="str">
            <v>UFBFW002</v>
          </cell>
        </row>
        <row r="512">
          <cell r="B512" t="str">
            <v>UFBFW003</v>
          </cell>
        </row>
        <row r="513">
          <cell r="B513" t="str">
            <v>UFBFW004</v>
          </cell>
        </row>
        <row r="514">
          <cell r="B514" t="str">
            <v>UFBFW005</v>
          </cell>
        </row>
        <row r="515">
          <cell r="B515" t="str">
            <v>UFBFW006</v>
          </cell>
        </row>
        <row r="516">
          <cell r="B516" t="str">
            <v>UFBFW007</v>
          </cell>
        </row>
        <row r="517">
          <cell r="B517" t="str">
            <v>UFBFW008</v>
          </cell>
        </row>
        <row r="518">
          <cell r="B518" t="str">
            <v>UFBFW009</v>
          </cell>
        </row>
        <row r="519">
          <cell r="B519" t="str">
            <v>UFBFW010</v>
          </cell>
        </row>
        <row r="520">
          <cell r="B520" t="str">
            <v>UFBFW011</v>
          </cell>
        </row>
        <row r="521">
          <cell r="B521" t="str">
            <v>UFBFW012</v>
          </cell>
        </row>
        <row r="522">
          <cell r="B522" t="str">
            <v>UFBSJ001</v>
          </cell>
        </row>
        <row r="523">
          <cell r="B523" t="str">
            <v>UFBSJ002</v>
          </cell>
        </row>
        <row r="524">
          <cell r="B524" t="str">
            <v>UFY00001</v>
          </cell>
        </row>
        <row r="525">
          <cell r="B525" t="str">
            <v>UFY00002</v>
          </cell>
        </row>
        <row r="526">
          <cell r="B526" t="str">
            <v>UFY00003</v>
          </cell>
        </row>
        <row r="527">
          <cell r="B527" t="str">
            <v>UFY00004</v>
          </cell>
        </row>
        <row r="528">
          <cell r="B528" t="str">
            <v>UFY00005</v>
          </cell>
        </row>
        <row r="529">
          <cell r="B529" t="str">
            <v>UFY00006</v>
          </cell>
        </row>
        <row r="530">
          <cell r="B530" t="str">
            <v>UFY00007</v>
          </cell>
        </row>
        <row r="531">
          <cell r="B531" t="str">
            <v>UFY00008</v>
          </cell>
        </row>
        <row r="532">
          <cell r="B532" t="str">
            <v>UFY00009</v>
          </cell>
        </row>
        <row r="533">
          <cell r="B533" t="str">
            <v>UFY00010</v>
          </cell>
        </row>
        <row r="534">
          <cell r="B534" t="str">
            <v>UFY00011</v>
          </cell>
        </row>
        <row r="535">
          <cell r="B535" t="str">
            <v>UFY00012</v>
          </cell>
        </row>
        <row r="536">
          <cell r="B536" t="str">
            <v>UFY00013</v>
          </cell>
        </row>
        <row r="537">
          <cell r="B537" t="str">
            <v>UFY00014</v>
          </cell>
        </row>
        <row r="538">
          <cell r="B538" t="str">
            <v>UFY00015</v>
          </cell>
        </row>
        <row r="539">
          <cell r="B539" t="str">
            <v>UFY00016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核验"/>
      <sheetName val="总表"/>
      <sheetName val="入库"/>
      <sheetName val="领料"/>
      <sheetName val="郭"/>
      <sheetName val="料号标准"/>
      <sheetName val="Sheet1"/>
    </sheetNames>
    <sheetDataSet>
      <sheetData sheetId="0"/>
      <sheetData sheetId="1"/>
      <sheetData sheetId="2"/>
      <sheetData sheetId="3"/>
      <sheetData sheetId="4"/>
      <sheetData sheetId="5"/>
      <sheetData sheetId="6">
        <row r="1">
          <cell r="B1" t="str">
            <v>物料编号(必填)</v>
          </cell>
          <cell r="C1" t="str">
            <v>物料说明(必填)</v>
          </cell>
          <cell r="D1" t="str">
            <v>单位(必填)</v>
          </cell>
          <cell r="E1" t="str">
            <v>模板(必填)</v>
          </cell>
          <cell r="F1" t="str">
            <v>单价</v>
          </cell>
          <cell r="G1" t="str">
            <v>对应旧料号</v>
          </cell>
        </row>
        <row r="2">
          <cell r="B2" t="str">
            <v>UFM00001</v>
          </cell>
          <cell r="C2" t="str">
            <v>中密度纤维 E1 平面 双面板 2440*1220*30mm A哑光白B哑光白-070</v>
          </cell>
          <cell r="D2" t="str">
            <v>PCS</v>
          </cell>
          <cell r="E2" t="str">
            <v>采购物料（检）</v>
          </cell>
          <cell r="F2">
            <v>191.15044248000001</v>
          </cell>
          <cell r="G2" t="str">
            <v>Y10111292</v>
          </cell>
        </row>
        <row r="3">
          <cell r="B3" t="str">
            <v>UFM00002</v>
          </cell>
          <cell r="C3" t="str">
            <v>中密度纤维 E1 平面 双面板 2440*1220*30mm A哑光蓝B哑光蓝-074</v>
          </cell>
          <cell r="D3" t="str">
            <v>PCS</v>
          </cell>
          <cell r="E3" t="str">
            <v>采购物料（检）</v>
          </cell>
          <cell r="F3">
            <v>194.69026549</v>
          </cell>
          <cell r="G3" t="str">
            <v>Y101372182</v>
          </cell>
        </row>
        <row r="4">
          <cell r="B4" t="str">
            <v>UFM00003</v>
          </cell>
          <cell r="C4" t="str">
            <v>中密度纤维 E1 平面 双面板 2440*1220*30mm A哑光灰B哑光灰-072</v>
          </cell>
          <cell r="D4" t="str">
            <v>PCS</v>
          </cell>
          <cell r="E4" t="str">
            <v>采购物料（检）</v>
          </cell>
          <cell r="F4">
            <v>194.69026549</v>
          </cell>
          <cell r="G4" t="str">
            <v>Y101359137</v>
          </cell>
        </row>
        <row r="5">
          <cell r="B5" t="str">
            <v>UFM00004</v>
          </cell>
          <cell r="C5" t="str">
            <v>中密度纤维 E1 平面 双面板 2440*1220*30mm A橄榄绿B橄榄绿-073</v>
          </cell>
          <cell r="D5" t="str">
            <v>PCS</v>
          </cell>
          <cell r="E5" t="str">
            <v>采购物料（检）</v>
          </cell>
          <cell r="F5">
            <v>194.69026549</v>
          </cell>
          <cell r="G5" t="str">
            <v>Y10111295</v>
          </cell>
        </row>
        <row r="6">
          <cell r="B6" t="str">
            <v>UFM00005</v>
          </cell>
          <cell r="C6" t="str">
            <v>中密度纤维 E1 平面 双面板 2440*1220*30mm AS灰BS灰-071</v>
          </cell>
          <cell r="D6" t="str">
            <v>PCS</v>
          </cell>
          <cell r="E6" t="str">
            <v>采购物料（检）</v>
          </cell>
          <cell r="F6">
            <v>194.69026549</v>
          </cell>
          <cell r="G6" t="str">
            <v>Y10111294</v>
          </cell>
        </row>
        <row r="7">
          <cell r="B7" t="str">
            <v>UFM00006</v>
          </cell>
          <cell r="C7" t="str">
            <v>中密度纤维 E1 平面 双面板 2440*1220*30mm A哑光粉B哑光粉-075</v>
          </cell>
          <cell r="D7" t="str">
            <v>PCS</v>
          </cell>
          <cell r="E7" t="str">
            <v>采购物料（检）</v>
          </cell>
          <cell r="F7">
            <v>194.69026549</v>
          </cell>
          <cell r="G7" t="str">
            <v>没有这个物料</v>
          </cell>
        </row>
        <row r="8">
          <cell r="B8" t="str">
            <v>UFM00007</v>
          </cell>
          <cell r="C8" t="str">
            <v>中密度纤维 E1 平面 双面板 2440*1220*18mm A哑光白B哑光白-070</v>
          </cell>
          <cell r="D8" t="str">
            <v>PCS</v>
          </cell>
          <cell r="E8" t="str">
            <v>采购物料（检）</v>
          </cell>
          <cell r="F8">
            <v>114.15929204</v>
          </cell>
          <cell r="G8" t="str">
            <v>Y1013591271</v>
          </cell>
        </row>
        <row r="9">
          <cell r="B9" t="str">
            <v>UFM00008</v>
          </cell>
          <cell r="C9" t="str">
            <v>中密度纤维 E1 平面 双面板 2440*1220*18mm A哑光蓝B哑光蓝-074</v>
          </cell>
          <cell r="D9" t="str">
            <v>PCS</v>
          </cell>
          <cell r="E9" t="str">
            <v>采购物料（检）</v>
          </cell>
          <cell r="F9">
            <v>125.66371681</v>
          </cell>
          <cell r="G9" t="str">
            <v>Y101372137</v>
          </cell>
        </row>
        <row r="10">
          <cell r="B10" t="str">
            <v>UFM00009</v>
          </cell>
          <cell r="C10" t="str">
            <v>中密度纤维 E1 平面 双面板 2440*1220*18mm A哑光灰B哑光灰-072</v>
          </cell>
          <cell r="D10" t="str">
            <v>PCS</v>
          </cell>
          <cell r="E10" t="str">
            <v>采购物料（检）</v>
          </cell>
          <cell r="F10">
            <v>121.23893805</v>
          </cell>
          <cell r="G10" t="str">
            <v>Y101359128</v>
          </cell>
        </row>
        <row r="11">
          <cell r="B11" t="str">
            <v>UFM00010</v>
          </cell>
          <cell r="C11" t="str">
            <v>中密度纤维 E1 平面 双面板 2440*1220*18mm A橄榄绿B橄榄绿-073</v>
          </cell>
          <cell r="D11" t="str">
            <v>PCS</v>
          </cell>
          <cell r="E11" t="str">
            <v>采购物料（检）</v>
          </cell>
          <cell r="F11">
            <v>125.66371681</v>
          </cell>
          <cell r="G11" t="str">
            <v>Y10111888</v>
          </cell>
        </row>
        <row r="12">
          <cell r="B12" t="str">
            <v>UFM00011</v>
          </cell>
          <cell r="C12" t="str">
            <v>中密度纤维 E1 平面 双面板 2440*1220*18mm AS灰BS灰-071</v>
          </cell>
          <cell r="D12" t="str">
            <v>PCS</v>
          </cell>
          <cell r="E12" t="str">
            <v>采购物料（检）</v>
          </cell>
          <cell r="F12">
            <v>119.46902655</v>
          </cell>
          <cell r="G12" t="str">
            <v>Y101359129</v>
          </cell>
        </row>
        <row r="13">
          <cell r="B13" t="str">
            <v>UFM00012</v>
          </cell>
          <cell r="C13" t="str">
            <v>中密度纤维 E1 平面 双面板 2440*1220*18mm A哑光粉B哑光粉-075</v>
          </cell>
          <cell r="D13" t="str">
            <v>PCS</v>
          </cell>
          <cell r="E13" t="str">
            <v>采购物料（检）</v>
          </cell>
          <cell r="F13">
            <v>125.66371681</v>
          </cell>
          <cell r="G13" t="str">
            <v>Y101372138</v>
          </cell>
        </row>
        <row r="14">
          <cell r="B14" t="str">
            <v>UFM00013</v>
          </cell>
          <cell r="C14" t="str">
            <v>中密度纤维 E1 平面 双面板 2440*1220*15mm A哑光白B哑光白-070</v>
          </cell>
          <cell r="D14" t="str">
            <v>PCS</v>
          </cell>
          <cell r="E14" t="str">
            <v>采购物料（检）</v>
          </cell>
          <cell r="F14">
            <v>97.345132742999994</v>
          </cell>
          <cell r="G14" t="str">
            <v>Y101359140</v>
          </cell>
        </row>
        <row r="15">
          <cell r="B15" t="str">
            <v>UFM00014</v>
          </cell>
          <cell r="C15" t="str">
            <v>中密度纤维 E1 平面 双面板 2440*1220*15mm A哑光蓝B哑光蓝-074</v>
          </cell>
          <cell r="D15" t="str">
            <v>PCS</v>
          </cell>
          <cell r="E15" t="str">
            <v>采购物料（检）</v>
          </cell>
          <cell r="F15">
            <v>111.50442477999999</v>
          </cell>
          <cell r="G15" t="str">
            <v>Y101372192</v>
          </cell>
        </row>
        <row r="16">
          <cell r="B16" t="str">
            <v>UFM00015</v>
          </cell>
          <cell r="C16" t="str">
            <v>中密度纤维 E1 平面 双面板 2440*1220*15mm A哑光灰B哑光灰-072</v>
          </cell>
          <cell r="D16" t="str">
            <v>PCS</v>
          </cell>
          <cell r="E16" t="str">
            <v>采购物料（检）</v>
          </cell>
          <cell r="F16">
            <v>102.65486726</v>
          </cell>
          <cell r="G16" t="str">
            <v>Y101359141</v>
          </cell>
        </row>
        <row r="17">
          <cell r="B17" t="str">
            <v>UFM00016</v>
          </cell>
          <cell r="C17" t="str">
            <v>中密度纤维 E1 平面 双面板 2440*1220*15mm A橄榄绿B橄榄绿-073</v>
          </cell>
          <cell r="D17" t="str">
            <v>PCS</v>
          </cell>
          <cell r="E17" t="str">
            <v>采购物料（检）</v>
          </cell>
          <cell r="F17">
            <v>106.19469027</v>
          </cell>
          <cell r="G17" t="str">
            <v>Y101359143</v>
          </cell>
        </row>
        <row r="18">
          <cell r="B18" t="str">
            <v>UFM00017</v>
          </cell>
          <cell r="C18" t="str">
            <v>中密度纤维 E1 平面 双面板 2440*1220*15mm AS灰BS灰-071</v>
          </cell>
          <cell r="D18" t="str">
            <v>PCS</v>
          </cell>
          <cell r="E18" t="str">
            <v>采购物料（检）</v>
          </cell>
          <cell r="F18">
            <v>109.73451326999999</v>
          </cell>
          <cell r="G18" t="str">
            <v>Y101359146</v>
          </cell>
        </row>
        <row r="19">
          <cell r="B19" t="str">
            <v>UFM00018</v>
          </cell>
          <cell r="C19" t="str">
            <v>中密度纤维 E1 平面 双面板 2440*1220*15mm A哑光粉B哑光粉-075</v>
          </cell>
          <cell r="D19" t="str">
            <v>PCS</v>
          </cell>
          <cell r="E19" t="str">
            <v>采购物料（检）</v>
          </cell>
          <cell r="F19">
            <v>111.50442477999999</v>
          </cell>
          <cell r="G19" t="str">
            <v>Y10111837</v>
          </cell>
        </row>
        <row r="20">
          <cell r="B20" t="str">
            <v>UFM00019</v>
          </cell>
          <cell r="C20" t="str">
            <v>中密度纤维 E1 平面 双面板 2440*1220*5mm A哑光白B哑光白-070</v>
          </cell>
          <cell r="D20" t="str">
            <v>PCS</v>
          </cell>
          <cell r="E20" t="str">
            <v>采购物料（检）</v>
          </cell>
          <cell r="F20">
            <v>53.097345132999997</v>
          </cell>
          <cell r="G20" t="str">
            <v>Y101359152</v>
          </cell>
        </row>
        <row r="21">
          <cell r="B21" t="str">
            <v>UFM00020</v>
          </cell>
          <cell r="C21" t="str">
            <v>中密度纤维 E1 平面 双面板 2440*1220*5mm A哑光蓝B哑光蓝-074</v>
          </cell>
          <cell r="D21" t="str">
            <v>PCS</v>
          </cell>
          <cell r="E21" t="str">
            <v>采购物料（检）</v>
          </cell>
          <cell r="F21">
            <v>63.716814159000002</v>
          </cell>
          <cell r="G21" t="str">
            <v>Y101372121</v>
          </cell>
        </row>
        <row r="22">
          <cell r="B22" t="str">
            <v>UFM00021</v>
          </cell>
          <cell r="C22" t="str">
            <v>中密度纤维 E1 平面 双面板 2440*1220*5mm A哑光灰B哑光灰-072</v>
          </cell>
          <cell r="D22" t="str">
            <v>PCS</v>
          </cell>
          <cell r="E22" t="str">
            <v>采购物料（检）</v>
          </cell>
          <cell r="F22">
            <v>56.637168142</v>
          </cell>
          <cell r="G22" t="str">
            <v>Y101359153</v>
          </cell>
        </row>
        <row r="23">
          <cell r="B23" t="str">
            <v>UFM00022</v>
          </cell>
          <cell r="C23" t="str">
            <v>中密度纤维 E1 平面 双面板 2440*1220*5mm A橄榄绿B橄榄绿-073</v>
          </cell>
          <cell r="D23" t="str">
            <v>PCS</v>
          </cell>
          <cell r="E23" t="str">
            <v>采购物料（检）</v>
          </cell>
          <cell r="F23">
            <v>56.637168142</v>
          </cell>
          <cell r="G23" t="str">
            <v>Y101359155</v>
          </cell>
        </row>
        <row r="24">
          <cell r="B24" t="str">
            <v>UFM00023</v>
          </cell>
          <cell r="C24" t="str">
            <v>中密度纤维 E1 平面 双面板 2440*1220*5mm AS灰BS灰-071</v>
          </cell>
          <cell r="D24" t="str">
            <v>PCS</v>
          </cell>
          <cell r="E24" t="str">
            <v>采购物料（检）</v>
          </cell>
          <cell r="F24">
            <v>56.637168142</v>
          </cell>
          <cell r="G24" t="str">
            <v>Y101359154</v>
          </cell>
        </row>
        <row r="25">
          <cell r="B25" t="str">
            <v>UFM00024</v>
          </cell>
          <cell r="C25" t="str">
            <v>中密度纤维 E1 平面 双面板 2440*1220*5mm A哑光粉B哑光粉-075</v>
          </cell>
          <cell r="D25" t="str">
            <v>PCS</v>
          </cell>
          <cell r="E25" t="str">
            <v>采购物料（检）</v>
          </cell>
          <cell r="F25">
            <v>56.637168142</v>
          </cell>
          <cell r="G25" t="str">
            <v>没有这个物料</v>
          </cell>
        </row>
        <row r="26">
          <cell r="B26" t="str">
            <v>UFM00025</v>
          </cell>
          <cell r="C26" t="str">
            <v>中密度纤维 E1 平面 双面板 2440*1220*18mm A哑光白B钛白-070</v>
          </cell>
          <cell r="D26" t="str">
            <v>PCS</v>
          </cell>
          <cell r="E26" t="str">
            <v>采购物料（检）</v>
          </cell>
          <cell r="F26">
            <v>113.27433628</v>
          </cell>
          <cell r="G26" t="str">
            <v>Y101372173</v>
          </cell>
        </row>
        <row r="27">
          <cell r="B27" t="str">
            <v>UFM00026</v>
          </cell>
          <cell r="C27" t="str">
            <v>中密度纤维 E1 平面 双面板 2440*1220*18mm A哑光蓝B钛白-074</v>
          </cell>
          <cell r="D27" t="str">
            <v>PCS</v>
          </cell>
          <cell r="E27" t="str">
            <v>采购物料（检）</v>
          </cell>
          <cell r="F27">
            <v>121.23893805</v>
          </cell>
          <cell r="G27" t="str">
            <v>Y101371118</v>
          </cell>
        </row>
        <row r="28">
          <cell r="B28" t="str">
            <v>UFM00027</v>
          </cell>
          <cell r="C28" t="str">
            <v>中密度纤维 E1 平面 双面板 2440*1220*18mm A哑光灰B钛白-072</v>
          </cell>
          <cell r="D28" t="str">
            <v>PCS</v>
          </cell>
          <cell r="E28" t="str">
            <v>采购物料（检）</v>
          </cell>
          <cell r="F28">
            <v>115.92920354</v>
          </cell>
          <cell r="G28" t="str">
            <v>Y101359131</v>
          </cell>
        </row>
        <row r="29">
          <cell r="B29" t="str">
            <v>UFM00028</v>
          </cell>
          <cell r="C29" t="str">
            <v>中密度纤维 E1 平面 双面板 2440*1220*18mm A橄榄绿B钛白-073</v>
          </cell>
          <cell r="D29" t="str">
            <v>PCS</v>
          </cell>
          <cell r="E29" t="str">
            <v>采购物料（检）</v>
          </cell>
          <cell r="F29">
            <v>121.23893805</v>
          </cell>
          <cell r="G29" t="str">
            <v>Y10111887</v>
          </cell>
        </row>
        <row r="30">
          <cell r="B30" t="str">
            <v>UFM00029</v>
          </cell>
          <cell r="C30" t="str">
            <v>中密度纤维 E1 平面 双面板 2440*1220*18mm AS灰B钛白-071</v>
          </cell>
          <cell r="D30" t="str">
            <v>PCS</v>
          </cell>
          <cell r="E30" t="str">
            <v>采购物料（检）</v>
          </cell>
          <cell r="F30">
            <v>116.81415929000001</v>
          </cell>
          <cell r="G30" t="str">
            <v>Y10111618</v>
          </cell>
        </row>
        <row r="31">
          <cell r="B31" t="str">
            <v>UFM00030</v>
          </cell>
          <cell r="C31" t="str">
            <v>中密度纤维 E1 平面 双面板 2440*1220*18mm A哑光粉B钛白-075</v>
          </cell>
          <cell r="D31" t="str">
            <v>PCS</v>
          </cell>
          <cell r="E31" t="str">
            <v>采购物料（检）</v>
          </cell>
          <cell r="F31">
            <v>0</v>
          </cell>
          <cell r="G31" t="str">
            <v>Y101372141</v>
          </cell>
        </row>
        <row r="32">
          <cell r="B32" t="str">
            <v>UFM00031</v>
          </cell>
          <cell r="C32" t="str">
            <v>中密度纤维 E1 平面 双面板 2440*1220*15mm A哑光白B钛白-070</v>
          </cell>
          <cell r="D32" t="str">
            <v>PCS</v>
          </cell>
          <cell r="E32" t="str">
            <v>采购物料（检）</v>
          </cell>
          <cell r="F32">
            <v>96.345132742999994</v>
          </cell>
          <cell r="G32" t="str">
            <v>Y101372199</v>
          </cell>
        </row>
        <row r="33">
          <cell r="B33" t="str">
            <v>UFM00032</v>
          </cell>
          <cell r="C33" t="str">
            <v>中密度纤维 E1 平面 双面板 2440*1220*15mm A哑光蓝B钛白-074</v>
          </cell>
          <cell r="D33" t="str">
            <v>PCS</v>
          </cell>
          <cell r="E33" t="str">
            <v>采购物料（检）</v>
          </cell>
          <cell r="F33">
            <v>96.345132742999994</v>
          </cell>
          <cell r="G33" t="str">
            <v>Y101372191</v>
          </cell>
        </row>
        <row r="34">
          <cell r="B34" t="str">
            <v>UFM00033</v>
          </cell>
          <cell r="C34" t="str">
            <v>中密度纤维 E1 平面 双面板 2440*1220*15mm A哑光灰B钛白-072</v>
          </cell>
          <cell r="D34" t="str">
            <v>PCS</v>
          </cell>
          <cell r="E34" t="str">
            <v>采购物料（检）</v>
          </cell>
          <cell r="F34">
            <v>101.65486726</v>
          </cell>
          <cell r="G34" t="str">
            <v>Y101371556</v>
          </cell>
        </row>
        <row r="35">
          <cell r="B35" t="str">
            <v>UFM00034</v>
          </cell>
          <cell r="C35" t="str">
            <v>中密度纤维 E1 平面 双面板 2440*1220*15mm A橄榄绿B钛白-073</v>
          </cell>
          <cell r="D35" t="str">
            <v>PCS</v>
          </cell>
          <cell r="E35" t="str">
            <v>采购物料（检）</v>
          </cell>
          <cell r="F35">
            <v>105.30973451</v>
          </cell>
          <cell r="G35" t="str">
            <v>Y101359147</v>
          </cell>
        </row>
        <row r="36">
          <cell r="B36" t="str">
            <v>UFM00035</v>
          </cell>
          <cell r="C36" t="str">
            <v>中密度纤维 E1 平面 双面板 2440*1220*15mm AS灰B钛白-071</v>
          </cell>
          <cell r="D36" t="str">
            <v>PCS</v>
          </cell>
          <cell r="E36" t="str">
            <v>采购物料（检）</v>
          </cell>
          <cell r="F36">
            <v>104.30973451</v>
          </cell>
          <cell r="G36" t="str">
            <v>Y101372118</v>
          </cell>
        </row>
        <row r="37">
          <cell r="B37" t="str">
            <v>UFM00036</v>
          </cell>
          <cell r="C37" t="str">
            <v>中密度纤维 E1 平面 双面板 2440*1220*15mm A哑光粉B钛白-075</v>
          </cell>
          <cell r="D37" t="str">
            <v>PCS</v>
          </cell>
          <cell r="E37" t="str">
            <v>采购物料（检）</v>
          </cell>
          <cell r="F37">
            <v>100</v>
          </cell>
          <cell r="G37" t="str">
            <v>Y101372119</v>
          </cell>
        </row>
        <row r="38">
          <cell r="B38" t="str">
            <v>UFM00037</v>
          </cell>
          <cell r="C38" t="str">
            <v>中密度纤维 E1 平面 双面板 2440*1220*12mm A哑光白B钛白-070</v>
          </cell>
          <cell r="D38" t="str">
            <v>PCS</v>
          </cell>
          <cell r="E38" t="str">
            <v>采购物料（检）</v>
          </cell>
          <cell r="F38">
            <v>88.495575220999996</v>
          </cell>
          <cell r="G38" t="str">
            <v>Y101359148</v>
          </cell>
        </row>
        <row r="39">
          <cell r="B39" t="str">
            <v>UFM00038</v>
          </cell>
          <cell r="C39" t="str">
            <v>中密度纤维 E1 平面 双面板 2440*1220*12mm A哑光蓝B钛白-074</v>
          </cell>
          <cell r="D39" t="str">
            <v>PCS</v>
          </cell>
          <cell r="E39" t="str">
            <v>采购物料（检）</v>
          </cell>
          <cell r="F39">
            <v>88.495575220999996</v>
          </cell>
          <cell r="G39" t="str">
            <v>Y101372195</v>
          </cell>
        </row>
        <row r="40">
          <cell r="B40" t="str">
            <v>UFM00039</v>
          </cell>
          <cell r="C40" t="str">
            <v>中密度纤维 E1 平面 双面板 2440*1220*12mm A哑光灰B钛白-072</v>
          </cell>
          <cell r="D40" t="str">
            <v>PCS</v>
          </cell>
          <cell r="E40" t="str">
            <v>采购物料（检）</v>
          </cell>
          <cell r="F40">
            <v>88.495575220999996</v>
          </cell>
          <cell r="G40" t="str">
            <v>Y10135006</v>
          </cell>
        </row>
        <row r="41">
          <cell r="B41" t="str">
            <v>UFM00040</v>
          </cell>
          <cell r="C41" t="str">
            <v>中密度纤维 E1 平面 双面板 2440*1220*12mm A橄榄绿B钛白-073</v>
          </cell>
          <cell r="D41" t="str">
            <v>PCS</v>
          </cell>
          <cell r="E41" t="str">
            <v>采购物料（检）</v>
          </cell>
          <cell r="F41">
            <v>88.495575220999996</v>
          </cell>
          <cell r="G41" t="str">
            <v>Y101359151</v>
          </cell>
        </row>
        <row r="42">
          <cell r="B42" t="str">
            <v>UFM00041</v>
          </cell>
          <cell r="C42" t="str">
            <v>中密度纤维 E1 平面 双面板 2440*1220*12mm AS灰B钛白-071</v>
          </cell>
          <cell r="D42" t="str">
            <v>PCS</v>
          </cell>
          <cell r="E42" t="str">
            <v>采购物料（检）</v>
          </cell>
          <cell r="F42">
            <v>88.495575220999996</v>
          </cell>
          <cell r="G42" t="str">
            <v>Y101359150</v>
          </cell>
        </row>
        <row r="43">
          <cell r="B43" t="str">
            <v>UFM00042</v>
          </cell>
          <cell r="C43" t="str">
            <v>中密度纤维 E1 平面 双面板 2440*1220*12mm A哑光粉B钛白-075</v>
          </cell>
          <cell r="D43" t="str">
            <v>PCS</v>
          </cell>
          <cell r="E43" t="str">
            <v>采购物料（检）</v>
          </cell>
          <cell r="F43">
            <v>88.495575220999996</v>
          </cell>
          <cell r="G43" t="str">
            <v>Y101372120</v>
          </cell>
        </row>
        <row r="44">
          <cell r="B44" t="str">
            <v>UFM00043</v>
          </cell>
          <cell r="C44" t="str">
            <v>中密度纤维 E1 平面 素板 2440*1220*25mm 素板</v>
          </cell>
          <cell r="D44" t="str">
            <v>PCS</v>
          </cell>
          <cell r="E44" t="str">
            <v>采购物料（检）</v>
          </cell>
          <cell r="F44">
            <v>125.66371681</v>
          </cell>
          <cell r="G44" t="str">
            <v>Y10111534</v>
          </cell>
        </row>
        <row r="45">
          <cell r="B45" t="str">
            <v>UFM00044</v>
          </cell>
          <cell r="C45" t="str">
            <v>中密度纤维 E1 平面 素板 2440*1220*18mm A钛白B钛白</v>
          </cell>
          <cell r="D45" t="str">
            <v>PCS</v>
          </cell>
          <cell r="E45" t="str">
            <v>采购物料（检）</v>
          </cell>
          <cell r="F45">
            <v>111.50442477999999</v>
          </cell>
          <cell r="G45" t="str">
            <v>Y101372134</v>
          </cell>
        </row>
        <row r="46">
          <cell r="B46" t="str">
            <v>UFM00045</v>
          </cell>
          <cell r="C46" t="str">
            <v>中密度纤维 E1 平面 素板 2440*1220*9mm 素板</v>
          </cell>
          <cell r="D46" t="str">
            <v>PCS</v>
          </cell>
          <cell r="E46" t="str">
            <v>采购物料（检）</v>
          </cell>
          <cell r="F46">
            <v>46.902654867000003</v>
          </cell>
          <cell r="G46" t="str">
            <v>Y10111703</v>
          </cell>
        </row>
        <row r="47">
          <cell r="B47" t="str">
            <v>UFM00046</v>
          </cell>
          <cell r="C47" t="str">
            <v>中密度纤维 E1 平面 素板 2440*1220*3mm 素板</v>
          </cell>
          <cell r="D47" t="str">
            <v>PCS</v>
          </cell>
          <cell r="E47" t="str">
            <v>采购物料（检）</v>
          </cell>
          <cell r="F47">
            <v>24.778761062000001</v>
          </cell>
          <cell r="G47" t="str">
            <v>Y10111630</v>
          </cell>
        </row>
        <row r="48">
          <cell r="B48" t="str">
            <v>UFM00047</v>
          </cell>
          <cell r="C48" t="str">
            <v>PVC 平面 PVC板 2440*1220*15mm 白色</v>
          </cell>
          <cell r="D48" t="str">
            <v>PCS</v>
          </cell>
          <cell r="E48" t="str">
            <v>采购物料（检）</v>
          </cell>
          <cell r="F48">
            <v>175.2212389</v>
          </cell>
          <cell r="G48" t="str">
            <v>Y101372111</v>
          </cell>
        </row>
        <row r="49">
          <cell r="B49" t="str">
            <v>UFM00048</v>
          </cell>
          <cell r="C49" t="str">
            <v>PVC 平面 PVC板 2440*1220*9mm 白色</v>
          </cell>
          <cell r="D49" t="str">
            <v>PCS</v>
          </cell>
          <cell r="E49" t="str">
            <v>采购物料（检）</v>
          </cell>
          <cell r="F49">
            <v>146.01769912</v>
          </cell>
          <cell r="G49" t="str">
            <v>Y101372112</v>
          </cell>
        </row>
        <row r="50">
          <cell r="B50" t="str">
            <v>UFM00049</v>
          </cell>
          <cell r="C50" t="str">
            <v>PVC 平面 PVC板 2440*1220*6mm 白色</v>
          </cell>
          <cell r="D50" t="str">
            <v>PCS</v>
          </cell>
          <cell r="E50" t="str">
            <v>采购物料（检）</v>
          </cell>
          <cell r="F50">
            <v>137.16814159</v>
          </cell>
          <cell r="G50" t="str">
            <v>Y101372154</v>
          </cell>
        </row>
        <row r="51">
          <cell r="B51" t="str">
            <v>UFM00050</v>
          </cell>
          <cell r="C51" t="str">
            <v>三聚氰胺 E1 平面 刨花板 2440*1220*16mm A灰色B灰色</v>
          </cell>
          <cell r="D51" t="str">
            <v>PCS</v>
          </cell>
          <cell r="E51" t="str">
            <v>采购物料（检）</v>
          </cell>
          <cell r="F51">
            <v>94.265486726000006</v>
          </cell>
          <cell r="G51" t="str">
            <v>Y10134486</v>
          </cell>
        </row>
        <row r="52">
          <cell r="B52" t="str">
            <v>UFM00051</v>
          </cell>
          <cell r="C52" t="str">
            <v>多层 平面 包装板 2440*1220*18mm</v>
          </cell>
          <cell r="D52" t="str">
            <v>PCS</v>
          </cell>
          <cell r="E52" t="str">
            <v>采购物料（检）</v>
          </cell>
          <cell r="F52">
            <v>84.955752211999993</v>
          </cell>
          <cell r="G52" t="str">
            <v>Y101369547</v>
          </cell>
        </row>
        <row r="53">
          <cell r="B53" t="str">
            <v>UFM00052</v>
          </cell>
          <cell r="C53" t="str">
            <v>多层 平面 包装板 2440*1220*15mm</v>
          </cell>
          <cell r="D53" t="str">
            <v>PCS</v>
          </cell>
          <cell r="E53" t="str">
            <v>采购物料（检）</v>
          </cell>
          <cell r="F53">
            <v>69.026548672999994</v>
          </cell>
          <cell r="G53" t="str">
            <v>Y101369548</v>
          </cell>
        </row>
        <row r="54">
          <cell r="B54" t="str">
            <v>UFM00053</v>
          </cell>
          <cell r="C54" t="str">
            <v>多层 平面 包装板 2440*1220*9mm</v>
          </cell>
          <cell r="D54" t="str">
            <v>PCS</v>
          </cell>
          <cell r="E54" t="str">
            <v>采购物料（检）</v>
          </cell>
          <cell r="F54">
            <v>42.477876105999997</v>
          </cell>
          <cell r="G54" t="str">
            <v>Y10111647</v>
          </cell>
        </row>
        <row r="55">
          <cell r="B55" t="str">
            <v>UFM00054</v>
          </cell>
          <cell r="C55" t="str">
            <v>包装脚墩 130*90*90mm</v>
          </cell>
          <cell r="D55" t="str">
            <v>PCS</v>
          </cell>
          <cell r="E55" t="str">
            <v>采购物料（检）</v>
          </cell>
          <cell r="F55">
            <v>1256.6371681000001</v>
          </cell>
          <cell r="G55" t="str">
            <v>Y1031592597</v>
          </cell>
        </row>
        <row r="56">
          <cell r="B56" t="str">
            <v>UFM00055</v>
          </cell>
          <cell r="C56" t="str">
            <v>包装脚墩 140*90*90mm</v>
          </cell>
          <cell r="D56" t="str">
            <v>PCS</v>
          </cell>
          <cell r="E56" t="str">
            <v>采购物料（检）</v>
          </cell>
          <cell r="F56">
            <v>1256.6371681000001</v>
          </cell>
          <cell r="G56" t="str">
            <v>Y1031592599</v>
          </cell>
        </row>
        <row r="57">
          <cell r="B57" t="str">
            <v>UFM00056</v>
          </cell>
          <cell r="C57" t="str">
            <v>包装脚墩 150*90*70mm</v>
          </cell>
          <cell r="D57" t="str">
            <v>PCS</v>
          </cell>
          <cell r="E57" t="str">
            <v>采购物料（检）</v>
          </cell>
          <cell r="F57">
            <v>1256.6371681000001</v>
          </cell>
          <cell r="G57" t="str">
            <v>Y1031592598</v>
          </cell>
        </row>
        <row r="58">
          <cell r="B58" t="str">
            <v>UFM00057</v>
          </cell>
          <cell r="C58" t="str">
            <v>包装脚墩 180*90*70mm</v>
          </cell>
          <cell r="D58" t="str">
            <v>PCS</v>
          </cell>
          <cell r="E58" t="str">
            <v>采购物料（检）</v>
          </cell>
          <cell r="F58">
            <v>1256.6371681000001</v>
          </cell>
          <cell r="G58" t="str">
            <v>没有这个物料</v>
          </cell>
        </row>
        <row r="59">
          <cell r="B59" t="str">
            <v>UFM00058</v>
          </cell>
          <cell r="C59" t="str">
            <v>PVC 封边条 0.5*16mm 哑光白-070</v>
          </cell>
          <cell r="D59" t="str">
            <v>M</v>
          </cell>
          <cell r="E59" t="str">
            <v>采购物料（检）</v>
          </cell>
          <cell r="F59">
            <v>0.353982301</v>
          </cell>
          <cell r="G59" t="str">
            <v>Y101359162</v>
          </cell>
        </row>
        <row r="60">
          <cell r="B60" t="str">
            <v>UFM00059</v>
          </cell>
          <cell r="C60" t="str">
            <v>PVC 封边条 0.5*16mm 哑光灰-072</v>
          </cell>
          <cell r="D60" t="str">
            <v>M</v>
          </cell>
          <cell r="E60" t="str">
            <v>采购物料（检）</v>
          </cell>
          <cell r="F60">
            <v>0.353982301</v>
          </cell>
          <cell r="G60" t="str">
            <v>Y101359166</v>
          </cell>
        </row>
        <row r="61">
          <cell r="B61" t="str">
            <v>UFM00060</v>
          </cell>
          <cell r="C61" t="str">
            <v>PVC 封边条 0.5*16mm 哑光蓝-074</v>
          </cell>
          <cell r="D61" t="str">
            <v>M</v>
          </cell>
          <cell r="E61" t="str">
            <v>采购物料（检）</v>
          </cell>
          <cell r="F61">
            <v>0.353982301</v>
          </cell>
          <cell r="G61" t="str">
            <v>Y10111750</v>
          </cell>
        </row>
        <row r="62">
          <cell r="B62" t="str">
            <v>UFM00061</v>
          </cell>
          <cell r="C62" t="str">
            <v>PVC 封边条 0.5*16mm 橄榄绿-073</v>
          </cell>
          <cell r="D62" t="str">
            <v>M</v>
          </cell>
          <cell r="E62" t="str">
            <v>采购物料（检）</v>
          </cell>
          <cell r="F62">
            <v>0.353982301</v>
          </cell>
          <cell r="G62" t="str">
            <v>Y101359174</v>
          </cell>
        </row>
        <row r="63">
          <cell r="B63" t="str">
            <v>UFM00062</v>
          </cell>
          <cell r="C63" t="str">
            <v>PVC 封边条 0.5*16mm S灰-071</v>
          </cell>
          <cell r="D63" t="str">
            <v>M</v>
          </cell>
          <cell r="E63" t="str">
            <v>采购物料（检）</v>
          </cell>
          <cell r="F63">
            <v>0.353982301</v>
          </cell>
          <cell r="G63" t="str">
            <v>Y101359170</v>
          </cell>
        </row>
        <row r="64">
          <cell r="B64" t="str">
            <v>UFM00063</v>
          </cell>
          <cell r="C64" t="str">
            <v>PVC 封边条 0.5*16mm 哑光粉-075</v>
          </cell>
          <cell r="D64" t="str">
            <v>M</v>
          </cell>
          <cell r="E64" t="str">
            <v>采购物料（检）</v>
          </cell>
          <cell r="F64">
            <v>0.353982301</v>
          </cell>
          <cell r="G64" t="str">
            <v>没有这个物料</v>
          </cell>
        </row>
        <row r="65">
          <cell r="B65" t="str">
            <v>UFM00064</v>
          </cell>
          <cell r="C65" t="str">
            <v>PVC 封边条 0.5*22mm 哑光白-070</v>
          </cell>
          <cell r="D65" t="str">
            <v>M</v>
          </cell>
          <cell r="E65" t="str">
            <v>采购物料（检）</v>
          </cell>
          <cell r="F65">
            <v>0.424778761</v>
          </cell>
          <cell r="G65" t="str">
            <v>Y101372145</v>
          </cell>
        </row>
        <row r="66">
          <cell r="B66" t="str">
            <v>UFM00065</v>
          </cell>
          <cell r="C66" t="str">
            <v>PVC 封边条 0.5*22mm 哑光灰-072</v>
          </cell>
          <cell r="D66" t="str">
            <v>M</v>
          </cell>
          <cell r="E66" t="str">
            <v>采购物料（检）</v>
          </cell>
          <cell r="F66">
            <v>0.424778761</v>
          </cell>
          <cell r="G66" t="str">
            <v>Y10111397</v>
          </cell>
        </row>
        <row r="67">
          <cell r="B67" t="str">
            <v>UFM00066</v>
          </cell>
          <cell r="C67" t="str">
            <v>PVC 封边条 0.5*22mm 哑光蓝-074</v>
          </cell>
          <cell r="D67" t="str">
            <v>M</v>
          </cell>
          <cell r="E67" t="str">
            <v>采购物料（检）</v>
          </cell>
          <cell r="F67">
            <v>0.424778761</v>
          </cell>
          <cell r="G67" t="str">
            <v>Y101372142</v>
          </cell>
        </row>
        <row r="68">
          <cell r="B68" t="str">
            <v>UFM00067</v>
          </cell>
          <cell r="C68" t="str">
            <v>PVC 封边条 0.5*22mm 橄榄绿-073</v>
          </cell>
          <cell r="D68" t="str">
            <v>M</v>
          </cell>
          <cell r="E68" t="str">
            <v>采购物料（检）</v>
          </cell>
          <cell r="F68">
            <v>0.424778761</v>
          </cell>
          <cell r="G68" t="str">
            <v>Y101359173</v>
          </cell>
        </row>
        <row r="69">
          <cell r="B69" t="str">
            <v>UFM00068</v>
          </cell>
          <cell r="C69" t="str">
            <v>PVC 封边条 0.5*22mm S灰-071</v>
          </cell>
          <cell r="D69" t="str">
            <v>M</v>
          </cell>
          <cell r="E69" t="str">
            <v>采购物料（检）</v>
          </cell>
          <cell r="F69">
            <v>0.424778761</v>
          </cell>
          <cell r="G69" t="str">
            <v>Y101359169</v>
          </cell>
        </row>
        <row r="70">
          <cell r="B70" t="str">
            <v>UFM00069</v>
          </cell>
          <cell r="C70" t="str">
            <v>PVC 封边条 0.5*22mm 哑光粉-075</v>
          </cell>
          <cell r="D70" t="str">
            <v>M</v>
          </cell>
          <cell r="E70" t="str">
            <v>采购物料（检）</v>
          </cell>
          <cell r="F70">
            <v>0.424778761</v>
          </cell>
          <cell r="G70" t="str">
            <v>Y101372144</v>
          </cell>
        </row>
        <row r="71">
          <cell r="B71" t="str">
            <v>UFM00070</v>
          </cell>
          <cell r="C71" t="str">
            <v>PVC 封边条 0.5*20mm 哑光白-070</v>
          </cell>
          <cell r="D71" t="str">
            <v>M</v>
          </cell>
          <cell r="E71" t="str">
            <v>采购物料（检）</v>
          </cell>
          <cell r="F71">
            <v>0.39823008850000002</v>
          </cell>
          <cell r="G71" t="str">
            <v>没有这个物料</v>
          </cell>
        </row>
        <row r="72">
          <cell r="B72" t="str">
            <v>UFM00071</v>
          </cell>
          <cell r="C72" t="str">
            <v>PVC 封边条 0.5*20mm 哑光灰-072</v>
          </cell>
          <cell r="D72" t="str">
            <v>M</v>
          </cell>
          <cell r="E72" t="str">
            <v>采购物料（检）</v>
          </cell>
          <cell r="F72">
            <v>0.39823008850000002</v>
          </cell>
          <cell r="G72" t="str">
            <v>没有这个物料</v>
          </cell>
        </row>
        <row r="73">
          <cell r="B73" t="str">
            <v>UFM00072</v>
          </cell>
          <cell r="C73" t="str">
            <v>PVC 封边条 0.5*20mm 哑光蓝-074</v>
          </cell>
          <cell r="D73" t="str">
            <v>M</v>
          </cell>
          <cell r="E73" t="str">
            <v>采购物料（检）</v>
          </cell>
          <cell r="F73">
            <v>0.39823008850000002</v>
          </cell>
          <cell r="G73" t="str">
            <v>没有这个物料</v>
          </cell>
        </row>
        <row r="74">
          <cell r="B74" t="str">
            <v>UFM00073</v>
          </cell>
          <cell r="C74" t="str">
            <v>PVC 封边条 0.5*20mm 橄榄绿-073</v>
          </cell>
          <cell r="D74" t="str">
            <v>M</v>
          </cell>
          <cell r="E74" t="str">
            <v>采购物料（检）</v>
          </cell>
          <cell r="F74">
            <v>0.39823008850000002</v>
          </cell>
          <cell r="G74" t="str">
            <v>没有这个物料</v>
          </cell>
        </row>
        <row r="75">
          <cell r="B75" t="str">
            <v>UFM00074</v>
          </cell>
          <cell r="C75" t="str">
            <v>PVC 封边条 0.5*20mm 麻面 灰色</v>
          </cell>
          <cell r="D75" t="str">
            <v>M</v>
          </cell>
          <cell r="E75" t="str">
            <v>采购物料（检）</v>
          </cell>
          <cell r="F75">
            <v>0.39823008850000002</v>
          </cell>
          <cell r="G75" t="str">
            <v>Y10112032</v>
          </cell>
        </row>
        <row r="76">
          <cell r="B76" t="str">
            <v>UFM00075</v>
          </cell>
          <cell r="C76" t="str">
            <v>PVC 封边条 0.5*20mm S灰-071</v>
          </cell>
          <cell r="D76" t="str">
            <v>M</v>
          </cell>
          <cell r="E76" t="str">
            <v>采购物料（检）</v>
          </cell>
          <cell r="F76">
            <v>0.39823008850000002</v>
          </cell>
          <cell r="G76" t="str">
            <v>没有这个物料</v>
          </cell>
        </row>
        <row r="77">
          <cell r="B77" t="str">
            <v>UFM00076</v>
          </cell>
          <cell r="C77" t="str">
            <v>PVC 封边条 0.5*20mm 哑光粉-075</v>
          </cell>
          <cell r="D77" t="str">
            <v>M</v>
          </cell>
          <cell r="E77" t="str">
            <v>采购物料（检）</v>
          </cell>
          <cell r="F77">
            <v>0.39823008850000002</v>
          </cell>
          <cell r="G77" t="str">
            <v>没有这个物料</v>
          </cell>
        </row>
        <row r="78">
          <cell r="B78" t="str">
            <v>UFM00077</v>
          </cell>
          <cell r="C78" t="str">
            <v>PVC 封边条 0.5*34mm 哑光白-070</v>
          </cell>
          <cell r="D78" t="str">
            <v>M</v>
          </cell>
          <cell r="E78" t="str">
            <v>采购物料（检）</v>
          </cell>
          <cell r="F78">
            <v>0.490265487</v>
          </cell>
          <cell r="G78" t="str">
            <v>Y101372146</v>
          </cell>
        </row>
        <row r="79">
          <cell r="B79" t="str">
            <v>UFM00078</v>
          </cell>
          <cell r="C79" t="str">
            <v>PVC 封边条 0.5*34mm 哑光灰-072</v>
          </cell>
          <cell r="D79" t="str">
            <v>M</v>
          </cell>
          <cell r="E79" t="str">
            <v>采购物料（检）</v>
          </cell>
          <cell r="F79">
            <v>0.490265487</v>
          </cell>
          <cell r="G79" t="str">
            <v>Y101359164</v>
          </cell>
        </row>
        <row r="80">
          <cell r="B80" t="str">
            <v>UFM00079</v>
          </cell>
          <cell r="C80" t="str">
            <v>PVC 封边条 0.5*34mm 哑光蓝-074</v>
          </cell>
          <cell r="D80" t="str">
            <v>M</v>
          </cell>
          <cell r="E80" t="str">
            <v>采购物料（检）</v>
          </cell>
          <cell r="F80">
            <v>0.69026548700000001</v>
          </cell>
          <cell r="G80" t="str">
            <v>Y101372175</v>
          </cell>
        </row>
        <row r="81">
          <cell r="B81" t="str">
            <v>UFM00080</v>
          </cell>
          <cell r="C81" t="str">
            <v>PVC 封边条 0.5*34mm 橄榄绿-073</v>
          </cell>
          <cell r="D81" t="str">
            <v>M</v>
          </cell>
          <cell r="E81" t="str">
            <v>采购物料（检）</v>
          </cell>
          <cell r="F81">
            <v>0.490265487</v>
          </cell>
          <cell r="G81" t="str">
            <v>Y101359172</v>
          </cell>
        </row>
        <row r="82">
          <cell r="B82" t="str">
            <v>UFM00081</v>
          </cell>
          <cell r="C82" t="str">
            <v>PVC 封边条 0.5*34mm S灰-071</v>
          </cell>
          <cell r="D82" t="str">
            <v>M</v>
          </cell>
          <cell r="E82" t="str">
            <v>采购物料（检）</v>
          </cell>
          <cell r="F82">
            <v>0.490265487</v>
          </cell>
          <cell r="G82" t="str">
            <v>Y101372147</v>
          </cell>
        </row>
        <row r="83">
          <cell r="B83" t="str">
            <v>UFM00082</v>
          </cell>
          <cell r="C83" t="str">
            <v>PVC 封边条 0.5*34mm 哑光粉-075</v>
          </cell>
          <cell r="D83" t="str">
            <v>M</v>
          </cell>
          <cell r="E83" t="str">
            <v>采购物料（检）</v>
          </cell>
          <cell r="F83">
            <v>0.490265487</v>
          </cell>
          <cell r="G83" t="str">
            <v>没有这个物料</v>
          </cell>
        </row>
        <row r="84">
          <cell r="B84" t="str">
            <v>UFM00083</v>
          </cell>
          <cell r="C84" t="str">
            <v>PVC 封边条 0.5*40mm 哑光白-070</v>
          </cell>
          <cell r="D84" t="str">
            <v>M</v>
          </cell>
          <cell r="E84" t="str">
            <v>采购物料（检）</v>
          </cell>
          <cell r="F84">
            <v>0.56017699099999996</v>
          </cell>
          <cell r="G84" t="str">
            <v>Y101359159</v>
          </cell>
        </row>
        <row r="85">
          <cell r="B85" t="str">
            <v>UFM00084</v>
          </cell>
          <cell r="C85" t="str">
            <v>PVC 封边条 0.5*40mm 哑光灰-072</v>
          </cell>
          <cell r="D85" t="str">
            <v>M</v>
          </cell>
          <cell r="E85" t="str">
            <v>采购物料（检）</v>
          </cell>
          <cell r="F85">
            <v>0.56017699099999996</v>
          </cell>
          <cell r="G85" t="str">
            <v>Y101359167</v>
          </cell>
        </row>
        <row r="86">
          <cell r="B86" t="str">
            <v>UFM00085</v>
          </cell>
          <cell r="C86" t="str">
            <v>PVC 封边条 0.5*40mm 哑光蓝-074</v>
          </cell>
          <cell r="D86" t="str">
            <v>M</v>
          </cell>
          <cell r="E86" t="str">
            <v>采购物料（检）</v>
          </cell>
          <cell r="F86">
            <v>0.56017699099999996</v>
          </cell>
          <cell r="G86" t="str">
            <v>Y101372143</v>
          </cell>
        </row>
        <row r="87">
          <cell r="B87" t="str">
            <v>UFM00086</v>
          </cell>
          <cell r="C87" t="str">
            <v>PVC 封边条 0.5*40mm 橄榄绿-073</v>
          </cell>
          <cell r="D87" t="str">
            <v>M</v>
          </cell>
          <cell r="E87" t="str">
            <v>采购物料（检）</v>
          </cell>
          <cell r="F87">
            <v>0.56017699099999996</v>
          </cell>
          <cell r="G87" t="str">
            <v>Y101372150</v>
          </cell>
        </row>
        <row r="88">
          <cell r="B88" t="str">
            <v>UFM00087</v>
          </cell>
          <cell r="C88" t="str">
            <v>PVC 封边条 0.5*40mm S灰-071</v>
          </cell>
          <cell r="D88" t="str">
            <v>M</v>
          </cell>
          <cell r="E88" t="str">
            <v>采购物料（检）</v>
          </cell>
          <cell r="F88">
            <v>0.56017699099999996</v>
          </cell>
          <cell r="G88" t="str">
            <v>Y101372148</v>
          </cell>
        </row>
        <row r="89">
          <cell r="B89" t="str">
            <v>UFM00088</v>
          </cell>
          <cell r="C89" t="str">
            <v>PVC 封边条 0.5*40mm 哑光粉-075</v>
          </cell>
          <cell r="D89" t="str">
            <v>M</v>
          </cell>
          <cell r="E89" t="str">
            <v>采购物料（检）</v>
          </cell>
          <cell r="F89">
            <v>0.56017699099999996</v>
          </cell>
          <cell r="G89" t="str">
            <v>没有这个物料</v>
          </cell>
        </row>
        <row r="90">
          <cell r="B90" t="str">
            <v>UFM00089</v>
          </cell>
          <cell r="C90" t="str">
            <v xml:space="preserve">PVC 封边条 0.5*44mm 白-070 </v>
          </cell>
          <cell r="D90" t="str">
            <v>M</v>
          </cell>
          <cell r="E90" t="str">
            <v>采购物料（检）</v>
          </cell>
          <cell r="F90">
            <v>0.49557522100000001</v>
          </cell>
          <cell r="G90" t="str">
            <v>Y10141352</v>
          </cell>
        </row>
        <row r="91">
          <cell r="B91" t="str">
            <v>UFM00090</v>
          </cell>
          <cell r="C91" t="str">
            <v xml:space="preserve">PVC 封边条 0.5*55mm 白-070 </v>
          </cell>
          <cell r="D91" t="str">
            <v>M</v>
          </cell>
          <cell r="E91" t="str">
            <v>采购物料（检）</v>
          </cell>
          <cell r="F91">
            <v>1.1061946899999999</v>
          </cell>
          <cell r="G91" t="str">
            <v>Y10141295</v>
          </cell>
        </row>
        <row r="92">
          <cell r="B92" t="str">
            <v>UFM00091</v>
          </cell>
          <cell r="C92" t="str">
            <v>中密度纤维 E1 曲面 曲面板 R386*802*550 素板</v>
          </cell>
          <cell r="D92" t="str">
            <v>PCS</v>
          </cell>
          <cell r="E92" t="str">
            <v>采购物料（检）</v>
          </cell>
          <cell r="F92">
            <v>0</v>
          </cell>
          <cell r="G92" t="str">
            <v>描述不清，匹配不到</v>
          </cell>
        </row>
        <row r="93">
          <cell r="B93" t="str">
            <v>UFM00097</v>
          </cell>
          <cell r="C93" t="str">
            <v>中密度纤维 E1 UF9053102曲面 曲面板 R135*515*500 素板</v>
          </cell>
          <cell r="D93" t="str">
            <v>PCS</v>
          </cell>
          <cell r="E93" t="str">
            <v>采购物料（检）</v>
          </cell>
          <cell r="F93">
            <v>111.50442477999999</v>
          </cell>
          <cell r="G93" t="str">
            <v>Y10111795</v>
          </cell>
        </row>
        <row r="94">
          <cell r="B94" t="str">
            <v>UFM00103</v>
          </cell>
          <cell r="C94" t="str">
            <v>中密度纤维 E1 UF9053202曲面 曲面板 R135*615*500 素板</v>
          </cell>
          <cell r="D94" t="str">
            <v>PCS</v>
          </cell>
          <cell r="E94" t="str">
            <v>采购物料（检）</v>
          </cell>
          <cell r="F94">
            <v>125.66371681</v>
          </cell>
          <cell r="G94" t="str">
            <v>Y10111796</v>
          </cell>
        </row>
        <row r="95">
          <cell r="B95" t="str">
            <v>UFM00109</v>
          </cell>
          <cell r="C95" t="str">
            <v>中密度纤维 E1 UF9053302曲面 曲面板 R135*715*500 素板</v>
          </cell>
          <cell r="D95" t="str">
            <v>PCS</v>
          </cell>
          <cell r="E95" t="str">
            <v>采购物料（检）</v>
          </cell>
          <cell r="F95">
            <v>159.2920354</v>
          </cell>
          <cell r="G95" t="str">
            <v>Y10111827</v>
          </cell>
        </row>
        <row r="96">
          <cell r="B96" t="str">
            <v>UFM00115</v>
          </cell>
          <cell r="C96" t="str">
            <v>中密度纤维 E1 UF9053402曲面 曲面板 R135*965*500 素板</v>
          </cell>
          <cell r="D96" t="str">
            <v>PCS</v>
          </cell>
          <cell r="E96" t="str">
            <v>采购物料（检）</v>
          </cell>
          <cell r="F96">
            <v>169.91150442</v>
          </cell>
          <cell r="G96" t="str">
            <v>Y10111828</v>
          </cell>
        </row>
        <row r="97">
          <cell r="B97" t="str">
            <v>UFM00121</v>
          </cell>
          <cell r="C97" t="str">
            <v xml:space="preserve">实木 圆柱脚 Φ35*298 </v>
          </cell>
          <cell r="D97" t="str">
            <v>PCS</v>
          </cell>
          <cell r="E97" t="str">
            <v>采购物料（检）</v>
          </cell>
          <cell r="F97">
            <v>0</v>
          </cell>
          <cell r="G97" t="str">
            <v>Y10111870</v>
          </cell>
        </row>
        <row r="98">
          <cell r="B98" t="str">
            <v>UFM00125</v>
          </cell>
          <cell r="C98" t="str">
            <v>中密度纤维 E1 平面 双面板 2440*1220*18mm A哑光黑B哑光黑-031</v>
          </cell>
          <cell r="D98" t="str">
            <v>PCS</v>
          </cell>
          <cell r="E98" t="str">
            <v>采购物料（检）</v>
          </cell>
          <cell r="F98">
            <v>118.58407080000001</v>
          </cell>
          <cell r="G98" t="str">
            <v>Y10111922</v>
          </cell>
        </row>
        <row r="99">
          <cell r="B99" t="str">
            <v>UFM00126</v>
          </cell>
          <cell r="C99" t="str">
            <v>中密度纤维 E1 平面 双面板 2440*1220*18mm A哑光黑B钛白-031</v>
          </cell>
          <cell r="D99" t="str">
            <v>PCS</v>
          </cell>
          <cell r="E99" t="str">
            <v>采购物料（检）</v>
          </cell>
          <cell r="F99">
            <v>115.92920354</v>
          </cell>
          <cell r="G99" t="str">
            <v>Y10111921</v>
          </cell>
        </row>
        <row r="100">
          <cell r="B100" t="str">
            <v>UFM00127</v>
          </cell>
          <cell r="C100" t="str">
            <v>中密度纤维 E1 平面 双面板 2440*1220*30mm A哑光黑B哑光黑-031</v>
          </cell>
          <cell r="D100" t="str">
            <v>PCS</v>
          </cell>
          <cell r="E100" t="str">
            <v>采购物料（检）</v>
          </cell>
          <cell r="F100">
            <v>0</v>
          </cell>
          <cell r="G100" t="str">
            <v>Y10111941</v>
          </cell>
        </row>
        <row r="101">
          <cell r="B101" t="str">
            <v>UFM00128</v>
          </cell>
          <cell r="C101" t="str">
            <v>PVC 封边条 0.5*22mm 哑光黑-031</v>
          </cell>
          <cell r="D101" t="str">
            <v>PCS</v>
          </cell>
          <cell r="E101" t="str">
            <v>采购物料（检）</v>
          </cell>
          <cell r="F101">
            <v>0</v>
          </cell>
          <cell r="G101" t="str">
            <v>Y10111883</v>
          </cell>
        </row>
        <row r="102">
          <cell r="B102" t="str">
            <v>UFM00129</v>
          </cell>
          <cell r="C102" t="str">
            <v>多层板 E1 平面 双面板 2440*1220*16mm A美洲樱桃B美洲樱桃-H041</v>
          </cell>
          <cell r="D102" t="str">
            <v>PCS</v>
          </cell>
          <cell r="E102" t="str">
            <v>采购物料（检）</v>
          </cell>
          <cell r="F102">
            <v>168.14159291999999</v>
          </cell>
          <cell r="G102" t="str">
            <v>Y1013448754</v>
          </cell>
        </row>
        <row r="103">
          <cell r="B103" t="str">
            <v>UFM00130</v>
          </cell>
          <cell r="C103" t="str">
            <v>PVC 封边条 0.5*20mm 美洲樱桃-H041</v>
          </cell>
          <cell r="D103" t="str">
            <v>PCS</v>
          </cell>
          <cell r="E103" t="str">
            <v>采购物料（检）</v>
          </cell>
          <cell r="F103">
            <v>0.39823008850000002</v>
          </cell>
          <cell r="G103" t="str">
            <v>Y101372180</v>
          </cell>
        </row>
        <row r="104">
          <cell r="B104" t="str">
            <v>UFM00131</v>
          </cell>
          <cell r="C104" t="str">
            <v>实木 封边条 0.5*28mm 白桦木</v>
          </cell>
          <cell r="D104" t="str">
            <v>PCS</v>
          </cell>
          <cell r="E104" t="str">
            <v>采购物料（检）</v>
          </cell>
          <cell r="F104">
            <v>0</v>
          </cell>
          <cell r="G104" t="str">
            <v>Y10111306</v>
          </cell>
        </row>
        <row r="105">
          <cell r="B105" t="str">
            <v>UFM00132</v>
          </cell>
          <cell r="C105" t="str">
            <v>中密度纤维 E1 平面 双面板 2440*1220*18mm A钛白B钛白</v>
          </cell>
          <cell r="D105" t="str">
            <v>PCS</v>
          </cell>
          <cell r="E105" t="str">
            <v>采购物料（检）</v>
          </cell>
          <cell r="F105">
            <v>111.50442477999999</v>
          </cell>
          <cell r="G105" t="str">
            <v>Y101350111</v>
          </cell>
        </row>
        <row r="106">
          <cell r="B106" t="str">
            <v>UFM00133</v>
          </cell>
          <cell r="C106" t="str">
            <v>中密度纤维 E1 平面 双面板 2440*1220*30mm A钛白B钛白</v>
          </cell>
          <cell r="D106" t="str">
            <v>PCS</v>
          </cell>
          <cell r="E106" t="str">
            <v>采购物料（检）</v>
          </cell>
          <cell r="F106">
            <v>187.61061946999999</v>
          </cell>
          <cell r="G106" t="str">
            <v>没有这个物料</v>
          </cell>
        </row>
        <row r="107">
          <cell r="B107" t="str">
            <v>UFPJL001</v>
          </cell>
          <cell r="C107" t="str">
            <v>不锈钢 DTC铰链 90度两孔带阻尼 镀镍</v>
          </cell>
          <cell r="D107" t="str">
            <v>PCS</v>
          </cell>
          <cell r="E107" t="str">
            <v>采购物料（检）</v>
          </cell>
          <cell r="F107">
            <v>8.4424778761061994</v>
          </cell>
          <cell r="G107" t="str">
            <v>Y10111540</v>
          </cell>
        </row>
        <row r="108">
          <cell r="B108" t="str">
            <v>UFPJL002</v>
          </cell>
          <cell r="C108" t="str">
            <v>不锈钢 DTC铰链 全盖四孔带阻尼 镀镍</v>
          </cell>
          <cell r="D108" t="str">
            <v>PCS</v>
          </cell>
          <cell r="E108" t="str">
            <v>采购物料（检）</v>
          </cell>
          <cell r="F108">
            <v>4.5132743362831897</v>
          </cell>
          <cell r="G108" t="str">
            <v>Y10111486</v>
          </cell>
        </row>
        <row r="109">
          <cell r="B109" t="str">
            <v>UFPJL003</v>
          </cell>
          <cell r="C109" t="str">
            <v>不锈钢 DTC铰链 全盖四孔不带阻尼 镀镍</v>
          </cell>
          <cell r="D109" t="str">
            <v>PCS</v>
          </cell>
          <cell r="E109" t="str">
            <v>采购物料（检）</v>
          </cell>
          <cell r="F109">
            <v>2.7433628318499998</v>
          </cell>
          <cell r="G109" t="str">
            <v>Y111631129</v>
          </cell>
        </row>
        <row r="110">
          <cell r="B110" t="str">
            <v>UFPJL004</v>
          </cell>
          <cell r="C110" t="str">
            <v>不锈钢 DTC铰链 全盖四孔无阻尼无弹簧 镀镍</v>
          </cell>
          <cell r="D110" t="str">
            <v>PCS</v>
          </cell>
          <cell r="E110" t="str">
            <v>采购物料（检）</v>
          </cell>
          <cell r="F110">
            <v>2.5663716814100002</v>
          </cell>
        </row>
        <row r="111">
          <cell r="B111" t="str">
            <v>UFPJL005</v>
          </cell>
          <cell r="C111" t="str">
            <v>不锈钢 DTC铰链 半盖四孔带阻尼 镀镍</v>
          </cell>
          <cell r="D111" t="str">
            <v>PCS</v>
          </cell>
          <cell r="E111" t="str">
            <v>采购物料（检）</v>
          </cell>
          <cell r="F111">
            <v>4.5132743362800003</v>
          </cell>
          <cell r="G111" t="str">
            <v>Y1116124639</v>
          </cell>
        </row>
        <row r="112">
          <cell r="B112" t="str">
            <v>UFPJL006</v>
          </cell>
          <cell r="C112" t="str">
            <v>不锈钢 DTC铰链 半盖四孔不带阻尼 镀镍</v>
          </cell>
          <cell r="D112" t="str">
            <v>PCS</v>
          </cell>
          <cell r="E112" t="str">
            <v>采购物料（检）</v>
          </cell>
          <cell r="F112">
            <v>3.3628318583999999</v>
          </cell>
          <cell r="G112" t="str">
            <v>没有这个物料</v>
          </cell>
        </row>
        <row r="113">
          <cell r="B113" t="str">
            <v>UFPJL007</v>
          </cell>
          <cell r="C113" t="str">
            <v>不锈钢 DTC铰链 内掩四孔带阻尼 镀镍</v>
          </cell>
          <cell r="D113" t="str">
            <v>PCS</v>
          </cell>
          <cell r="E113" t="str">
            <v>采购物料（检）</v>
          </cell>
          <cell r="F113">
            <v>4.6017699115044302</v>
          </cell>
          <cell r="G113" t="str">
            <v>Y10111401</v>
          </cell>
        </row>
        <row r="114">
          <cell r="B114" t="str">
            <v>UFPJL008</v>
          </cell>
          <cell r="C114" t="str">
            <v>不锈钢 DTC铰链 内掩四孔不带阻尼 镀镍</v>
          </cell>
          <cell r="D114" t="str">
            <v>PCS</v>
          </cell>
          <cell r="E114" t="str">
            <v>采购物料（检）</v>
          </cell>
          <cell r="F114">
            <v>2.6548672566299998</v>
          </cell>
          <cell r="G114" t="str">
            <v>Y11160079</v>
          </cell>
        </row>
        <row r="115">
          <cell r="B115" t="str">
            <v>UFPJL009</v>
          </cell>
          <cell r="C115" t="str">
            <v>不锈钢 马桶盖板铰链 S15 镀铬</v>
          </cell>
          <cell r="D115" t="str">
            <v>PCS</v>
          </cell>
          <cell r="E115" t="str">
            <v>采购物料（检）</v>
          </cell>
          <cell r="F115">
            <v>45.305399999999999</v>
          </cell>
          <cell r="G115" t="str">
            <v>Y10111919</v>
          </cell>
        </row>
        <row r="116">
          <cell r="B116" t="str">
            <v>UFPJL010</v>
          </cell>
          <cell r="C116" t="str">
            <v>锌合金 马桶盖板铰链 S47 镀铬</v>
          </cell>
          <cell r="D116" t="str">
            <v>PCS</v>
          </cell>
          <cell r="E116" t="str">
            <v>采购物料（检）</v>
          </cell>
          <cell r="F116">
            <v>53.539823008799999</v>
          </cell>
          <cell r="G116" t="str">
            <v>Y111500147</v>
          </cell>
        </row>
        <row r="117">
          <cell r="B117" t="str">
            <v>UFPJL011</v>
          </cell>
          <cell r="C117" t="str">
            <v>不锈钢 DTC铰链 全盖四孔无弹簧无阻尼 镀镍</v>
          </cell>
          <cell r="D117" t="str">
            <v>PCS</v>
          </cell>
          <cell r="E117" t="str">
            <v>采购物料（检）</v>
          </cell>
          <cell r="F117">
            <v>2.5663716814100002</v>
          </cell>
          <cell r="G117" t="str">
            <v>与上重复</v>
          </cell>
        </row>
        <row r="118">
          <cell r="B118" t="str">
            <v>UFPJL012</v>
          </cell>
          <cell r="C118" t="str">
            <v>不锈钢 DTC铰链 内俺四孔无弹簧无阻尼 镀镍</v>
          </cell>
          <cell r="D118" t="str">
            <v>PCS</v>
          </cell>
          <cell r="E118" t="str">
            <v>采购物料（检）</v>
          </cell>
          <cell r="F118">
            <v>2.6548672566299998</v>
          </cell>
          <cell r="G118" t="str">
            <v>与上重复</v>
          </cell>
        </row>
        <row r="119">
          <cell r="B119" t="str">
            <v>UFPHG001</v>
          </cell>
          <cell r="C119" t="str">
            <v>不锈钢 DTC二节隐藏滑轨 半拉250mm 镀镍</v>
          </cell>
          <cell r="D119" t="str">
            <v>PCS</v>
          </cell>
          <cell r="E119" t="str">
            <v>采购物料（检）</v>
          </cell>
          <cell r="F119">
            <v>25.663716814099999</v>
          </cell>
          <cell r="G119" t="str">
            <v>Y10111847</v>
          </cell>
        </row>
        <row r="120">
          <cell r="B120" t="str">
            <v>UFPHG002</v>
          </cell>
          <cell r="C120" t="str">
            <v>不锈钢 DTC二节隐藏滑轨 半拉350mm 镀镍</v>
          </cell>
          <cell r="D120" t="str">
            <v>PCS</v>
          </cell>
          <cell r="E120" t="str">
            <v>采购物料（检）</v>
          </cell>
          <cell r="F120">
            <v>27.433628318499998</v>
          </cell>
          <cell r="G120" t="str">
            <v>Y111500141</v>
          </cell>
        </row>
        <row r="121">
          <cell r="B121" t="str">
            <v>UFPHG003</v>
          </cell>
          <cell r="C121" t="str">
            <v>不锈钢 DTC二节隐藏滑轨 半拉400mm 镀镍</v>
          </cell>
          <cell r="D121" t="str">
            <v>PCS</v>
          </cell>
          <cell r="E121" t="str">
            <v>采购物料（检）</v>
          </cell>
          <cell r="F121">
            <v>31.858407079646</v>
          </cell>
          <cell r="G121" t="str">
            <v>Y10111122</v>
          </cell>
        </row>
        <row r="122">
          <cell r="B122" t="str">
            <v>UFPHG004</v>
          </cell>
          <cell r="C122" t="str">
            <v>不锈钢 DTC三节隐藏滑轨 半拉250mm 镀镍</v>
          </cell>
          <cell r="D122" t="str">
            <v>PCS</v>
          </cell>
          <cell r="E122" t="str">
            <v>采购物料（检）</v>
          </cell>
          <cell r="F122">
            <v>0</v>
          </cell>
          <cell r="G122" t="str">
            <v>没有这个物料</v>
          </cell>
        </row>
        <row r="123">
          <cell r="B123" t="str">
            <v>UFPHG005</v>
          </cell>
          <cell r="C123" t="str">
            <v>不锈钢 DTC三节隐藏滑轨 半拉350mm 镀镍</v>
          </cell>
          <cell r="D123" t="str">
            <v>PCS</v>
          </cell>
          <cell r="E123" t="str">
            <v>采购物料（检）</v>
          </cell>
          <cell r="F123">
            <v>0</v>
          </cell>
          <cell r="G123" t="str">
            <v>Y11163315</v>
          </cell>
        </row>
        <row r="124">
          <cell r="B124" t="str">
            <v>UFPHG006</v>
          </cell>
          <cell r="C124" t="str">
            <v>不锈钢 DTC三节隐藏滑轨 半拉400mm 镀镍</v>
          </cell>
          <cell r="D124" t="str">
            <v>PCS</v>
          </cell>
          <cell r="E124" t="str">
            <v>采购物料（检）</v>
          </cell>
          <cell r="F124">
            <v>0</v>
          </cell>
          <cell r="G124" t="str">
            <v>Y11150099</v>
          </cell>
        </row>
        <row r="125">
          <cell r="B125" t="str">
            <v>UFPHG007</v>
          </cell>
          <cell r="C125" t="str">
            <v xml:space="preserve">不锈钢 DTC豪华抽 中抽屉B高度 300mm 镀镍 </v>
          </cell>
          <cell r="D125" t="str">
            <v>PCS</v>
          </cell>
          <cell r="E125" t="str">
            <v>采购物料（检）</v>
          </cell>
          <cell r="F125">
            <v>84.070796460176993</v>
          </cell>
          <cell r="G125" t="str">
            <v>Y10111730</v>
          </cell>
        </row>
        <row r="126">
          <cell r="B126" t="str">
            <v>UFPLS001</v>
          </cell>
          <cell r="C126" t="str">
            <v>不锈钢 十字沉头 自攻螺丝 ST3.5*16</v>
          </cell>
          <cell r="D126" t="str">
            <v>PCS</v>
          </cell>
          <cell r="E126" t="str">
            <v>采购物料（检）</v>
          </cell>
          <cell r="F126">
            <v>7.1238938099999996E-2</v>
          </cell>
          <cell r="G126" t="str">
            <v>Y11120049</v>
          </cell>
        </row>
        <row r="127">
          <cell r="B127" t="str">
            <v>UFPLS002</v>
          </cell>
          <cell r="C127" t="str">
            <v>不锈钢 十字沉头 自攻螺丝 ST3.5*25</v>
          </cell>
          <cell r="D127" t="str">
            <v>PCS</v>
          </cell>
          <cell r="E127" t="str">
            <v>采购物料（检）</v>
          </cell>
          <cell r="F127">
            <v>7.1946902699999996E-2</v>
          </cell>
          <cell r="G127" t="str">
            <v>Y11120050</v>
          </cell>
        </row>
        <row r="128">
          <cell r="B128" t="str">
            <v>UFPLS003</v>
          </cell>
          <cell r="C128" t="str">
            <v>不锈钢 十字沉头 自攻螺丝 ST3.5*30</v>
          </cell>
          <cell r="D128" t="str">
            <v>PCS</v>
          </cell>
          <cell r="E128" t="str">
            <v>采购物料（检）</v>
          </cell>
          <cell r="F128">
            <v>0.10619469030000001</v>
          </cell>
          <cell r="G128" t="str">
            <v>没有这个物料</v>
          </cell>
        </row>
        <row r="129">
          <cell r="B129" t="str">
            <v>UFPLS004</v>
          </cell>
          <cell r="C129" t="str">
            <v>不锈钢 十字沉头 自攻螺丝 ST4*25</v>
          </cell>
          <cell r="D129" t="str">
            <v>PCS</v>
          </cell>
          <cell r="E129" t="str">
            <v>采购物料（检）</v>
          </cell>
          <cell r="F129">
            <v>0.1185840708</v>
          </cell>
          <cell r="G129" t="str">
            <v>Y10112047</v>
          </cell>
        </row>
        <row r="130">
          <cell r="B130" t="str">
            <v>UFPLS005</v>
          </cell>
          <cell r="C130" t="str">
            <v>不锈钢 十字沉头 自攻螺丝 ST4*30</v>
          </cell>
          <cell r="D130" t="str">
            <v>PCS</v>
          </cell>
          <cell r="E130" t="str">
            <v>采购物料（检）</v>
          </cell>
          <cell r="F130">
            <v>0.10619469030000001</v>
          </cell>
          <cell r="G130" t="str">
            <v>Y1120326</v>
          </cell>
        </row>
        <row r="131">
          <cell r="B131" t="str">
            <v>UFPLS006</v>
          </cell>
          <cell r="C131" t="str">
            <v>不锈钢 十字沉头 自攻螺丝 ST4.2*32</v>
          </cell>
          <cell r="D131" t="str">
            <v>PCS</v>
          </cell>
          <cell r="E131" t="str">
            <v>采购物料（检）</v>
          </cell>
          <cell r="F131">
            <v>0</v>
          </cell>
          <cell r="G131" t="str">
            <v>Y11120044</v>
          </cell>
        </row>
        <row r="132">
          <cell r="B132" t="str">
            <v>UFPLS007</v>
          </cell>
          <cell r="C132" t="str">
            <v>不锈钢 十字沉头 自攻螺丝 ST4.8*38</v>
          </cell>
          <cell r="D132" t="str">
            <v>PCS</v>
          </cell>
          <cell r="E132" t="str">
            <v>采购物料（检）</v>
          </cell>
          <cell r="F132">
            <v>0</v>
          </cell>
          <cell r="G132" t="str">
            <v>没有这个物料</v>
          </cell>
        </row>
        <row r="133">
          <cell r="B133" t="str">
            <v>UFPLS008</v>
          </cell>
          <cell r="C133" t="str">
            <v>不锈钢 十字沉头 自攻螺丝 ST4.8*50</v>
          </cell>
          <cell r="D133" t="str">
            <v>PCS</v>
          </cell>
          <cell r="E133" t="str">
            <v>采购物料（检）</v>
          </cell>
          <cell r="F133">
            <v>0.23716814159999999</v>
          </cell>
          <cell r="G133" t="str">
            <v>没有这个物料</v>
          </cell>
        </row>
        <row r="134">
          <cell r="B134" t="str">
            <v>UFPLS009</v>
          </cell>
          <cell r="C134" t="str">
            <v>不锈钢 十字盘头 自攻螺丝 ST3.5*16</v>
          </cell>
          <cell r="D134" t="str">
            <v>PCS</v>
          </cell>
          <cell r="E134" t="str">
            <v>采购物料（检）</v>
          </cell>
          <cell r="F134">
            <v>7.1238938099999996E-2</v>
          </cell>
          <cell r="G134" t="str">
            <v>没有这个物料</v>
          </cell>
        </row>
        <row r="135">
          <cell r="B135" t="str">
            <v>UFPLS010</v>
          </cell>
          <cell r="C135" t="str">
            <v>不锈钢 十字盘头 自攻螺丝 ST3.5*25</v>
          </cell>
          <cell r="D135" t="str">
            <v>PCS</v>
          </cell>
          <cell r="E135" t="str">
            <v>采购物料（检）</v>
          </cell>
          <cell r="F135">
            <v>7.1946902699999996E-2</v>
          </cell>
          <cell r="G135" t="str">
            <v>没有这个物料</v>
          </cell>
        </row>
        <row r="136">
          <cell r="B136" t="str">
            <v>UFPLS011</v>
          </cell>
          <cell r="C136" t="str">
            <v>不锈钢 十字盘头 自攻螺丝 ST3.5*30</v>
          </cell>
          <cell r="D136" t="str">
            <v>PCS</v>
          </cell>
          <cell r="E136" t="str">
            <v>采购物料（检）</v>
          </cell>
          <cell r="F136">
            <v>0.10619469030000001</v>
          </cell>
          <cell r="G136" t="str">
            <v>没有这个物料</v>
          </cell>
        </row>
        <row r="137">
          <cell r="B137" t="str">
            <v>UFPLS012</v>
          </cell>
          <cell r="C137" t="str">
            <v>不锈钢 十字盘头 自攻螺丝 ST4*25</v>
          </cell>
          <cell r="D137" t="str">
            <v>PCS</v>
          </cell>
          <cell r="E137" t="str">
            <v>采购物料（检）</v>
          </cell>
          <cell r="F137">
            <v>0.1185840708</v>
          </cell>
          <cell r="G137" t="str">
            <v>没有这个物料</v>
          </cell>
        </row>
        <row r="138">
          <cell r="B138" t="str">
            <v>UFPLS013</v>
          </cell>
          <cell r="C138" t="str">
            <v>不锈钢 十字盘头 自攻螺丝 ST4*30</v>
          </cell>
          <cell r="D138" t="str">
            <v>PCS</v>
          </cell>
          <cell r="E138" t="str">
            <v>采购物料（检）</v>
          </cell>
          <cell r="F138">
            <v>0.10619469030000001</v>
          </cell>
          <cell r="G138" t="str">
            <v>没有这个物料</v>
          </cell>
        </row>
        <row r="139">
          <cell r="B139" t="str">
            <v>UFPLS014</v>
          </cell>
          <cell r="C139" t="str">
            <v>不锈钢 十字盘头 自攻螺丝 ST4.2*32</v>
          </cell>
          <cell r="D139" t="str">
            <v>PCS</v>
          </cell>
          <cell r="E139" t="str">
            <v>采购物料（检）</v>
          </cell>
          <cell r="F139">
            <v>0</v>
          </cell>
          <cell r="G139" t="str">
            <v>没有这个物料</v>
          </cell>
        </row>
        <row r="140">
          <cell r="B140" t="str">
            <v>UFPLS015</v>
          </cell>
          <cell r="C140" t="str">
            <v>不锈钢 十字盘头 自攻螺丝 ST4.8*38</v>
          </cell>
          <cell r="D140" t="str">
            <v>PCS</v>
          </cell>
          <cell r="E140" t="str">
            <v>采购物料（检）</v>
          </cell>
          <cell r="F140">
            <v>0</v>
          </cell>
          <cell r="G140" t="str">
            <v>Y1116124652</v>
          </cell>
        </row>
        <row r="141">
          <cell r="B141" t="str">
            <v>UFPLS016</v>
          </cell>
          <cell r="C141" t="str">
            <v>不锈钢 十字盘头 自攻螺丝 ST4.8*50</v>
          </cell>
          <cell r="D141" t="str">
            <v>PCS</v>
          </cell>
          <cell r="E141" t="str">
            <v>采购物料（检）</v>
          </cell>
          <cell r="F141">
            <v>0</v>
          </cell>
          <cell r="G141" t="str">
            <v>Y111621120</v>
          </cell>
        </row>
        <row r="142">
          <cell r="B142" t="str">
            <v>UFPLS017</v>
          </cell>
          <cell r="C142" t="str">
            <v>不锈钢 一字沉头 自攻螺丝 ST3.5*16</v>
          </cell>
          <cell r="D142" t="str">
            <v>PCS</v>
          </cell>
          <cell r="E142" t="str">
            <v>采购物料（检）</v>
          </cell>
          <cell r="F142">
            <v>0</v>
          </cell>
          <cell r="G142" t="str">
            <v>没有这个物料</v>
          </cell>
        </row>
        <row r="143">
          <cell r="B143" t="str">
            <v>UFPLS018</v>
          </cell>
          <cell r="C143" t="str">
            <v>不锈钢 一字沉头 自攻螺丝 ST3.5*25</v>
          </cell>
          <cell r="D143" t="str">
            <v>PCS</v>
          </cell>
          <cell r="E143" t="str">
            <v>采购物料（检）</v>
          </cell>
          <cell r="F143">
            <v>0</v>
          </cell>
          <cell r="G143" t="str">
            <v>没有这个物料</v>
          </cell>
        </row>
        <row r="144">
          <cell r="B144" t="str">
            <v>UFPLS019</v>
          </cell>
          <cell r="C144" t="str">
            <v>不锈钢 一字沉头 自攻螺丝 ST3.5*30</v>
          </cell>
          <cell r="D144" t="str">
            <v>PCS</v>
          </cell>
          <cell r="E144" t="str">
            <v>采购物料（检）</v>
          </cell>
          <cell r="F144">
            <v>0</v>
          </cell>
          <cell r="G144" t="str">
            <v>没有这个物料</v>
          </cell>
        </row>
        <row r="145">
          <cell r="B145" t="str">
            <v>UFPLS020</v>
          </cell>
          <cell r="C145" t="str">
            <v>不锈钢 一字沉头 自攻螺丝 ST4*25</v>
          </cell>
          <cell r="D145" t="str">
            <v>PCS</v>
          </cell>
          <cell r="E145" t="str">
            <v>采购物料（检）</v>
          </cell>
          <cell r="F145">
            <v>0</v>
          </cell>
          <cell r="G145" t="str">
            <v>没有这个物料</v>
          </cell>
        </row>
        <row r="146">
          <cell r="B146" t="str">
            <v>UFPLS021</v>
          </cell>
          <cell r="C146" t="str">
            <v>不锈钢 一字沉头 自攻螺丝 ST4*30</v>
          </cell>
          <cell r="D146" t="str">
            <v>PCS</v>
          </cell>
          <cell r="E146" t="str">
            <v>采购物料（检）</v>
          </cell>
          <cell r="F146">
            <v>0</v>
          </cell>
          <cell r="G146" t="str">
            <v>没有这个物料</v>
          </cell>
        </row>
        <row r="147">
          <cell r="B147" t="str">
            <v>UFPLS022</v>
          </cell>
          <cell r="C147" t="str">
            <v>不锈钢 一字沉头 自攻螺丝 ST4.2*12.8</v>
          </cell>
          <cell r="D147" t="str">
            <v>PCS</v>
          </cell>
          <cell r="E147" t="str">
            <v>采购物料（检）</v>
          </cell>
          <cell r="F147">
            <v>0</v>
          </cell>
          <cell r="G147" t="str">
            <v>没有这个物料</v>
          </cell>
        </row>
        <row r="148">
          <cell r="B148" t="str">
            <v>UFPLS023</v>
          </cell>
          <cell r="C148" t="str">
            <v>不锈钢 一字沉头 自攻螺丝 ST4.2*16</v>
          </cell>
          <cell r="D148" t="str">
            <v>PCS</v>
          </cell>
          <cell r="E148" t="str">
            <v>采购物料（检）</v>
          </cell>
          <cell r="F148">
            <v>0</v>
          </cell>
          <cell r="G148" t="str">
            <v>没有这个物料</v>
          </cell>
        </row>
        <row r="149">
          <cell r="B149" t="str">
            <v>UFPLS024</v>
          </cell>
          <cell r="C149" t="str">
            <v>不锈钢 一字沉头 自攻螺丝 ST4.2*32</v>
          </cell>
          <cell r="D149" t="str">
            <v>PCS</v>
          </cell>
          <cell r="E149" t="str">
            <v>采购物料（检）</v>
          </cell>
          <cell r="F149">
            <v>0</v>
          </cell>
          <cell r="G149" t="str">
            <v>没有这个物料</v>
          </cell>
        </row>
        <row r="150">
          <cell r="B150" t="str">
            <v>UFPLS025</v>
          </cell>
          <cell r="C150" t="str">
            <v>不锈钢 一字沉头 自攻螺丝 ST4.8*38</v>
          </cell>
          <cell r="D150" t="str">
            <v>PCS</v>
          </cell>
          <cell r="E150" t="str">
            <v>采购物料（检）</v>
          </cell>
          <cell r="F150">
            <v>0</v>
          </cell>
          <cell r="G150" t="str">
            <v>没有这个物料</v>
          </cell>
        </row>
        <row r="151">
          <cell r="B151" t="str">
            <v>UFPLS026</v>
          </cell>
          <cell r="C151" t="str">
            <v>不锈钢 一字沉头 自攻螺丝 ST4.8*50</v>
          </cell>
          <cell r="D151" t="str">
            <v>PCS</v>
          </cell>
          <cell r="E151" t="str">
            <v>采购物料（检）</v>
          </cell>
          <cell r="F151">
            <v>0</v>
          </cell>
          <cell r="G151" t="str">
            <v>没有这个物料</v>
          </cell>
        </row>
        <row r="152">
          <cell r="B152" t="str">
            <v>UFPLS027</v>
          </cell>
          <cell r="C152" t="str">
            <v>不锈钢 一字盘头 自攻螺丝 ST3.5*16</v>
          </cell>
          <cell r="D152" t="str">
            <v>PCS</v>
          </cell>
          <cell r="E152" t="str">
            <v>采购物料（检）</v>
          </cell>
          <cell r="F152">
            <v>0</v>
          </cell>
          <cell r="G152" t="str">
            <v>没有这个物料</v>
          </cell>
        </row>
        <row r="153">
          <cell r="B153" t="str">
            <v>UFPLS028</v>
          </cell>
          <cell r="C153" t="str">
            <v>不锈钢 一字盘头 自攻螺丝 ST3.5*25</v>
          </cell>
          <cell r="D153" t="str">
            <v>PCS</v>
          </cell>
          <cell r="E153" t="str">
            <v>采购物料（检）</v>
          </cell>
          <cell r="F153">
            <v>0</v>
          </cell>
          <cell r="G153" t="str">
            <v>没有这个物料</v>
          </cell>
        </row>
        <row r="154">
          <cell r="B154" t="str">
            <v>UFPLS029</v>
          </cell>
          <cell r="C154" t="str">
            <v>不锈钢 一字盘头 自攻螺丝 ST3.5*30</v>
          </cell>
          <cell r="D154" t="str">
            <v>PCS</v>
          </cell>
          <cell r="E154" t="str">
            <v>采购物料（检）</v>
          </cell>
          <cell r="F154">
            <v>0</v>
          </cell>
          <cell r="G154" t="str">
            <v>没有这个物料</v>
          </cell>
        </row>
        <row r="155">
          <cell r="B155" t="str">
            <v>UFPLS030</v>
          </cell>
          <cell r="C155" t="str">
            <v>不锈钢 一字盘头 自攻螺丝 ST4*25</v>
          </cell>
          <cell r="D155" t="str">
            <v>PCS</v>
          </cell>
          <cell r="E155" t="str">
            <v>采购物料（检）</v>
          </cell>
          <cell r="F155">
            <v>0</v>
          </cell>
          <cell r="G155" t="str">
            <v>没有这个物料</v>
          </cell>
        </row>
        <row r="156">
          <cell r="B156" t="str">
            <v>UFPLS031</v>
          </cell>
          <cell r="C156" t="str">
            <v>不锈钢 一字盘头 自攻螺丝 ST4*30</v>
          </cell>
          <cell r="D156" t="str">
            <v>PCS</v>
          </cell>
          <cell r="E156" t="str">
            <v>采购物料（检）</v>
          </cell>
          <cell r="F156">
            <v>0</v>
          </cell>
          <cell r="G156" t="str">
            <v>没有这个物料</v>
          </cell>
        </row>
        <row r="157">
          <cell r="B157" t="str">
            <v>UFPLS032</v>
          </cell>
          <cell r="C157" t="str">
            <v>不锈钢 一字盘头 自攻螺丝 ST4.2*12.8</v>
          </cell>
          <cell r="D157" t="str">
            <v>PCS</v>
          </cell>
          <cell r="E157" t="str">
            <v>采购物料（检）</v>
          </cell>
          <cell r="F157">
            <v>0</v>
          </cell>
          <cell r="G157" t="str">
            <v>Y1120265</v>
          </cell>
        </row>
        <row r="158">
          <cell r="B158" t="str">
            <v>UFPLS033</v>
          </cell>
          <cell r="C158" t="str">
            <v>不锈钢 一字盘头 自攻螺丝 ST4.2*16</v>
          </cell>
          <cell r="D158" t="str">
            <v>PCS</v>
          </cell>
          <cell r="E158" t="str">
            <v>采购物料（检）</v>
          </cell>
          <cell r="F158">
            <v>0</v>
          </cell>
          <cell r="G158" t="str">
            <v>Y11120472</v>
          </cell>
        </row>
        <row r="159">
          <cell r="B159" t="str">
            <v>UFPLS034</v>
          </cell>
          <cell r="C159" t="str">
            <v>不锈钢 一字盘头 自攻螺丝 ST4.2*32</v>
          </cell>
          <cell r="D159" t="str">
            <v>PCS</v>
          </cell>
          <cell r="E159" t="str">
            <v>采购物料（检）</v>
          </cell>
          <cell r="F159">
            <v>0</v>
          </cell>
          <cell r="G159" t="str">
            <v>没有这个物料</v>
          </cell>
        </row>
        <row r="160">
          <cell r="B160" t="str">
            <v>UFPLS035</v>
          </cell>
          <cell r="C160" t="str">
            <v>不锈钢 一字盘头 自攻螺丝 ST4.8*38</v>
          </cell>
          <cell r="D160" t="str">
            <v>PCS</v>
          </cell>
          <cell r="E160" t="str">
            <v>采购物料（检）</v>
          </cell>
          <cell r="F160">
            <v>0</v>
          </cell>
          <cell r="G160" t="str">
            <v>Y11310518</v>
          </cell>
        </row>
        <row r="161">
          <cell r="B161" t="str">
            <v>UFPLS036</v>
          </cell>
          <cell r="C161" t="str">
            <v>不锈钢 一字盘头 自攻螺丝 ST4.8*50</v>
          </cell>
          <cell r="D161" t="str">
            <v>PCS</v>
          </cell>
          <cell r="E161" t="str">
            <v>采购物料（检）</v>
          </cell>
          <cell r="F161">
            <v>0</v>
          </cell>
          <cell r="G161" t="str">
            <v>没有这个物料</v>
          </cell>
        </row>
        <row r="162">
          <cell r="B162" t="str">
            <v>UFPLS037</v>
          </cell>
          <cell r="C162" t="str">
            <v>不锈钢 穿心对锁螺丝 M6*30</v>
          </cell>
          <cell r="D162" t="str">
            <v>PCS</v>
          </cell>
          <cell r="E162" t="str">
            <v>采购物料（检）</v>
          </cell>
          <cell r="F162">
            <v>0</v>
          </cell>
          <cell r="G162" t="str">
            <v>Y11120416</v>
          </cell>
        </row>
        <row r="163">
          <cell r="B163" t="str">
            <v>UFPLS038</v>
          </cell>
          <cell r="C163" t="str">
            <v>不锈钢 穿心对锁螺丝 M6*20</v>
          </cell>
          <cell r="D163" t="str">
            <v>PCS</v>
          </cell>
          <cell r="E163" t="str">
            <v>采购物料（检）</v>
          </cell>
          <cell r="F163">
            <v>0</v>
          </cell>
          <cell r="G163" t="str">
            <v>Y11300128</v>
          </cell>
        </row>
        <row r="164">
          <cell r="B164" t="str">
            <v>UFPLS039</v>
          </cell>
          <cell r="C164" t="str">
            <v xml:space="preserve">不锈钢 贝壳拉手专用螺丝 M4*16 </v>
          </cell>
          <cell r="D164" t="str">
            <v>PCS</v>
          </cell>
          <cell r="E164" t="str">
            <v>采购物料（检）</v>
          </cell>
          <cell r="F164">
            <v>0.10619469030000001</v>
          </cell>
          <cell r="G164" t="str">
            <v>规格错误</v>
          </cell>
        </row>
        <row r="165">
          <cell r="B165" t="str">
            <v>UFPLS040</v>
          </cell>
          <cell r="C165" t="str">
            <v>不锈钢 镜钉装饰帽 Φ12*9.5 镀铬</v>
          </cell>
          <cell r="D165" t="str">
            <v>PCS</v>
          </cell>
          <cell r="E165" t="str">
            <v>采购物料（检）</v>
          </cell>
          <cell r="F165">
            <v>0.66371681415929196</v>
          </cell>
          <cell r="G165" t="str">
            <v>国际不用</v>
          </cell>
        </row>
        <row r="166">
          <cell r="B166" t="str">
            <v>UFPLS041</v>
          </cell>
          <cell r="C166" t="str">
            <v>不锈钢 十字沉头 自攻螺丝 ST4.2*50</v>
          </cell>
          <cell r="D166" t="str">
            <v>PCS</v>
          </cell>
          <cell r="E166" t="str">
            <v>采购物料（检）</v>
          </cell>
          <cell r="F166">
            <v>0</v>
          </cell>
          <cell r="G166" t="str">
            <v>Y11120035</v>
          </cell>
        </row>
        <row r="167">
          <cell r="B167" t="str">
            <v>UFPBS001</v>
          </cell>
          <cell r="C167" t="str">
            <v>锌合金 贝壳 拉手 CY016 亮铬</v>
          </cell>
          <cell r="D167" t="str">
            <v>PCS</v>
          </cell>
          <cell r="E167" t="str">
            <v>采购物料（检）</v>
          </cell>
          <cell r="F167">
            <v>6.6371681416000001</v>
          </cell>
          <cell r="G167" t="str">
            <v>Y11140146</v>
          </cell>
        </row>
        <row r="168">
          <cell r="B168" t="str">
            <v>UFPBS002</v>
          </cell>
          <cell r="C168" t="str">
            <v>锌合金 方形 拉手 45*45 亮铬</v>
          </cell>
          <cell r="D168" t="str">
            <v>PCS</v>
          </cell>
          <cell r="E168" t="str">
            <v>采购物料（检）</v>
          </cell>
          <cell r="F168">
            <v>0</v>
          </cell>
          <cell r="G168" t="str">
            <v>Y10112107</v>
          </cell>
        </row>
        <row r="169">
          <cell r="B169" t="str">
            <v>UFPKD001</v>
          </cell>
          <cell r="C169" t="str">
            <v>塑包铁杆 KD三合一 连接杆 Φ6*40mm</v>
          </cell>
          <cell r="D169" t="str">
            <v>PCS</v>
          </cell>
          <cell r="E169" t="str">
            <v>采购物料（检）</v>
          </cell>
          <cell r="F169">
            <v>7.0796460170000006E-2</v>
          </cell>
          <cell r="G169" t="str">
            <v>Y10111336</v>
          </cell>
        </row>
        <row r="170">
          <cell r="B170" t="str">
            <v>UFPKD002</v>
          </cell>
          <cell r="C170" t="str">
            <v xml:space="preserve">锌合金 KD三合一 锁扣件 Φ14.3*11.3 </v>
          </cell>
          <cell r="D170" t="str">
            <v>PCS</v>
          </cell>
          <cell r="E170" t="str">
            <v>采购物料（检）</v>
          </cell>
          <cell r="F170">
            <v>0.13274336282999999</v>
          </cell>
          <cell r="G170" t="str">
            <v>Y10111338</v>
          </cell>
        </row>
        <row r="171">
          <cell r="B171" t="str">
            <v>UFPKD003</v>
          </cell>
          <cell r="C171" t="str">
            <v>塑料 KD三合一 预埋件 Φ10.7*10.4 白色</v>
          </cell>
          <cell r="D171" t="str">
            <v>PCS</v>
          </cell>
          <cell r="E171" t="str">
            <v>采购物料（检）</v>
          </cell>
          <cell r="F171">
            <v>8.8495575219999997E-2</v>
          </cell>
          <cell r="G171" t="str">
            <v>Y10111337</v>
          </cell>
        </row>
        <row r="172">
          <cell r="B172" t="str">
            <v>UFPDM001</v>
          </cell>
          <cell r="C172" t="str">
            <v>塑包铁 沐家吊码 灰色</v>
          </cell>
          <cell r="D172" t="str">
            <v>PCS</v>
          </cell>
          <cell r="E172" t="str">
            <v>采购物料（检）</v>
          </cell>
          <cell r="F172">
            <v>0</v>
          </cell>
          <cell r="G172" t="str">
            <v>Y1300526</v>
          </cell>
        </row>
        <row r="173">
          <cell r="B173" t="str">
            <v>UFPDM002</v>
          </cell>
          <cell r="C173" t="str">
            <v>铁 吊码挂片 六孔</v>
          </cell>
          <cell r="D173" t="str">
            <v>PCS</v>
          </cell>
          <cell r="E173" t="str">
            <v>采购物料（检）</v>
          </cell>
          <cell r="F173">
            <v>2.65486725663717</v>
          </cell>
          <cell r="G173" t="str">
            <v>Y10111741</v>
          </cell>
        </row>
        <row r="174">
          <cell r="B174" t="str">
            <v>UFPGJ001</v>
          </cell>
          <cell r="C174" t="str">
            <v>塑料 调节脚 8cm 黑色</v>
          </cell>
          <cell r="D174" t="str">
            <v>PCS</v>
          </cell>
          <cell r="E174" t="str">
            <v>采购物料（检）</v>
          </cell>
          <cell r="F174">
            <v>0</v>
          </cell>
          <cell r="G174" t="str">
            <v>Y10112052</v>
          </cell>
        </row>
        <row r="175">
          <cell r="B175" t="str">
            <v>UFPGJ002</v>
          </cell>
          <cell r="C175" t="str">
            <v>铁 调节脚 M6*27 黑色</v>
          </cell>
          <cell r="D175" t="str">
            <v>PCS</v>
          </cell>
          <cell r="E175" t="str">
            <v>采购物料（检）</v>
          </cell>
          <cell r="F175">
            <v>4.4247787610618997E-2</v>
          </cell>
          <cell r="G175" t="str">
            <v>Y11300047</v>
          </cell>
        </row>
        <row r="176">
          <cell r="B176" t="str">
            <v>UFPGJ003</v>
          </cell>
          <cell r="C176" t="str">
            <v>不锈钢 脚钉 Φ15*18 白色</v>
          </cell>
          <cell r="D176" t="str">
            <v>PCS</v>
          </cell>
          <cell r="E176" t="str">
            <v>采购物料（检）</v>
          </cell>
          <cell r="F176">
            <v>0</v>
          </cell>
          <cell r="G176" t="str">
            <v>Y1116124634</v>
          </cell>
        </row>
        <row r="177">
          <cell r="B177" t="str">
            <v>UFPBT001</v>
          </cell>
          <cell r="C177" t="str">
            <v>塑料 层板托 Φ5 透明</v>
          </cell>
          <cell r="D177" t="str">
            <v>PCS</v>
          </cell>
          <cell r="E177" t="str">
            <v>采购物料（检）</v>
          </cell>
          <cell r="F177">
            <v>0.238938053097345</v>
          </cell>
          <cell r="G177" t="str">
            <v>Y111630001</v>
          </cell>
        </row>
        <row r="178">
          <cell r="B178" t="str">
            <v>UFPBT002</v>
          </cell>
          <cell r="C178" t="str">
            <v>镀镍锌合金 层板夹 Φ5</v>
          </cell>
          <cell r="D178" t="str">
            <v>PCS</v>
          </cell>
          <cell r="E178" t="str">
            <v>采购物料（检）</v>
          </cell>
          <cell r="F178">
            <v>0.84070796459999997</v>
          </cell>
          <cell r="G178" t="str">
            <v>Y142000208</v>
          </cell>
        </row>
        <row r="179">
          <cell r="B179" t="str">
            <v>UFPSJ001</v>
          </cell>
          <cell r="C179" t="str">
            <v>塑料 圆形 防撞胶粒 Φ10*1.8 透明</v>
          </cell>
          <cell r="D179" t="str">
            <v>PCS</v>
          </cell>
          <cell r="E179" t="str">
            <v>采购物料（检）</v>
          </cell>
          <cell r="F179">
            <v>8.1415929203540002E-2</v>
          </cell>
          <cell r="G179" t="str">
            <v>Y111621116</v>
          </cell>
        </row>
        <row r="180">
          <cell r="B180" t="str">
            <v>UFPSJ002</v>
          </cell>
          <cell r="C180" t="str">
            <v>塑料 拉手垫片 Φ2*25 透明</v>
          </cell>
          <cell r="D180" t="str">
            <v>PCS</v>
          </cell>
          <cell r="E180" t="str">
            <v>采购物料（检）</v>
          </cell>
          <cell r="F180">
            <v>0</v>
          </cell>
          <cell r="G180" t="str">
            <v>Y13110200</v>
          </cell>
        </row>
        <row r="181">
          <cell r="B181" t="str">
            <v>UFPSJ003</v>
          </cell>
          <cell r="C181" t="str">
            <v>不锈钢 螺杆 Φ4*20</v>
          </cell>
          <cell r="D181" t="str">
            <v>PCS</v>
          </cell>
          <cell r="E181" t="str">
            <v>采购物料（检）</v>
          </cell>
          <cell r="F181">
            <v>0</v>
          </cell>
          <cell r="G181" t="str">
            <v>描述不清，匹配不到</v>
          </cell>
        </row>
        <row r="182">
          <cell r="B182" t="str">
            <v>UFPSJ004</v>
          </cell>
          <cell r="C182" t="str">
            <v>实木 圆形 木榫 Φ8*30</v>
          </cell>
          <cell r="D182" t="str">
            <v>PCS</v>
          </cell>
          <cell r="E182" t="str">
            <v>采购物料（检）</v>
          </cell>
          <cell r="F182">
            <v>1.0619469019999999E-2</v>
          </cell>
          <cell r="G182" t="str">
            <v>Y11300640</v>
          </cell>
        </row>
        <row r="183">
          <cell r="B183" t="str">
            <v>UFPSJ005</v>
          </cell>
          <cell r="C183" t="str">
            <v>实木 圆形 木榫 Φ8*40</v>
          </cell>
          <cell r="D183" t="str">
            <v>PCS</v>
          </cell>
          <cell r="E183" t="str">
            <v>采购物料（检）</v>
          </cell>
          <cell r="F183">
            <v>1.2389380530000001E-2</v>
          </cell>
          <cell r="G183" t="str">
            <v>Y142000251</v>
          </cell>
        </row>
        <row r="184">
          <cell r="B184" t="str">
            <v>UFPSJ006</v>
          </cell>
          <cell r="C184" t="str">
            <v>尼龙 慧鱼锚栓 S6 灰色</v>
          </cell>
          <cell r="D184" t="str">
            <v>PCS</v>
          </cell>
          <cell r="E184" t="str">
            <v>采购物料（检）</v>
          </cell>
          <cell r="F184">
            <v>7.0796460170000006E-2</v>
          </cell>
          <cell r="G184" t="str">
            <v>Y13150015</v>
          </cell>
        </row>
        <row r="185">
          <cell r="B185" t="str">
            <v>UFPSJ007</v>
          </cell>
          <cell r="C185" t="str">
            <v>塑料 预埋件 Φ4*10 白色</v>
          </cell>
          <cell r="D185" t="str">
            <v>PCS</v>
          </cell>
          <cell r="E185" t="str">
            <v>采购物料（检）</v>
          </cell>
          <cell r="F185">
            <v>2.3893805300000001E-2</v>
          </cell>
          <cell r="G185" t="str">
            <v>Y142000243</v>
          </cell>
        </row>
        <row r="186">
          <cell r="B186" t="str">
            <v>UFPSJ008</v>
          </cell>
          <cell r="C186" t="str">
            <v>塑料 孔塞 Φ3*5 灰色</v>
          </cell>
          <cell r="D186" t="str">
            <v>PCS</v>
          </cell>
          <cell r="E186" t="str">
            <v>采购物料（检）</v>
          </cell>
          <cell r="F186">
            <v>3.1858407069999997E-2</v>
          </cell>
          <cell r="G186" t="str">
            <v>描述不清，匹配不到</v>
          </cell>
        </row>
        <row r="187">
          <cell r="B187" t="str">
            <v>UFPSJ009</v>
          </cell>
          <cell r="C187" t="str">
            <v>铜版纸 靠模 566*60</v>
          </cell>
          <cell r="D187" t="str">
            <v>PCS</v>
          </cell>
          <cell r="E187" t="str">
            <v>采购物料（检）</v>
          </cell>
          <cell r="F187">
            <v>0</v>
          </cell>
          <cell r="G187" t="str">
            <v>Y10111860</v>
          </cell>
        </row>
        <row r="188">
          <cell r="B188" t="str">
            <v>UFPSJ010</v>
          </cell>
          <cell r="C188" t="str">
            <v>铁 椭圆 铁镜码 44*16 镀镍</v>
          </cell>
          <cell r="D188" t="str">
            <v>PCS</v>
          </cell>
          <cell r="E188" t="str">
            <v>采购物料（检）</v>
          </cell>
          <cell r="F188">
            <v>0</v>
          </cell>
          <cell r="G188" t="str">
            <v>Y11170006</v>
          </cell>
        </row>
        <row r="189">
          <cell r="B189" t="str">
            <v>UFPSJ011</v>
          </cell>
          <cell r="C189" t="str">
            <v>丙烯酸泡棉 3M双面胶 1mm 红黄</v>
          </cell>
          <cell r="D189" t="str">
            <v>PCS</v>
          </cell>
          <cell r="E189" t="str">
            <v>采购物料（检）</v>
          </cell>
          <cell r="F189">
            <v>0</v>
          </cell>
          <cell r="G189" t="str">
            <v>Y191812169</v>
          </cell>
        </row>
        <row r="190">
          <cell r="B190" t="str">
            <v>UFPSJ012</v>
          </cell>
          <cell r="C190" t="str">
            <v>LED灯带 变压器 红外线开关 分线盒 2.3M 4000K</v>
          </cell>
          <cell r="D190" t="str">
            <v>PCS</v>
          </cell>
          <cell r="E190" t="str">
            <v>采购物料（检）</v>
          </cell>
          <cell r="F190">
            <v>134.51327433599999</v>
          </cell>
          <cell r="G190" t="str">
            <v>Y11163337</v>
          </cell>
        </row>
        <row r="191">
          <cell r="B191" t="str">
            <v>UFPSJ013</v>
          </cell>
          <cell r="C191" t="str">
            <v>LED灯带 变压器 红外线开关 分线盒 2.9M 4001K</v>
          </cell>
          <cell r="D191" t="str">
            <v>PCS</v>
          </cell>
          <cell r="E191" t="str">
            <v>采购物料（检）</v>
          </cell>
          <cell r="F191">
            <v>141.59292035300001</v>
          </cell>
          <cell r="G191" t="str">
            <v>Y11163338</v>
          </cell>
        </row>
        <row r="192">
          <cell r="B192" t="str">
            <v>UFPSJ014</v>
          </cell>
          <cell r="C192" t="str">
            <v>LED灯带 变压器 红外线开关 分线盒 3.5M 4002K</v>
          </cell>
          <cell r="D192" t="str">
            <v>PCS</v>
          </cell>
          <cell r="E192" t="str">
            <v>采购物料（检）</v>
          </cell>
          <cell r="F192">
            <v>152.21238937999999</v>
          </cell>
          <cell r="G192" t="str">
            <v>Y11163339</v>
          </cell>
        </row>
        <row r="193">
          <cell r="B193" t="str">
            <v>UFPSJ015</v>
          </cell>
          <cell r="C193" t="str">
            <v>纯铜 非标护套电线 英文 0.75平方</v>
          </cell>
          <cell r="D193" t="str">
            <v>PCS</v>
          </cell>
          <cell r="E193" t="str">
            <v>采购物料（检）</v>
          </cell>
          <cell r="F193">
            <v>283.18584070999998</v>
          </cell>
          <cell r="G193" t="str">
            <v>Y191812165</v>
          </cell>
        </row>
        <row r="194">
          <cell r="B194" t="str">
            <v>UFPSJ016</v>
          </cell>
          <cell r="C194" t="str">
            <v>塑料 扎带方形固定座 20*20 白色</v>
          </cell>
          <cell r="D194" t="str">
            <v>PCS</v>
          </cell>
          <cell r="E194" t="str">
            <v>采购物料（检）</v>
          </cell>
          <cell r="F194">
            <v>0</v>
          </cell>
          <cell r="G194" t="str">
            <v>Y11163362</v>
          </cell>
        </row>
        <row r="195">
          <cell r="B195" t="str">
            <v>UFPSJ017</v>
          </cell>
          <cell r="C195" t="str">
            <v>铝 方形 1028铝条 10*28*600mm 银白 两端R6角</v>
          </cell>
          <cell r="D195" t="str">
            <v>PCS</v>
          </cell>
          <cell r="E195" t="str">
            <v>采购物料（检）</v>
          </cell>
          <cell r="F195">
            <v>12.6548672566372</v>
          </cell>
          <cell r="G195" t="str">
            <v>Y111631120</v>
          </cell>
        </row>
        <row r="196">
          <cell r="B196" t="str">
            <v>UFPSJ018</v>
          </cell>
          <cell r="C196" t="str">
            <v xml:space="preserve">铝 方形 1028铝条 10*28*394mm 银白 </v>
          </cell>
          <cell r="D196" t="str">
            <v>PCS</v>
          </cell>
          <cell r="E196" t="str">
            <v>采购物料（检）</v>
          </cell>
          <cell r="F196">
            <v>8.3185840707964598</v>
          </cell>
          <cell r="G196" t="str">
            <v>Y111631123</v>
          </cell>
        </row>
        <row r="197">
          <cell r="B197" t="str">
            <v>UFPSJ019</v>
          </cell>
          <cell r="C197" t="str">
            <v xml:space="preserve">铝 方形 1028铝条 10*28*390mm 银白 </v>
          </cell>
          <cell r="D197" t="str">
            <v>PCS</v>
          </cell>
          <cell r="E197" t="str">
            <v>采购物料（检）</v>
          </cell>
          <cell r="F197">
            <v>8.2300884955752203</v>
          </cell>
          <cell r="G197" t="str">
            <v>Y111631124</v>
          </cell>
        </row>
        <row r="198">
          <cell r="B198" t="str">
            <v>UFPSJ020</v>
          </cell>
          <cell r="C198" t="str">
            <v xml:space="preserve">铝 方形 1028铝条 10*28*694mm 银白 </v>
          </cell>
          <cell r="D198" t="str">
            <v>PCS</v>
          </cell>
          <cell r="E198" t="str">
            <v>采购物料（检）</v>
          </cell>
          <cell r="F198">
            <v>14.6017699115044</v>
          </cell>
          <cell r="G198" t="str">
            <v>Y111631127</v>
          </cell>
        </row>
        <row r="199">
          <cell r="B199" t="str">
            <v>UFPSJ021</v>
          </cell>
          <cell r="C199" t="str">
            <v xml:space="preserve">铝 方形 1028铝条 10*28*690mm 银白 </v>
          </cell>
          <cell r="D199" t="str">
            <v>PCS</v>
          </cell>
          <cell r="E199" t="str">
            <v>采购物料（检）</v>
          </cell>
          <cell r="F199">
            <v>14.5132743362832</v>
          </cell>
          <cell r="G199" t="str">
            <v>Y111631128</v>
          </cell>
        </row>
        <row r="200">
          <cell r="B200" t="str">
            <v>UFPSJ022</v>
          </cell>
          <cell r="C200" t="str">
            <v xml:space="preserve">铝 方形 1028铝条 10*28*994mm 银白 </v>
          </cell>
          <cell r="D200" t="str">
            <v>PCS</v>
          </cell>
          <cell r="E200" t="str">
            <v>采购物料（检）</v>
          </cell>
          <cell r="F200">
            <v>20.884955752212399</v>
          </cell>
          <cell r="G200" t="str">
            <v>Y111631121</v>
          </cell>
        </row>
        <row r="201">
          <cell r="B201" t="str">
            <v>UFPSJ023</v>
          </cell>
          <cell r="C201" t="str">
            <v xml:space="preserve">铝 方形 1028铝条 10*28*990mm 银白 </v>
          </cell>
          <cell r="D201" t="str">
            <v>PCS</v>
          </cell>
          <cell r="E201" t="str">
            <v>采购物料（检）</v>
          </cell>
          <cell r="F201">
            <v>20.7964601769912</v>
          </cell>
          <cell r="G201" t="str">
            <v>Y111631122</v>
          </cell>
        </row>
        <row r="202">
          <cell r="B202" t="str">
            <v>UFPSJ024</v>
          </cell>
          <cell r="C202" t="str">
            <v xml:space="preserve">铁 圆柱 华司头 M6*13 </v>
          </cell>
          <cell r="D202" t="str">
            <v>PCS</v>
          </cell>
          <cell r="E202" t="str">
            <v>采购物料（检）</v>
          </cell>
          <cell r="F202">
            <v>0</v>
          </cell>
          <cell r="G202" t="str">
            <v>Y11120373</v>
          </cell>
        </row>
        <row r="203">
          <cell r="B203" t="str">
            <v>UFPSJ025</v>
          </cell>
          <cell r="C203" t="str">
            <v>塑料 L形 角码 4孔 35*35*40mm 白色</v>
          </cell>
          <cell r="D203" t="str">
            <v>PCS</v>
          </cell>
          <cell r="E203" t="str">
            <v>采购物料（检）</v>
          </cell>
          <cell r="F203">
            <v>0.27699115044</v>
          </cell>
          <cell r="G203" t="str">
            <v>Y10111588</v>
          </cell>
        </row>
        <row r="204">
          <cell r="B204" t="str">
            <v>UFPSJ026</v>
          </cell>
          <cell r="C204" t="str">
            <v xml:space="preserve">铁 L形 角铁 10孔 70*70*36mm 镀锌 </v>
          </cell>
          <cell r="D204" t="str">
            <v>PCS</v>
          </cell>
          <cell r="E204" t="str">
            <v>采购物料（检）</v>
          </cell>
          <cell r="F204">
            <v>0.90265486724999999</v>
          </cell>
          <cell r="G204" t="str">
            <v>Y10112045</v>
          </cell>
        </row>
        <row r="205">
          <cell r="B205" t="str">
            <v>UFPSJ027</v>
          </cell>
          <cell r="C205" t="str">
            <v>塑料 U型槽 233*160*89mm 灰色</v>
          </cell>
          <cell r="D205" t="str">
            <v>PCS</v>
          </cell>
          <cell r="E205" t="str">
            <v>采购物料（检）</v>
          </cell>
          <cell r="F205">
            <v>15.9292035398</v>
          </cell>
          <cell r="G205" t="str">
            <v>Y11300514</v>
          </cell>
        </row>
        <row r="206">
          <cell r="B206" t="str">
            <v>UFPSJ028</v>
          </cell>
          <cell r="C206" t="str">
            <v>聚乙烯 柜门磁夹 60mm 咖啡</v>
          </cell>
          <cell r="D206" t="str">
            <v>PCS</v>
          </cell>
          <cell r="E206" t="str">
            <v>采购物料（检）</v>
          </cell>
          <cell r="F206">
            <v>0</v>
          </cell>
          <cell r="G206" t="str">
            <v>Y11310316</v>
          </cell>
        </row>
        <row r="207">
          <cell r="B207" t="str">
            <v>UFGJP001</v>
          </cell>
          <cell r="C207" t="str">
            <v>无铜镜片 449*437*3mm</v>
          </cell>
          <cell r="D207" t="str">
            <v>PCS</v>
          </cell>
          <cell r="E207" t="str">
            <v>采购物料（检）</v>
          </cell>
          <cell r="F207">
            <v>15.663716814000001</v>
          </cell>
          <cell r="G207" t="str">
            <v>Y10111812</v>
          </cell>
        </row>
        <row r="208">
          <cell r="B208" t="str">
            <v>UFGJP002</v>
          </cell>
          <cell r="C208" t="str">
            <v>UF9032003/UF9032103无铜镜片 618.5*165.5*3mm 倒四角R3 附图</v>
          </cell>
          <cell r="D208" t="str">
            <v>PCS</v>
          </cell>
          <cell r="E208" t="str">
            <v>采购物料（检）</v>
          </cell>
          <cell r="F208">
            <v>11.769911504</v>
          </cell>
          <cell r="G208" t="str">
            <v>Y10111517</v>
          </cell>
        </row>
        <row r="209">
          <cell r="B209" t="str">
            <v>UFGJP003</v>
          </cell>
          <cell r="C209" t="str">
            <v>无铜镜片 657*507*5mm 磨斜边 附图</v>
          </cell>
          <cell r="D209" t="str">
            <v>PCS</v>
          </cell>
          <cell r="E209" t="str">
            <v>采购物料（检）</v>
          </cell>
          <cell r="F209">
            <v>35.309734513000002</v>
          </cell>
          <cell r="G209" t="str">
            <v>Y10111157</v>
          </cell>
        </row>
        <row r="210">
          <cell r="B210" t="str">
            <v>UFGJP004</v>
          </cell>
          <cell r="C210" t="str">
            <v>无铜镜片 657*807*5mm 磨斜边 附图</v>
          </cell>
          <cell r="D210" t="str">
            <v>PCS</v>
          </cell>
          <cell r="E210" t="str">
            <v>采购物料（检）</v>
          </cell>
          <cell r="F210">
            <v>56.283185840999998</v>
          </cell>
          <cell r="G210" t="str">
            <v>Y111951354</v>
          </cell>
        </row>
        <row r="211">
          <cell r="B211" t="str">
            <v>UFGJP005</v>
          </cell>
          <cell r="C211" t="str">
            <v>无铜镜片 657*1107*5mm 磨斜边 附图</v>
          </cell>
          <cell r="D211" t="str">
            <v>PCS</v>
          </cell>
          <cell r="E211" t="str">
            <v>采购物料（检）</v>
          </cell>
          <cell r="F211">
            <v>77.256637167999997</v>
          </cell>
          <cell r="G211" t="str">
            <v>Y10112067</v>
          </cell>
        </row>
        <row r="212">
          <cell r="B212" t="str">
            <v>UFGJP006</v>
          </cell>
          <cell r="C212" t="str">
            <v>UF90322031无铜镜片 657*507*5mm 透光磨斜边 附图</v>
          </cell>
          <cell r="D212" t="str">
            <v>PCS</v>
          </cell>
          <cell r="E212" t="str">
            <v>采购物料（检）</v>
          </cell>
          <cell r="F212">
            <v>42.743362832000003</v>
          </cell>
          <cell r="G212" t="str">
            <v>Y10111158</v>
          </cell>
        </row>
        <row r="213">
          <cell r="B213" t="str">
            <v>UFGJP007</v>
          </cell>
          <cell r="C213" t="str">
            <v>UF90323031无铜镜片 657*807*5mm 透光磨斜边 附图</v>
          </cell>
          <cell r="D213" t="str">
            <v>PCS</v>
          </cell>
          <cell r="E213" t="str">
            <v>采购物料（检）</v>
          </cell>
          <cell r="F213">
            <v>68.053097344999998</v>
          </cell>
          <cell r="G213" t="str">
            <v>Y10112066</v>
          </cell>
        </row>
        <row r="214">
          <cell r="B214" t="str">
            <v>UFGJP008</v>
          </cell>
          <cell r="C214" t="str">
            <v>UF90324031无铜镜片 657*1107*5mm 透光磨斜边 附图</v>
          </cell>
          <cell r="D214" t="str">
            <v>PCS</v>
          </cell>
          <cell r="E214" t="str">
            <v>采购物料（检）</v>
          </cell>
          <cell r="F214">
            <v>93.362831858000007</v>
          </cell>
          <cell r="G214" t="str">
            <v>657*1107*5</v>
          </cell>
        </row>
        <row r="215">
          <cell r="B215" t="str">
            <v>UFGCB001</v>
          </cell>
          <cell r="C215" t="str">
            <v>白玻 钢化 玻璃层板 526*95*5mm 直边</v>
          </cell>
          <cell r="D215" t="str">
            <v>PCS</v>
          </cell>
          <cell r="E215" t="str">
            <v>采购物料（检）</v>
          </cell>
          <cell r="F215">
            <v>7.9646017698999998</v>
          </cell>
          <cell r="G215" t="str">
            <v>Y10111810</v>
          </cell>
        </row>
        <row r="216">
          <cell r="B216" t="str">
            <v>UFGCB002</v>
          </cell>
          <cell r="C216" t="str">
            <v>白玻 钢化 玻璃层板 587*358*5mm 直边</v>
          </cell>
          <cell r="D216" t="str">
            <v>PCS</v>
          </cell>
          <cell r="E216" t="str">
            <v>采购物料（检）</v>
          </cell>
          <cell r="F216">
            <v>20.442477876000002</v>
          </cell>
          <cell r="G216" t="str">
            <v>Y10111400</v>
          </cell>
        </row>
        <row r="217">
          <cell r="B217" t="str">
            <v>UFGCB003</v>
          </cell>
          <cell r="C217" t="str">
            <v>白玻 钢化 玻璃层板 624*358*5mm 直边</v>
          </cell>
          <cell r="D217" t="str">
            <v>PCS</v>
          </cell>
          <cell r="E217" t="str">
            <v>采购物料（检）</v>
          </cell>
          <cell r="F217">
            <v>21.681415929</v>
          </cell>
          <cell r="G217" t="str">
            <v>Y10111456</v>
          </cell>
        </row>
        <row r="218">
          <cell r="B218" t="str">
            <v>UFGCB004</v>
          </cell>
          <cell r="C218" t="str">
            <v>白玻 钢化 玻璃层板 606*358*5mm 直边</v>
          </cell>
          <cell r="D218" t="str">
            <v>PCS</v>
          </cell>
          <cell r="E218" t="str">
            <v>采购物料（检）</v>
          </cell>
          <cell r="F218">
            <v>21.150442477999999</v>
          </cell>
          <cell r="G218" t="str">
            <v>Y10111455</v>
          </cell>
        </row>
        <row r="219">
          <cell r="B219" t="str">
            <v>UFGCB005</v>
          </cell>
          <cell r="C219" t="str">
            <v>白玻 钢化 玻璃层板 447*248*5mm 直边</v>
          </cell>
          <cell r="D219" t="str">
            <v>PCS</v>
          </cell>
          <cell r="E219" t="str">
            <v>采购物料（检）</v>
          </cell>
          <cell r="F219">
            <v>13.716814159</v>
          </cell>
          <cell r="G219" t="str">
            <v>Y111951368</v>
          </cell>
        </row>
        <row r="220">
          <cell r="B220" t="str">
            <v>UFGCB006</v>
          </cell>
          <cell r="C220" t="str">
            <v>白玻 钢化 玻璃层板 561*202*5mm 直边</v>
          </cell>
          <cell r="D220" t="str">
            <v>PCS</v>
          </cell>
          <cell r="E220" t="str">
            <v>采购物料（检）</v>
          </cell>
          <cell r="F220">
            <v>14.07079646</v>
          </cell>
          <cell r="G220" t="str">
            <v>Y10111448</v>
          </cell>
        </row>
        <row r="221">
          <cell r="B221" t="str">
            <v>UFGCB007</v>
          </cell>
          <cell r="C221" t="str">
            <v>白玻 钢化 玻璃层板 561*265*5mm 直边</v>
          </cell>
          <cell r="D221" t="str">
            <v>PCS</v>
          </cell>
          <cell r="E221" t="str">
            <v>采购物料（检）</v>
          </cell>
          <cell r="F221">
            <v>18.407079646</v>
          </cell>
          <cell r="G221" t="str">
            <v>Y10111447</v>
          </cell>
        </row>
        <row r="222">
          <cell r="B222" t="str">
            <v>UFGCB008</v>
          </cell>
          <cell r="C222" t="str">
            <v>白玻 钢化 玻璃层板 261*265*5mm 直边</v>
          </cell>
          <cell r="D222" t="str">
            <v>PCS</v>
          </cell>
          <cell r="E222" t="str">
            <v>采购物料（检）</v>
          </cell>
          <cell r="F222">
            <v>11.061946903000001</v>
          </cell>
          <cell r="G222" t="str">
            <v>Y10111384</v>
          </cell>
        </row>
        <row r="223">
          <cell r="B223" t="str">
            <v>UFGCB009</v>
          </cell>
          <cell r="C223" t="str">
            <v>白玻 钢化 玻璃层板 261*110*5mm 直边</v>
          </cell>
          <cell r="D223" t="str">
            <v>PCS</v>
          </cell>
          <cell r="E223" t="str">
            <v>采购物料（检）</v>
          </cell>
          <cell r="F223">
            <v>4.3362831858000002</v>
          </cell>
          <cell r="G223" t="str">
            <v>Y111951387</v>
          </cell>
        </row>
        <row r="224">
          <cell r="B224" t="str">
            <v>UFGCB010</v>
          </cell>
          <cell r="C224" t="str">
            <v>白玻 钢化 玻璃层板 561*110*5mm 直边</v>
          </cell>
          <cell r="D224" t="str">
            <v>PCS</v>
          </cell>
          <cell r="E224" t="str">
            <v>采购物料（检）</v>
          </cell>
          <cell r="F224">
            <v>9.2920353981999995</v>
          </cell>
          <cell r="G224" t="str">
            <v>Y111951351</v>
          </cell>
        </row>
        <row r="225">
          <cell r="B225" t="str">
            <v>UFGCB011</v>
          </cell>
          <cell r="C225" t="str">
            <v>白玻 钢化 玻璃层板 477*268*5mm 直边</v>
          </cell>
          <cell r="D225" t="str">
            <v>PCS</v>
          </cell>
          <cell r="E225" t="str">
            <v>采购物料（检）</v>
          </cell>
          <cell r="F225">
            <v>14.690265487</v>
          </cell>
          <cell r="G225" t="str">
            <v>Y10111451</v>
          </cell>
        </row>
        <row r="226">
          <cell r="B226" t="str">
            <v>UFGCB012</v>
          </cell>
          <cell r="C226" t="str">
            <v>白玻 钢化 玻璃层板 432*115*5mm 直边</v>
          </cell>
          <cell r="D226" t="str">
            <v>PCS</v>
          </cell>
          <cell r="E226" t="str">
            <v>采购物料（检）</v>
          </cell>
          <cell r="F226">
            <v>7.8761061947000002</v>
          </cell>
          <cell r="G226" t="str">
            <v>Y10111450</v>
          </cell>
        </row>
        <row r="227">
          <cell r="B227" t="str">
            <v>UFGCB013</v>
          </cell>
          <cell r="C227" t="str">
            <v>白玻 钢化 玻璃层板 261*265*5mm 直边</v>
          </cell>
          <cell r="D227" t="str">
            <v>PCS</v>
          </cell>
          <cell r="E227" t="str">
            <v>采购物料（检）</v>
          </cell>
          <cell r="F227">
            <v>11.061946903000001</v>
          </cell>
          <cell r="G227" t="str">
            <v>UFGCB008</v>
          </cell>
        </row>
        <row r="228">
          <cell r="B228" t="str">
            <v>UFGCB014</v>
          </cell>
          <cell r="C228" t="str">
            <v>白玻 钢化 玻璃层板 365*365*5mm 弧形 附图</v>
          </cell>
          <cell r="D228" t="str">
            <v>PCS</v>
          </cell>
          <cell r="E228" t="str">
            <v>采购物料（检）</v>
          </cell>
          <cell r="F228">
            <v>21.681415929</v>
          </cell>
          <cell r="G228" t="str">
            <v>Y111951373</v>
          </cell>
        </row>
        <row r="229">
          <cell r="B229" t="str">
            <v>UFGCB015</v>
          </cell>
          <cell r="C229" t="str">
            <v>白玻 钢化 玻璃层板 278*480*5mm 弧形 附图</v>
          </cell>
          <cell r="D229" t="str">
            <v>PCS</v>
          </cell>
          <cell r="E229" t="str">
            <v>采购物料（检）</v>
          </cell>
          <cell r="F229">
            <v>15.663716814000001</v>
          </cell>
          <cell r="G229" t="str">
            <v>Y111951344</v>
          </cell>
        </row>
        <row r="230">
          <cell r="B230" t="str">
            <v>UFBZX001</v>
          </cell>
          <cell r="C230" t="str">
            <v>五层牛卡纸 UF9032002外纸箱 475*470*830 原色 附图</v>
          </cell>
          <cell r="D230" t="str">
            <v>PCS</v>
          </cell>
          <cell r="E230" t="str">
            <v>采购物料（检）</v>
          </cell>
          <cell r="F230">
            <v>19.8</v>
          </cell>
          <cell r="G230" t="str">
            <v>Y10111312</v>
          </cell>
        </row>
        <row r="231">
          <cell r="B231" t="str">
            <v>UFBZX002</v>
          </cell>
          <cell r="C231" t="str">
            <v>五层牛卡纸 UF9032003外纸箱 345*195*795 原色 附图</v>
          </cell>
          <cell r="D231" t="str">
            <v>PCS</v>
          </cell>
          <cell r="E231" t="str">
            <v>采购物料（检）</v>
          </cell>
          <cell r="F231">
            <v>8.5500000000000007</v>
          </cell>
          <cell r="G231" t="str">
            <v>Y10111191</v>
          </cell>
        </row>
        <row r="232">
          <cell r="B232" t="str">
            <v>UFBZX003</v>
          </cell>
          <cell r="C232" t="str">
            <v>五层牛卡纸 UF9032007外纸箱 345*195*795 原色 附图</v>
          </cell>
          <cell r="D232" t="str">
            <v>PCS</v>
          </cell>
          <cell r="E232" t="str">
            <v>采购物料（检）</v>
          </cell>
          <cell r="F232">
            <v>8.5500000000000007</v>
          </cell>
          <cell r="G232" t="str">
            <v>Y10111545</v>
          </cell>
        </row>
        <row r="233">
          <cell r="B233" t="str">
            <v>UFBZX004</v>
          </cell>
          <cell r="C233" t="str">
            <v>五层牛卡纸 UF9032008外纸箱 645*345*865 原色 附图</v>
          </cell>
          <cell r="D233" t="str">
            <v>PCS</v>
          </cell>
          <cell r="E233" t="str">
            <v>采购物料（检）</v>
          </cell>
          <cell r="F233">
            <v>15.62</v>
          </cell>
          <cell r="G233" t="str">
            <v>Y10111322</v>
          </cell>
        </row>
        <row r="234">
          <cell r="B234" t="str">
            <v>UFBZX005</v>
          </cell>
          <cell r="C234" t="str">
            <v>五层牛卡纸 UF9032009外纸箱 1950*345*345 原色 附图</v>
          </cell>
          <cell r="D234" t="str">
            <v>PCS</v>
          </cell>
          <cell r="E234" t="str">
            <v>采购物料（检）</v>
          </cell>
          <cell r="F234">
            <v>33</v>
          </cell>
          <cell r="G234" t="str">
            <v>Y10111133</v>
          </cell>
        </row>
        <row r="235">
          <cell r="B235" t="str">
            <v>UFBZX006</v>
          </cell>
          <cell r="C235" t="str">
            <v>五层牛卡纸 UF9032102外纸箱 560*355*805 原色 附图</v>
          </cell>
          <cell r="D235" t="str">
            <v>PCS</v>
          </cell>
          <cell r="E235" t="str">
            <v>采购物料（检）</v>
          </cell>
          <cell r="F235">
            <v>19.600000000000001</v>
          </cell>
          <cell r="G235" t="str">
            <v>Y10111547</v>
          </cell>
        </row>
        <row r="236">
          <cell r="B236" t="str">
            <v>UFBZX007</v>
          </cell>
          <cell r="C236" t="str">
            <v>五层牛卡纸 UF9032103外纸箱 645*195*795 原色 附图</v>
          </cell>
          <cell r="D236" t="str">
            <v>PCS</v>
          </cell>
          <cell r="E236" t="str">
            <v>采购物料（检）</v>
          </cell>
          <cell r="F236">
            <v>18.7</v>
          </cell>
          <cell r="G236" t="str">
            <v>Y10111546</v>
          </cell>
        </row>
        <row r="237">
          <cell r="B237" t="str">
            <v>UFBZX008</v>
          </cell>
          <cell r="C237" t="str">
            <v>五层牛卡纸 UF9032107外纸箱 645*195*795 原色 附图</v>
          </cell>
          <cell r="D237" t="str">
            <v>PCS</v>
          </cell>
          <cell r="E237" t="str">
            <v>采购物料（检）</v>
          </cell>
          <cell r="F237">
            <v>18.7</v>
          </cell>
          <cell r="G237" t="str">
            <v>Y10111197</v>
          </cell>
        </row>
        <row r="238">
          <cell r="B238" t="str">
            <v>UFBZX009</v>
          </cell>
          <cell r="C238" t="str">
            <v>五层牛卡纸 UF9032108内纸箱 585*65*730 原色 附图</v>
          </cell>
          <cell r="D238" t="str">
            <v>PCS</v>
          </cell>
          <cell r="E238" t="str">
            <v>采购物料（检）</v>
          </cell>
          <cell r="F238">
            <v>14.75</v>
          </cell>
          <cell r="G238" t="str">
            <v>Y10111232</v>
          </cell>
        </row>
        <row r="239">
          <cell r="B239" t="str">
            <v>UFBZX011</v>
          </cell>
          <cell r="C239" t="str">
            <v>五层牛卡纸 UF9032109外纸箱 345*345*865 原色 附图</v>
          </cell>
          <cell r="D239" t="str">
            <v>PCS</v>
          </cell>
          <cell r="E239" t="str">
            <v>采购物料（检）</v>
          </cell>
          <cell r="F239">
            <v>12.93</v>
          </cell>
          <cell r="G239" t="str">
            <v>Y10111134</v>
          </cell>
        </row>
        <row r="240">
          <cell r="B240" t="str">
            <v>UFBZX012</v>
          </cell>
          <cell r="C240" t="str">
            <v>五层牛卡纸 UF9032202外纸箱 570*480*865 原色 附图</v>
          </cell>
          <cell r="D240" t="str">
            <v>PCS</v>
          </cell>
          <cell r="E240" t="str">
            <v>采购物料（检）</v>
          </cell>
          <cell r="F240">
            <v>18.25</v>
          </cell>
          <cell r="G240" t="str">
            <v>Y171814240</v>
          </cell>
        </row>
        <row r="241">
          <cell r="B241" t="str">
            <v>UFBZX013</v>
          </cell>
          <cell r="C241" t="str">
            <v>五层牛卡纸 UF9032203外纸箱 645*85*795 原色 附图</v>
          </cell>
          <cell r="D241" t="str">
            <v>PCS</v>
          </cell>
          <cell r="E241" t="str">
            <v>采购物料（检）</v>
          </cell>
          <cell r="F241">
            <v>11.3</v>
          </cell>
          <cell r="G241" t="str">
            <v>Y10111548</v>
          </cell>
        </row>
        <row r="242">
          <cell r="B242" t="str">
            <v>UFBZX014</v>
          </cell>
          <cell r="C242" t="str">
            <v>五层牛卡纸 UF9032208内纸箱 585*65*780 原色 附图</v>
          </cell>
          <cell r="D242" t="str">
            <v>PCS</v>
          </cell>
          <cell r="E242" t="str">
            <v>采购物料（检）</v>
          </cell>
          <cell r="F242">
            <v>14.75</v>
          </cell>
          <cell r="G242" t="str">
            <v>Y10111256</v>
          </cell>
        </row>
        <row r="243">
          <cell r="B243" t="str">
            <v>UFBZX016</v>
          </cell>
          <cell r="C243" t="str">
            <v>五层牛卡纸 UF9032209外纸箱 645*345*865 原色 附图</v>
          </cell>
          <cell r="D243" t="str">
            <v>PCS</v>
          </cell>
          <cell r="E243" t="str">
            <v>采购物料（检）</v>
          </cell>
          <cell r="F243">
            <v>15.62</v>
          </cell>
          <cell r="G243" t="str">
            <v>Y10111314</v>
          </cell>
        </row>
        <row r="244">
          <cell r="B244" t="str">
            <v>UFBZX017</v>
          </cell>
          <cell r="C244" t="str">
            <v>五层牛卡纸 UF9032302外纸箱 710*595*865 原色 附图</v>
          </cell>
          <cell r="D244" t="str">
            <v>PCS</v>
          </cell>
          <cell r="E244" t="str">
            <v>采购物料（检）</v>
          </cell>
          <cell r="F244">
            <v>24.7</v>
          </cell>
          <cell r="G244" t="str">
            <v>Y10111558</v>
          </cell>
        </row>
        <row r="245">
          <cell r="B245" t="str">
            <v>UFBZX018</v>
          </cell>
          <cell r="C245" t="str">
            <v>五层牛卡纸 UF9032303外纸箱 945*85*795 原色 附图</v>
          </cell>
          <cell r="D245" t="str">
            <v>PCS</v>
          </cell>
          <cell r="E245" t="str">
            <v>采购物料（检）</v>
          </cell>
          <cell r="F245">
            <v>0</v>
          </cell>
          <cell r="G245" t="str">
            <v>Y10111758</v>
          </cell>
        </row>
        <row r="246">
          <cell r="B246" t="str">
            <v>UFBZX019</v>
          </cell>
          <cell r="C246" t="str">
            <v>五层牛卡纸 UF9032308内纸箱 1745*65*585 原色 附图</v>
          </cell>
          <cell r="D246" t="str">
            <v>PCS</v>
          </cell>
          <cell r="E246" t="str">
            <v>采购物料（检）</v>
          </cell>
          <cell r="F246">
            <v>15.78</v>
          </cell>
          <cell r="G246" t="str">
            <v>Y10111257</v>
          </cell>
        </row>
        <row r="247">
          <cell r="B247" t="str">
            <v>UFBZX020</v>
          </cell>
          <cell r="C247" t="str">
            <v>五层牛卡纸 UF9032308外纸箱 1810*525*625 原色 附图</v>
          </cell>
          <cell r="D247" t="str">
            <v>PCS</v>
          </cell>
          <cell r="E247" t="str">
            <v>采购物料（检）</v>
          </cell>
          <cell r="F247">
            <v>46.75</v>
          </cell>
          <cell r="G247" t="str">
            <v>Y10111554</v>
          </cell>
        </row>
        <row r="248">
          <cell r="B248" t="str">
            <v>UFBZX021</v>
          </cell>
          <cell r="C248" t="str">
            <v>五层牛卡纸 UF9032402L柜体纸箱 1030*615*765 原色 附图</v>
          </cell>
          <cell r="D248" t="str">
            <v>PCS</v>
          </cell>
          <cell r="E248" t="str">
            <v>采购物料（检）</v>
          </cell>
          <cell r="F248">
            <v>30.26</v>
          </cell>
          <cell r="G248" t="str">
            <v>Y10111399</v>
          </cell>
        </row>
        <row r="249">
          <cell r="B249" t="str">
            <v>UFBZX022</v>
          </cell>
          <cell r="C249" t="str">
            <v>五层牛卡纸 UF9032402L底座纸箱 1030*615*145 原色 附图</v>
          </cell>
          <cell r="D249" t="str">
            <v>PCS</v>
          </cell>
          <cell r="E249" t="str">
            <v>采购物料（检）</v>
          </cell>
          <cell r="F249">
            <v>19.89</v>
          </cell>
          <cell r="G249" t="str">
            <v>Y10111135</v>
          </cell>
        </row>
        <row r="250">
          <cell r="B250" t="str">
            <v>UFBZX023</v>
          </cell>
          <cell r="C250" t="str">
            <v>五层牛卡纸 UF9032402R柜体纸箱 1030*615*765 原色 附图</v>
          </cell>
          <cell r="D250" t="str">
            <v>PCS</v>
          </cell>
          <cell r="E250" t="str">
            <v>采购物料（检）</v>
          </cell>
          <cell r="F250">
            <v>30.26</v>
          </cell>
          <cell r="G250" t="str">
            <v>Y10111399</v>
          </cell>
        </row>
        <row r="251">
          <cell r="B251" t="str">
            <v>UFBZX024</v>
          </cell>
          <cell r="C251" t="str">
            <v>五层牛卡纸 UF9032402R底座纸箱 1030*615*145 原色 附图</v>
          </cell>
          <cell r="D251" t="str">
            <v>PCS</v>
          </cell>
          <cell r="E251" t="str">
            <v>采购物料（检）</v>
          </cell>
          <cell r="F251">
            <v>19.89</v>
          </cell>
          <cell r="G251" t="str">
            <v>Y10111135</v>
          </cell>
        </row>
        <row r="252">
          <cell r="B252" t="str">
            <v>UFBZX025</v>
          </cell>
          <cell r="C252" t="str">
            <v>五层牛卡纸 UF9032502柜体纸箱 1340*615*765 原色 附图</v>
          </cell>
          <cell r="D252" t="str">
            <v>PCS</v>
          </cell>
          <cell r="E252" t="str">
            <v>采购物料（检）</v>
          </cell>
          <cell r="F252">
            <v>30.26</v>
          </cell>
          <cell r="G252" t="str">
            <v>Y10111555</v>
          </cell>
        </row>
        <row r="253">
          <cell r="B253" t="str">
            <v>UFBZX026</v>
          </cell>
          <cell r="C253" t="str">
            <v>五层牛卡纸 UF9032502底座纸箱 1340*615*145 原色 附图</v>
          </cell>
          <cell r="D253" t="str">
            <v>PCS</v>
          </cell>
          <cell r="E253" t="str">
            <v>采购物料（检）</v>
          </cell>
          <cell r="F253">
            <v>19.89</v>
          </cell>
          <cell r="G253" t="str">
            <v>Y10111556</v>
          </cell>
        </row>
        <row r="254">
          <cell r="B254" t="str">
            <v>UFBZX027</v>
          </cell>
          <cell r="C254" t="str">
            <v>五层牛卡纸 UF9032503外纸箱 645*197*795 原色 附图</v>
          </cell>
          <cell r="D254" t="str">
            <v>PCS</v>
          </cell>
          <cell r="E254" t="str">
            <v>采购物料（检）</v>
          </cell>
          <cell r="F254">
            <v>18.7</v>
          </cell>
          <cell r="G254" t="str">
            <v>Y10111862</v>
          </cell>
        </row>
        <row r="255">
          <cell r="B255" t="str">
            <v>UFBZX028</v>
          </cell>
          <cell r="C255" t="str">
            <v>五层牛卡纸 UF9032602柜体纸箱 1380*615*765 原色 附图</v>
          </cell>
          <cell r="D255" t="str">
            <v>PCS</v>
          </cell>
          <cell r="E255" t="str">
            <v>采购物料（检）</v>
          </cell>
          <cell r="F255">
            <v>36</v>
          </cell>
          <cell r="G255" t="str">
            <v>Y10111552</v>
          </cell>
        </row>
        <row r="256">
          <cell r="B256" t="str">
            <v>UFBZX029</v>
          </cell>
          <cell r="C256" t="str">
            <v>五层牛卡纸 UF9032602底座纸箱 1380*615*145 原色 附图</v>
          </cell>
          <cell r="D256" t="str">
            <v>PCS</v>
          </cell>
          <cell r="E256" t="str">
            <v>采购物料（检）</v>
          </cell>
          <cell r="F256">
            <v>19.89</v>
          </cell>
          <cell r="G256" t="str">
            <v>Y10111553</v>
          </cell>
        </row>
        <row r="257">
          <cell r="B257" t="str">
            <v>UFBZX030</v>
          </cell>
          <cell r="C257" t="str">
            <v>五层牛卡纸 UF9032702L外纸箱 1010*615*525 原色 附图</v>
          </cell>
          <cell r="D257" t="str">
            <v>PCS</v>
          </cell>
          <cell r="E257" t="str">
            <v>采购物料（检）</v>
          </cell>
          <cell r="F257">
            <v>0</v>
          </cell>
          <cell r="G257" t="str">
            <v>没有这个物料</v>
          </cell>
        </row>
        <row r="258">
          <cell r="B258" t="str">
            <v>UFBZX031</v>
          </cell>
          <cell r="C258" t="str">
            <v>五层牛卡纸 UF9032702R外纸箱 1010*615*525 原色 附图</v>
          </cell>
          <cell r="D258" t="str">
            <v>PCS</v>
          </cell>
          <cell r="E258" t="str">
            <v>采购物料（检）</v>
          </cell>
          <cell r="F258">
            <v>0</v>
          </cell>
          <cell r="G258" t="str">
            <v>没有这个物料</v>
          </cell>
        </row>
        <row r="259">
          <cell r="B259" t="str">
            <v>UFBZX032</v>
          </cell>
          <cell r="C259" t="str">
            <v>五层牛卡纸 UF9032802外纸箱 1340*615*525 原色 附图</v>
          </cell>
          <cell r="D259" t="str">
            <v>PCS</v>
          </cell>
          <cell r="E259" t="str">
            <v>采购物料（检）</v>
          </cell>
          <cell r="F259">
            <v>0</v>
          </cell>
          <cell r="G259" t="str">
            <v>没有这个物料</v>
          </cell>
        </row>
        <row r="260">
          <cell r="B260" t="str">
            <v>UFBZX033</v>
          </cell>
          <cell r="C260" t="str">
            <v>五层牛卡纸 UF90321021外纸箱 600*505*785 原色 附图</v>
          </cell>
          <cell r="D260" t="str">
            <v>PCS</v>
          </cell>
          <cell r="E260" t="str">
            <v>采购物料（检）</v>
          </cell>
          <cell r="F260">
            <v>14.75</v>
          </cell>
          <cell r="G260" t="str">
            <v>Y10111557</v>
          </cell>
        </row>
        <row r="261">
          <cell r="B261" t="str">
            <v>UFBZX034</v>
          </cell>
          <cell r="C261" t="str">
            <v>五层牛卡纸 UF90323021外纸箱 710*595*865 原色 附图</v>
          </cell>
          <cell r="D261" t="str">
            <v>PCS</v>
          </cell>
          <cell r="E261" t="str">
            <v>采购物料（检）</v>
          </cell>
          <cell r="F261">
            <v>24.7</v>
          </cell>
          <cell r="G261" t="str">
            <v>Y10111558</v>
          </cell>
        </row>
        <row r="262">
          <cell r="B262" t="str">
            <v>UFBZX035</v>
          </cell>
          <cell r="C262" t="str">
            <v>五层牛卡纸 UF90323022外纸箱 645*345*865 原色 附图</v>
          </cell>
          <cell r="D262" t="str">
            <v>PCS</v>
          </cell>
          <cell r="E262" t="str">
            <v>采购物料（检）</v>
          </cell>
          <cell r="F262">
            <v>15.62</v>
          </cell>
          <cell r="G262" t="str">
            <v>Y171814262</v>
          </cell>
        </row>
        <row r="263">
          <cell r="B263" t="str">
            <v>UFBZX036</v>
          </cell>
          <cell r="C263" t="str">
            <v>五层牛卡纸 UF90323023外纸箱 675*575*525 原色 附图</v>
          </cell>
          <cell r="D263" t="str">
            <v>PCS</v>
          </cell>
          <cell r="E263" t="str">
            <v>采购物料（检）</v>
          </cell>
          <cell r="F263">
            <v>0</v>
          </cell>
          <cell r="G263" t="str">
            <v>没有这个物料</v>
          </cell>
        </row>
        <row r="264">
          <cell r="B264" t="str">
            <v>UFBZX037</v>
          </cell>
          <cell r="C264" t="str">
            <v>五层牛卡纸 UF9032403外纸箱 1245*85*795 原色 附图</v>
          </cell>
          <cell r="D264" t="str">
            <v>PCS</v>
          </cell>
          <cell r="E264" t="str">
            <v>采购物料（检）</v>
          </cell>
          <cell r="F264">
            <v>15.68</v>
          </cell>
          <cell r="G264" t="str">
            <v>Y10111193</v>
          </cell>
        </row>
        <row r="265">
          <cell r="B265" t="str">
            <v>UFBZX038</v>
          </cell>
          <cell r="C265" t="str">
            <v>五层牛卡纸 UF90325021柜体纸箱 1340*615*765 原色 附图</v>
          </cell>
          <cell r="D265" t="str">
            <v>PCS</v>
          </cell>
          <cell r="E265" t="str">
            <v>采购物料（检）</v>
          </cell>
          <cell r="F265">
            <v>34.85</v>
          </cell>
          <cell r="G265" t="str">
            <v>Y10111555</v>
          </cell>
        </row>
        <row r="266">
          <cell r="B266" t="str">
            <v>UFBZX039</v>
          </cell>
          <cell r="C266" t="str">
            <v>五层牛卡纸 UF90325021底座纸箱 1340*615*145 原色 附图</v>
          </cell>
          <cell r="D266" t="str">
            <v>PCS</v>
          </cell>
          <cell r="E266" t="str">
            <v>采购物料（检）</v>
          </cell>
          <cell r="F266">
            <v>19.89</v>
          </cell>
          <cell r="G266" t="str">
            <v>Y10111556</v>
          </cell>
        </row>
        <row r="267">
          <cell r="B267" t="str">
            <v>UFBZX040</v>
          </cell>
          <cell r="C267" t="str">
            <v>五层牛卡纸 UF90326021柜体纸箱 1380*615*765 原色 附图</v>
          </cell>
          <cell r="D267" t="str">
            <v>PCS</v>
          </cell>
          <cell r="E267" t="str">
            <v>采购物料（检）</v>
          </cell>
          <cell r="F267">
            <v>34.85</v>
          </cell>
          <cell r="G267" t="str">
            <v>Y10111552</v>
          </cell>
        </row>
        <row r="268">
          <cell r="B268" t="str">
            <v>UFBZX041</v>
          </cell>
          <cell r="C268" t="str">
            <v>五层牛卡纸 UF90326021底座纸箱 1380*615*145 原色 附图</v>
          </cell>
          <cell r="D268" t="str">
            <v>PCS</v>
          </cell>
          <cell r="E268" t="str">
            <v>采购物料（检）</v>
          </cell>
          <cell r="F268">
            <v>19.89</v>
          </cell>
          <cell r="G268" t="str">
            <v>Y10111553</v>
          </cell>
        </row>
        <row r="269">
          <cell r="B269" t="str">
            <v>UFBZX042</v>
          </cell>
          <cell r="C269" t="str">
            <v>五层牛卡纸 UF9045102外纸箱 590*490*850 原色 附图</v>
          </cell>
          <cell r="D269" t="str">
            <v>PCS</v>
          </cell>
          <cell r="E269" t="str">
            <v>采购物料（检）</v>
          </cell>
          <cell r="F269">
            <v>19.55</v>
          </cell>
          <cell r="G269" t="str">
            <v>Y10111315</v>
          </cell>
        </row>
        <row r="270">
          <cell r="B270" t="str">
            <v>UFBZX043</v>
          </cell>
          <cell r="C270" t="str">
            <v>五层牛卡纸 UF9045202外纸箱 640*490*850 原色 附图</v>
          </cell>
          <cell r="D270" t="str">
            <v>PCS</v>
          </cell>
          <cell r="E270" t="str">
            <v>采购物料（检）</v>
          </cell>
          <cell r="F270">
            <v>27.2</v>
          </cell>
          <cell r="G270" t="str">
            <v>Y10111316</v>
          </cell>
        </row>
        <row r="271">
          <cell r="B271" t="str">
            <v>UFBZX044</v>
          </cell>
          <cell r="C271" t="str">
            <v>五层牛卡纸 UF9053102-352柜脚外纸箱 660*175*335 原色 附图</v>
          </cell>
          <cell r="D271" t="str">
            <v>PCS</v>
          </cell>
          <cell r="E271" t="str">
            <v>采购物料（检）</v>
          </cell>
          <cell r="F271">
            <v>0</v>
          </cell>
          <cell r="G271" t="str">
            <v>Y10112109</v>
          </cell>
        </row>
        <row r="272">
          <cell r="B272" t="str">
            <v>UFBZX045</v>
          </cell>
          <cell r="C272" t="str">
            <v>五层牛卡纸 UF9053102-352柜脚内纸箱 320*120*75 原色 附图</v>
          </cell>
          <cell r="D272" t="str">
            <v>PCS</v>
          </cell>
          <cell r="E272" t="str">
            <v>采购物料（检）</v>
          </cell>
          <cell r="F272">
            <v>0</v>
          </cell>
          <cell r="G272" t="str">
            <v>Y10112108</v>
          </cell>
        </row>
        <row r="273">
          <cell r="B273" t="str">
            <v>UFBZX046</v>
          </cell>
          <cell r="C273" t="str">
            <v>五层牛卡纸 UF9053102主柜外纸箱 570*503*575 原色 附图</v>
          </cell>
          <cell r="D273" t="str">
            <v>PCS</v>
          </cell>
          <cell r="E273" t="str">
            <v>采购物料（检）</v>
          </cell>
          <cell r="F273">
            <v>18.25</v>
          </cell>
          <cell r="G273" t="str">
            <v>Y10111972</v>
          </cell>
        </row>
        <row r="274">
          <cell r="B274" t="str">
            <v>UFBZX047</v>
          </cell>
          <cell r="C274" t="str">
            <v>五层牛卡纸 UF9053202主柜外纸箱 670*503*575 原色 附图</v>
          </cell>
          <cell r="D274" t="str">
            <v>PCS</v>
          </cell>
          <cell r="E274" t="str">
            <v>采购物料（检）</v>
          </cell>
          <cell r="F274">
            <v>22</v>
          </cell>
          <cell r="G274" t="str">
            <v>Y10111973</v>
          </cell>
        </row>
        <row r="275">
          <cell r="B275" t="str">
            <v>UFBZX048</v>
          </cell>
          <cell r="C275" t="str">
            <v>五层牛卡纸 UF9053302主柜外纸箱 770*503*575 原色 附图</v>
          </cell>
          <cell r="D275" t="str">
            <v>PCS</v>
          </cell>
          <cell r="E275" t="str">
            <v>采购物料（检）</v>
          </cell>
          <cell r="F275">
            <v>23</v>
          </cell>
          <cell r="G275" t="str">
            <v>Y10111974</v>
          </cell>
        </row>
        <row r="276">
          <cell r="B276" t="str">
            <v>UFBZX049</v>
          </cell>
          <cell r="C276" t="str">
            <v>五层牛卡纸 UF9053402主柜外纸箱 1020*503*575 原色 附图</v>
          </cell>
          <cell r="D276" t="str">
            <v>PCS</v>
          </cell>
          <cell r="E276" t="str">
            <v>采购物料（检）</v>
          </cell>
          <cell r="F276">
            <v>28</v>
          </cell>
          <cell r="G276" t="str">
            <v>Y10111975</v>
          </cell>
        </row>
        <row r="277">
          <cell r="B277" t="str">
            <v>UFBZX050</v>
          </cell>
          <cell r="C277" t="str">
            <v>五层牛卡纸 UF9011003外纸箱 790*340*190 原色 附图</v>
          </cell>
          <cell r="D277" t="str">
            <v>PCS</v>
          </cell>
          <cell r="E277" t="str">
            <v>采购物料（检）</v>
          </cell>
          <cell r="F277">
            <v>12.1</v>
          </cell>
          <cell r="G277" t="str">
            <v>Y10111410</v>
          </cell>
        </row>
        <row r="278">
          <cell r="B278" t="str">
            <v>UFBZX051</v>
          </cell>
          <cell r="C278" t="str">
            <v>五层牛卡纸 UF9011007外纸箱 790*340*190 原色 附图</v>
          </cell>
          <cell r="D278" t="str">
            <v>PCS</v>
          </cell>
          <cell r="E278" t="str">
            <v>采购物料（检）</v>
          </cell>
          <cell r="F278">
            <v>12.1</v>
          </cell>
          <cell r="G278" t="str">
            <v>Y10111410</v>
          </cell>
        </row>
        <row r="279">
          <cell r="B279" t="str">
            <v>UFBZX052</v>
          </cell>
          <cell r="C279" t="str">
            <v>五层牛卡纸 UF9011103外纸箱 790*640*190 原色 附图</v>
          </cell>
          <cell r="D279" t="str">
            <v>PCS</v>
          </cell>
          <cell r="E279" t="str">
            <v>采购物料（检）</v>
          </cell>
          <cell r="F279">
            <v>16.829999999999998</v>
          </cell>
          <cell r="G279" t="str">
            <v>Y10111326</v>
          </cell>
        </row>
        <row r="280">
          <cell r="B280" t="str">
            <v>UFBZX053</v>
          </cell>
          <cell r="C280" t="str">
            <v>五层牛卡纸 UF9011107外纸箱 790*640*190 原色 附图</v>
          </cell>
          <cell r="D280" t="str">
            <v>PCS</v>
          </cell>
          <cell r="E280" t="str">
            <v>采购物料（检）</v>
          </cell>
          <cell r="F280">
            <v>16.829999999999998</v>
          </cell>
          <cell r="G280" t="str">
            <v>Y10111326</v>
          </cell>
        </row>
        <row r="281">
          <cell r="B281" t="str">
            <v>UFBZX054</v>
          </cell>
          <cell r="C281" t="str">
            <v>五层牛卡纸 UF9012001-363外纸箱 640*340*60 原色 附图</v>
          </cell>
          <cell r="D281" t="str">
            <v>PCS</v>
          </cell>
          <cell r="E281" t="str">
            <v>采购物料（检）</v>
          </cell>
          <cell r="F281">
            <v>11</v>
          </cell>
          <cell r="G281" t="str">
            <v>Y10111248</v>
          </cell>
        </row>
        <row r="282">
          <cell r="B282" t="str">
            <v>UFBZX055</v>
          </cell>
          <cell r="C282" t="str">
            <v>五层牛卡纸 UF9012001-364外纸箱 940*340*60 原色 附图</v>
          </cell>
          <cell r="D282" t="str">
            <v>PCS</v>
          </cell>
          <cell r="E282" t="str">
            <v>采购物料（检）</v>
          </cell>
          <cell r="F282">
            <v>11.5</v>
          </cell>
          <cell r="G282" t="str">
            <v>Y10111249</v>
          </cell>
        </row>
        <row r="283">
          <cell r="B283" t="str">
            <v>UFBZX056</v>
          </cell>
          <cell r="C283" t="str">
            <v>五层牛卡纸 UF9012001-366外纸箱 1240*340*60 原色 附图</v>
          </cell>
          <cell r="D283" t="str">
            <v>PCS</v>
          </cell>
          <cell r="E283" t="str">
            <v>采购物料（检）</v>
          </cell>
          <cell r="F283">
            <v>12</v>
          </cell>
          <cell r="G283" t="str">
            <v>Y10111406</v>
          </cell>
        </row>
        <row r="284">
          <cell r="B284" t="str">
            <v>UFBZX057</v>
          </cell>
          <cell r="C284" t="str">
            <v>五层牛卡纸 UF9012001-367外纸箱 1540*340*60 原色 附图</v>
          </cell>
          <cell r="D284" t="str">
            <v>PCS</v>
          </cell>
          <cell r="E284" t="str">
            <v>采购物料（检）</v>
          </cell>
          <cell r="F284">
            <v>14</v>
          </cell>
          <cell r="G284" t="str">
            <v>Y10111407</v>
          </cell>
        </row>
        <row r="285">
          <cell r="B285" t="str">
            <v>UFBZX058</v>
          </cell>
          <cell r="C285" t="str">
            <v>五层牛卡纸 UF9012007外纸箱 340*340*870 原色 附图</v>
          </cell>
          <cell r="D285" t="str">
            <v>PCS</v>
          </cell>
          <cell r="E285" t="str">
            <v>采购物料（检）</v>
          </cell>
          <cell r="F285">
            <v>16.149999999999999</v>
          </cell>
          <cell r="G285" t="str">
            <v>Y10111402</v>
          </cell>
        </row>
        <row r="286">
          <cell r="B286" t="str">
            <v>UFBZX059</v>
          </cell>
          <cell r="C286" t="str">
            <v>五层牛卡纸 UF9012009外纸箱 1950*340*340 原色 附图</v>
          </cell>
          <cell r="D286" t="str">
            <v>PCS</v>
          </cell>
          <cell r="E286" t="str">
            <v>采购物料（检）</v>
          </cell>
          <cell r="F286">
            <v>29.1</v>
          </cell>
          <cell r="G286" t="str">
            <v>Y10111405</v>
          </cell>
        </row>
        <row r="287">
          <cell r="B287" t="str">
            <v>UFBZX060</v>
          </cell>
          <cell r="C287" t="str">
            <v>五层牛卡纸 UF9012107外纸箱 640*340*870 原色 附图</v>
          </cell>
          <cell r="D287" t="str">
            <v>PCS</v>
          </cell>
          <cell r="E287" t="str">
            <v>采购物料（检）</v>
          </cell>
          <cell r="F287">
            <v>19</v>
          </cell>
          <cell r="G287" t="str">
            <v>Y10111319</v>
          </cell>
        </row>
        <row r="288">
          <cell r="B288" t="str">
            <v>UFBZX061</v>
          </cell>
          <cell r="C288" t="str">
            <v>五层牛卡纸 UF9012502外纸箱 640*340*870 原色 附图</v>
          </cell>
          <cell r="D288" t="str">
            <v>PCS</v>
          </cell>
          <cell r="E288" t="str">
            <v>采购物料（检）</v>
          </cell>
          <cell r="F288">
            <v>19</v>
          </cell>
          <cell r="G288" t="str">
            <v>Y10111403</v>
          </cell>
        </row>
        <row r="289">
          <cell r="B289" t="str">
            <v>UFBZX062</v>
          </cell>
          <cell r="C289" t="str">
            <v>五层牛卡纸 UF9013008外纸箱 640*340*870 原色 附图</v>
          </cell>
          <cell r="D289" t="str">
            <v>PCS</v>
          </cell>
          <cell r="E289" t="str">
            <v>采购物料（检）</v>
          </cell>
          <cell r="F289">
            <v>19</v>
          </cell>
          <cell r="G289" t="str">
            <v>Y171814273</v>
          </cell>
        </row>
        <row r="290">
          <cell r="B290" t="str">
            <v>UFBZX063</v>
          </cell>
          <cell r="C290" t="str">
            <v>五层牛卡纸 UF9013108外纸箱 640*340*870 原色 附图</v>
          </cell>
          <cell r="D290" t="str">
            <v>PCS</v>
          </cell>
          <cell r="E290" t="str">
            <v>采购物料（检）</v>
          </cell>
          <cell r="F290">
            <v>19</v>
          </cell>
          <cell r="G290" t="str">
            <v>Y10111403</v>
          </cell>
        </row>
        <row r="291">
          <cell r="B291" t="str">
            <v>UFBZX064</v>
          </cell>
          <cell r="C291" t="str">
            <v>五层牛卡纸 UFSCWW3741内纸箱 420*90*485 原色 附图</v>
          </cell>
          <cell r="D291" t="str">
            <v>PCS</v>
          </cell>
          <cell r="E291" t="str">
            <v>采购物料（检）</v>
          </cell>
          <cell r="F291">
            <v>9</v>
          </cell>
          <cell r="G291" t="str">
            <v>Y10111186</v>
          </cell>
        </row>
        <row r="292">
          <cell r="B292" t="str">
            <v>UFBZX065</v>
          </cell>
          <cell r="C292" t="str">
            <v>五层牛卡纸 UFSCWW3741外纸箱 490*385*430 原色 附图</v>
          </cell>
          <cell r="D292" t="str">
            <v>PCS</v>
          </cell>
          <cell r="E292" t="str">
            <v>采购物料（检）</v>
          </cell>
          <cell r="F292">
            <v>9</v>
          </cell>
          <cell r="G292" t="str">
            <v>Y10111187</v>
          </cell>
        </row>
        <row r="293">
          <cell r="B293" t="str">
            <v>UFBZX066</v>
          </cell>
          <cell r="C293" t="str">
            <v>五层牛卡纸 UFSCWW4367内纸箱 440*100*700 原色 附图</v>
          </cell>
          <cell r="D293" t="str">
            <v>PCS</v>
          </cell>
          <cell r="E293" t="str">
            <v>采购物料（检）</v>
          </cell>
          <cell r="F293">
            <v>17</v>
          </cell>
          <cell r="G293" t="str">
            <v>Y10111188</v>
          </cell>
        </row>
        <row r="294">
          <cell r="B294" t="str">
            <v>UFBZX067</v>
          </cell>
          <cell r="C294" t="str">
            <v>五层牛卡纸 UFSCWW4367外纸箱 440*405*700 原色 附图</v>
          </cell>
          <cell r="D294" t="str">
            <v>PCS</v>
          </cell>
          <cell r="E294" t="str">
            <v>采购物料（检）</v>
          </cell>
          <cell r="F294">
            <v>22</v>
          </cell>
          <cell r="G294" t="str">
            <v>Y10111189</v>
          </cell>
        </row>
        <row r="295">
          <cell r="B295" t="str">
            <v>UFBBT001</v>
          </cell>
          <cell r="C295" t="str">
            <v>不干胶 UF9032002W标贴 134*190 白底</v>
          </cell>
          <cell r="D295" t="str">
            <v>PCS</v>
          </cell>
          <cell r="E295" t="str">
            <v>采购物料（检）</v>
          </cell>
          <cell r="F295">
            <v>0.7</v>
          </cell>
          <cell r="G295" t="str">
            <v>Y171814175</v>
          </cell>
        </row>
        <row r="296">
          <cell r="B296" t="str">
            <v>UFBBT002</v>
          </cell>
          <cell r="C296" t="str">
            <v>不干胶 UF9032002G标贴 134*190 白底</v>
          </cell>
          <cell r="D296" t="str">
            <v>PCS</v>
          </cell>
          <cell r="E296" t="str">
            <v>采购物料（检）</v>
          </cell>
          <cell r="F296">
            <v>0.7</v>
          </cell>
          <cell r="G296" t="str">
            <v>Y171814172</v>
          </cell>
        </row>
        <row r="297">
          <cell r="B297" t="str">
            <v>UFBBT003</v>
          </cell>
          <cell r="C297" t="str">
            <v>不干胶 UF9032002O标贴 134*190 白底</v>
          </cell>
          <cell r="D297" t="str">
            <v>PCS</v>
          </cell>
          <cell r="E297" t="str">
            <v>采购物料（检）</v>
          </cell>
          <cell r="F297">
            <v>0.7</v>
          </cell>
          <cell r="G297" t="str">
            <v>Y171814173</v>
          </cell>
        </row>
        <row r="298">
          <cell r="B298" t="str">
            <v>UFBBT004</v>
          </cell>
          <cell r="C298" t="str">
            <v>不干胶 UF9032002S标贴 134*190 白底</v>
          </cell>
          <cell r="D298" t="str">
            <v>PCS</v>
          </cell>
          <cell r="E298" t="str">
            <v>采购物料（检）</v>
          </cell>
          <cell r="F298">
            <v>0.7</v>
          </cell>
          <cell r="G298" t="str">
            <v>Y171814174</v>
          </cell>
        </row>
        <row r="299">
          <cell r="B299" t="str">
            <v>UFBBT005</v>
          </cell>
          <cell r="C299" t="str">
            <v>不干胶 UF9032003G标贴 134*190 白底</v>
          </cell>
          <cell r="D299" t="str">
            <v>PCS</v>
          </cell>
          <cell r="E299" t="str">
            <v>采购物料（检）</v>
          </cell>
          <cell r="F299">
            <v>0.7</v>
          </cell>
          <cell r="G299" t="str">
            <v>Y171813168</v>
          </cell>
        </row>
        <row r="300">
          <cell r="B300" t="str">
            <v>UFBBT006</v>
          </cell>
          <cell r="C300" t="str">
            <v>不干胶 UF9032003O标贴 134*190 白底</v>
          </cell>
          <cell r="D300" t="str">
            <v>PCS</v>
          </cell>
          <cell r="E300" t="str">
            <v>采购物料（检）</v>
          </cell>
          <cell r="F300">
            <v>0.7</v>
          </cell>
          <cell r="G300" t="str">
            <v>常用，匹配不到料号</v>
          </cell>
        </row>
        <row r="301">
          <cell r="B301" t="str">
            <v>UFBBT007</v>
          </cell>
          <cell r="C301" t="str">
            <v>不干胶 UF9032003S标贴 134*190 白底</v>
          </cell>
          <cell r="D301" t="str">
            <v>PCS</v>
          </cell>
          <cell r="E301" t="str">
            <v>采购物料（检）</v>
          </cell>
          <cell r="F301">
            <v>0.7</v>
          </cell>
          <cell r="G301" t="str">
            <v>常用，匹配不到料号</v>
          </cell>
        </row>
        <row r="302">
          <cell r="B302" t="str">
            <v>UFBBT008</v>
          </cell>
          <cell r="C302" t="str">
            <v>不干胶 UF9032003W标贴 134*190 白底</v>
          </cell>
          <cell r="D302" t="str">
            <v>PCS</v>
          </cell>
          <cell r="E302" t="str">
            <v>采购物料（检）</v>
          </cell>
          <cell r="F302">
            <v>0.7</v>
          </cell>
          <cell r="G302" t="str">
            <v>Y17181284</v>
          </cell>
        </row>
        <row r="303">
          <cell r="B303" t="str">
            <v>UFBBT009</v>
          </cell>
          <cell r="C303" t="str">
            <v>不干胶 UF9032007B标贴 134*190 白底</v>
          </cell>
          <cell r="D303" t="str">
            <v>PCS</v>
          </cell>
          <cell r="E303" t="str">
            <v>采购物料（检）</v>
          </cell>
          <cell r="F303">
            <v>0.7</v>
          </cell>
          <cell r="G303" t="str">
            <v>常用，匹配不到料号</v>
          </cell>
        </row>
        <row r="304">
          <cell r="B304" t="str">
            <v>UFBBT010</v>
          </cell>
          <cell r="C304" t="str">
            <v>不干胶 UF9032007G标贴 134*190 白底</v>
          </cell>
          <cell r="D304" t="str">
            <v>PCS</v>
          </cell>
          <cell r="E304" t="str">
            <v>采购物料（检）</v>
          </cell>
          <cell r="F304">
            <v>0.7</v>
          </cell>
          <cell r="G304" t="str">
            <v>常用，匹配不到料号</v>
          </cell>
        </row>
        <row r="305">
          <cell r="B305" t="str">
            <v>UFBBT011</v>
          </cell>
          <cell r="C305" t="str">
            <v>不干胶 UF9032007O标贴 134*190 白底</v>
          </cell>
          <cell r="D305" t="str">
            <v>PCS</v>
          </cell>
          <cell r="E305" t="str">
            <v>采购物料（检）</v>
          </cell>
          <cell r="F305">
            <v>0.7</v>
          </cell>
          <cell r="G305" t="str">
            <v>常用，匹配不到料号</v>
          </cell>
        </row>
        <row r="306">
          <cell r="B306" t="str">
            <v>UFBBT012</v>
          </cell>
          <cell r="C306" t="str">
            <v>不干胶 UF9032007S标贴 134*190 白底</v>
          </cell>
          <cell r="D306" t="str">
            <v>PCS</v>
          </cell>
          <cell r="E306" t="str">
            <v>采购物料（检）</v>
          </cell>
          <cell r="F306">
            <v>0.7</v>
          </cell>
          <cell r="G306" t="str">
            <v>常用，匹配不到料号</v>
          </cell>
        </row>
        <row r="307">
          <cell r="B307" t="str">
            <v>UFBBT013</v>
          </cell>
          <cell r="C307" t="str">
            <v>不干胶 UF9032007W标贴 134*190 白底</v>
          </cell>
          <cell r="D307" t="str">
            <v>PCS</v>
          </cell>
          <cell r="E307" t="str">
            <v>采购物料（检）</v>
          </cell>
          <cell r="F307">
            <v>0.7</v>
          </cell>
          <cell r="G307" t="str">
            <v>Y171813151</v>
          </cell>
        </row>
        <row r="308">
          <cell r="B308" t="str">
            <v>UFBBT014</v>
          </cell>
          <cell r="C308" t="str">
            <v>不干胶 UF9032008B标贴 134*190 白底</v>
          </cell>
          <cell r="D308" t="str">
            <v>PCS</v>
          </cell>
          <cell r="E308" t="str">
            <v>采购物料（检）</v>
          </cell>
          <cell r="F308">
            <v>0.7</v>
          </cell>
          <cell r="G308" t="str">
            <v>常用，匹配不到料号</v>
          </cell>
        </row>
        <row r="309">
          <cell r="B309" t="str">
            <v>UFBBT015</v>
          </cell>
          <cell r="C309" t="str">
            <v>不干胶 UF9032008G标贴 134*190 白底</v>
          </cell>
          <cell r="D309" t="str">
            <v>PCS</v>
          </cell>
          <cell r="E309" t="str">
            <v>采购物料（检）</v>
          </cell>
          <cell r="F309">
            <v>0.7</v>
          </cell>
          <cell r="G309" t="str">
            <v>Y17181313</v>
          </cell>
        </row>
        <row r="310">
          <cell r="B310" t="str">
            <v>UFBBT016</v>
          </cell>
          <cell r="C310" t="str">
            <v>不干胶 UF9032008O标贴 134*190 白底</v>
          </cell>
          <cell r="D310" t="str">
            <v>PCS</v>
          </cell>
          <cell r="E310" t="str">
            <v>采购物料（检）</v>
          </cell>
          <cell r="F310">
            <v>0.7</v>
          </cell>
          <cell r="G310" t="str">
            <v>Y17181314</v>
          </cell>
        </row>
        <row r="311">
          <cell r="B311" t="str">
            <v>UFBBT017</v>
          </cell>
          <cell r="C311" t="str">
            <v>不干胶 UF9032008S标贴 134*190 白底</v>
          </cell>
          <cell r="D311" t="str">
            <v>PCS</v>
          </cell>
          <cell r="E311" t="str">
            <v>采购物料（检）</v>
          </cell>
          <cell r="F311">
            <v>0.7</v>
          </cell>
          <cell r="G311" t="str">
            <v>Y17181315</v>
          </cell>
        </row>
        <row r="312">
          <cell r="B312" t="str">
            <v>UFBBT018</v>
          </cell>
          <cell r="C312" t="str">
            <v>不干胶 UF9032008W标贴 134*190 白底</v>
          </cell>
          <cell r="D312" t="str">
            <v>PCS</v>
          </cell>
          <cell r="E312" t="str">
            <v>采购物料（检）</v>
          </cell>
          <cell r="F312">
            <v>0.7</v>
          </cell>
          <cell r="G312" t="str">
            <v>Y17181316</v>
          </cell>
        </row>
        <row r="313">
          <cell r="B313" t="str">
            <v>UFBBT019</v>
          </cell>
          <cell r="C313" t="str">
            <v>不干胶 UF9032009O标贴 134*190 白底</v>
          </cell>
          <cell r="D313" t="str">
            <v>PCS</v>
          </cell>
          <cell r="E313" t="str">
            <v>采购物料（检）</v>
          </cell>
          <cell r="F313">
            <v>0.7</v>
          </cell>
          <cell r="G313" t="str">
            <v>常用，匹配不到料号</v>
          </cell>
        </row>
        <row r="314">
          <cell r="B314" t="str">
            <v>UFBBT020</v>
          </cell>
          <cell r="C314" t="str">
            <v>不干胶 UF9032009S标贴 134*190 白底</v>
          </cell>
          <cell r="D314" t="str">
            <v>PCS</v>
          </cell>
          <cell r="E314" t="str">
            <v>采购物料（检）</v>
          </cell>
          <cell r="F314">
            <v>0.7</v>
          </cell>
          <cell r="G314" t="str">
            <v>Y17181343</v>
          </cell>
        </row>
        <row r="315">
          <cell r="B315" t="str">
            <v>UFBBT021</v>
          </cell>
          <cell r="C315" t="str">
            <v>不干胶 UF9032009W标贴 134*190 白底</v>
          </cell>
          <cell r="D315" t="str">
            <v>PCS</v>
          </cell>
          <cell r="E315" t="str">
            <v>采购物料（检）</v>
          </cell>
          <cell r="F315">
            <v>0.7</v>
          </cell>
          <cell r="G315" t="str">
            <v>Y171813154</v>
          </cell>
        </row>
        <row r="316">
          <cell r="B316" t="str">
            <v>UFBBT022</v>
          </cell>
          <cell r="C316" t="str">
            <v>不干胶 UF9032009G标贴 134*190 白底</v>
          </cell>
          <cell r="D316" t="str">
            <v>PCS</v>
          </cell>
          <cell r="E316" t="str">
            <v>采购物料（检）</v>
          </cell>
          <cell r="F316">
            <v>0.7</v>
          </cell>
          <cell r="G316" t="str">
            <v>Y17181358</v>
          </cell>
        </row>
        <row r="317">
          <cell r="B317" t="str">
            <v>UFBBT023</v>
          </cell>
          <cell r="C317" t="str">
            <v>不干胶 UF9032102B标贴 134*190 白底</v>
          </cell>
          <cell r="D317" t="str">
            <v>PCS</v>
          </cell>
          <cell r="E317" t="str">
            <v>采购物料（检）</v>
          </cell>
          <cell r="F317">
            <v>0.7</v>
          </cell>
          <cell r="G317" t="str">
            <v>Y10111209</v>
          </cell>
        </row>
        <row r="318">
          <cell r="B318" t="str">
            <v>UFBBT024</v>
          </cell>
          <cell r="C318" t="str">
            <v>不干胶 UF9032102O标贴 134*190 白底</v>
          </cell>
          <cell r="D318" t="str">
            <v>PCS</v>
          </cell>
          <cell r="E318" t="str">
            <v>采购物料（检）</v>
          </cell>
          <cell r="F318">
            <v>0.7</v>
          </cell>
          <cell r="G318" t="str">
            <v>常用，匹配不到料号</v>
          </cell>
        </row>
        <row r="319">
          <cell r="B319" t="str">
            <v>UFBBT025</v>
          </cell>
          <cell r="C319" t="str">
            <v>不干胶 UF9032102G标贴 134*190 白底</v>
          </cell>
          <cell r="D319" t="str">
            <v>PCS</v>
          </cell>
          <cell r="E319" t="str">
            <v>采购物料（检）</v>
          </cell>
          <cell r="F319">
            <v>0.7</v>
          </cell>
          <cell r="G319" t="str">
            <v>Y17181368</v>
          </cell>
        </row>
        <row r="320">
          <cell r="B320" t="str">
            <v>UFBBT026</v>
          </cell>
          <cell r="C320" t="str">
            <v>不干胶 UF9032102S标贴 134*190 白底</v>
          </cell>
          <cell r="D320" t="str">
            <v>PCS</v>
          </cell>
          <cell r="E320" t="str">
            <v>采购物料（检）</v>
          </cell>
          <cell r="F320">
            <v>0.7</v>
          </cell>
          <cell r="G320" t="str">
            <v>常用，匹配不到料号</v>
          </cell>
        </row>
        <row r="321">
          <cell r="B321" t="str">
            <v>UFBBT027</v>
          </cell>
          <cell r="C321" t="str">
            <v>不干胶 UF9032102W标贴 134*190 白底</v>
          </cell>
          <cell r="D321" t="str">
            <v>PCS</v>
          </cell>
          <cell r="E321" t="str">
            <v>采购物料（检）</v>
          </cell>
          <cell r="F321">
            <v>0.7</v>
          </cell>
          <cell r="G321" t="str">
            <v>Y17181373</v>
          </cell>
        </row>
        <row r="322">
          <cell r="B322" t="str">
            <v>UFBBT028</v>
          </cell>
          <cell r="C322" t="str">
            <v>不干胶 UF9032103G标贴 134*190 白底</v>
          </cell>
          <cell r="D322" t="str">
            <v>PCS</v>
          </cell>
          <cell r="E322" t="str">
            <v>采购物料（检）</v>
          </cell>
          <cell r="F322">
            <v>0.7</v>
          </cell>
          <cell r="G322" t="str">
            <v>Y17181288</v>
          </cell>
        </row>
        <row r="323">
          <cell r="B323" t="str">
            <v>UFBBT029</v>
          </cell>
          <cell r="C323" t="str">
            <v>不干胶 UF9032103O标贴 134*190 白底</v>
          </cell>
          <cell r="D323" t="str">
            <v>PCS</v>
          </cell>
          <cell r="E323" t="str">
            <v>采购物料（检）</v>
          </cell>
          <cell r="F323">
            <v>0.7</v>
          </cell>
          <cell r="G323" t="str">
            <v>Y17181289</v>
          </cell>
        </row>
        <row r="324">
          <cell r="B324" t="str">
            <v>UFBBT030</v>
          </cell>
          <cell r="C324" t="str">
            <v>不干胶 UF9032103S标贴 134*190 白底</v>
          </cell>
          <cell r="D324" t="str">
            <v>PCS</v>
          </cell>
          <cell r="E324" t="str">
            <v>采购物料（检）</v>
          </cell>
          <cell r="F324">
            <v>0.7</v>
          </cell>
          <cell r="G324" t="str">
            <v>Y17181290</v>
          </cell>
        </row>
        <row r="325">
          <cell r="B325" t="str">
            <v>UFBBT031</v>
          </cell>
          <cell r="C325" t="str">
            <v>不干胶 UF9032103W标贴 134*190 白底</v>
          </cell>
          <cell r="D325" t="str">
            <v>PCS</v>
          </cell>
          <cell r="E325" t="str">
            <v>采购物料（检）</v>
          </cell>
          <cell r="F325">
            <v>0.7</v>
          </cell>
          <cell r="G325" t="str">
            <v>Y17181291</v>
          </cell>
        </row>
        <row r="326">
          <cell r="B326" t="str">
            <v>UFBBT032</v>
          </cell>
          <cell r="C326" t="str">
            <v>不干胶 UF9032107S标贴 134*190 白底</v>
          </cell>
          <cell r="D326" t="str">
            <v>PCS</v>
          </cell>
          <cell r="E326" t="str">
            <v>采购物料（检）</v>
          </cell>
          <cell r="F326">
            <v>0.7</v>
          </cell>
          <cell r="G326" t="str">
            <v>Y17181292</v>
          </cell>
        </row>
        <row r="327">
          <cell r="B327" t="str">
            <v>UFBBT033</v>
          </cell>
          <cell r="C327" t="str">
            <v>不干胶 UF9032107W标贴 134*190 白底</v>
          </cell>
          <cell r="D327" t="str">
            <v>PCS</v>
          </cell>
          <cell r="E327" t="str">
            <v>采购物料（检）</v>
          </cell>
          <cell r="F327">
            <v>0.7</v>
          </cell>
          <cell r="G327" t="str">
            <v>Y17181293</v>
          </cell>
        </row>
        <row r="328">
          <cell r="B328" t="str">
            <v>UFBBT034</v>
          </cell>
          <cell r="C328" t="str">
            <v>不干胶 UF9032107B标贴 134*190 白底</v>
          </cell>
          <cell r="D328" t="str">
            <v>PCS</v>
          </cell>
          <cell r="E328" t="str">
            <v>采购物料（检）</v>
          </cell>
          <cell r="F328">
            <v>0.7</v>
          </cell>
          <cell r="G328" t="str">
            <v>常用，匹配不到料号</v>
          </cell>
        </row>
        <row r="329">
          <cell r="B329" t="str">
            <v>UFBBT035</v>
          </cell>
          <cell r="C329" t="str">
            <v>不干胶 UF9032107O标贴 134*190 白底</v>
          </cell>
          <cell r="D329" t="str">
            <v>PCS</v>
          </cell>
          <cell r="E329" t="str">
            <v>采购物料（检）</v>
          </cell>
          <cell r="F329">
            <v>0.7</v>
          </cell>
          <cell r="G329" t="str">
            <v>常用，匹配不到料号</v>
          </cell>
        </row>
        <row r="330">
          <cell r="B330" t="str">
            <v>UFBBT036</v>
          </cell>
          <cell r="C330" t="str">
            <v>不干胶 UF9032107G标贴 134*190 白底</v>
          </cell>
          <cell r="D330" t="str">
            <v>PCS</v>
          </cell>
          <cell r="E330" t="str">
            <v>采购物料（检）</v>
          </cell>
          <cell r="F330">
            <v>0.7</v>
          </cell>
          <cell r="G330" t="str">
            <v>常用，匹配不到料号</v>
          </cell>
        </row>
        <row r="331">
          <cell r="B331" t="str">
            <v>UFBBT037</v>
          </cell>
          <cell r="C331" t="str">
            <v>不干胶 UF9032108S标贴 134*190 白底</v>
          </cell>
          <cell r="D331" t="str">
            <v>PCS</v>
          </cell>
          <cell r="E331" t="str">
            <v>采购物料（检）</v>
          </cell>
          <cell r="F331">
            <v>0.7</v>
          </cell>
          <cell r="G331" t="str">
            <v>Y17181277</v>
          </cell>
        </row>
        <row r="332">
          <cell r="B332" t="str">
            <v>UFBBT038</v>
          </cell>
          <cell r="C332" t="str">
            <v>不干胶 UF9032108W标贴 134*190 白底</v>
          </cell>
          <cell r="D332" t="str">
            <v>PCS</v>
          </cell>
          <cell r="E332" t="str">
            <v>采购物料（检）</v>
          </cell>
          <cell r="F332">
            <v>0.7</v>
          </cell>
          <cell r="G332" t="str">
            <v>Y17181276</v>
          </cell>
        </row>
        <row r="333">
          <cell r="B333" t="str">
            <v>UFBBT039</v>
          </cell>
          <cell r="C333" t="str">
            <v>不干胶 UF9032108O标贴 134*190 白底</v>
          </cell>
          <cell r="D333" t="str">
            <v>PCS</v>
          </cell>
          <cell r="E333" t="str">
            <v>采购物料（检）</v>
          </cell>
          <cell r="F333">
            <v>0.7</v>
          </cell>
          <cell r="G333" t="str">
            <v>常用，匹配不到料号</v>
          </cell>
        </row>
        <row r="334">
          <cell r="B334" t="str">
            <v>UFBBT040</v>
          </cell>
          <cell r="C334" t="str">
            <v>不干胶 UF9032108G标贴 134*190 白底</v>
          </cell>
          <cell r="D334" t="str">
            <v>PCS</v>
          </cell>
          <cell r="E334" t="str">
            <v>采购物料（检）</v>
          </cell>
          <cell r="F334">
            <v>0.7</v>
          </cell>
          <cell r="G334" t="str">
            <v>Y17181275</v>
          </cell>
        </row>
        <row r="335">
          <cell r="B335" t="str">
            <v>UFBBT041</v>
          </cell>
          <cell r="C335" t="str">
            <v>不干胶 UF9032109S标贴 134*190 白底</v>
          </cell>
          <cell r="D335" t="str">
            <v>PCS</v>
          </cell>
          <cell r="E335" t="str">
            <v>采购物料（检）</v>
          </cell>
          <cell r="F335">
            <v>0.7</v>
          </cell>
          <cell r="G335" t="str">
            <v>Y17181283</v>
          </cell>
        </row>
        <row r="336">
          <cell r="B336" t="str">
            <v>UFBBT042</v>
          </cell>
          <cell r="C336" t="str">
            <v>不干胶 UF9032109W标贴 134*190 白底</v>
          </cell>
          <cell r="D336" t="str">
            <v>PCS</v>
          </cell>
          <cell r="E336" t="str">
            <v>采购物料（检）</v>
          </cell>
          <cell r="F336">
            <v>0.7</v>
          </cell>
          <cell r="G336" t="str">
            <v>Y17181282</v>
          </cell>
        </row>
        <row r="337">
          <cell r="B337" t="str">
            <v>UFBBT043</v>
          </cell>
          <cell r="C337" t="str">
            <v>不干胶 UF9032109O标贴 134*190 白底</v>
          </cell>
          <cell r="D337" t="str">
            <v>PCS</v>
          </cell>
          <cell r="E337" t="str">
            <v>采购物料（检）</v>
          </cell>
          <cell r="F337">
            <v>0.7</v>
          </cell>
          <cell r="G337" t="str">
            <v>常用，匹配不到料号</v>
          </cell>
        </row>
        <row r="338">
          <cell r="B338" t="str">
            <v>UFBBT044</v>
          </cell>
          <cell r="C338" t="str">
            <v>不干胶 UF9032109G标贴 134*190 白底</v>
          </cell>
          <cell r="D338" t="str">
            <v>PCS</v>
          </cell>
          <cell r="E338" t="str">
            <v>采购物料（检）</v>
          </cell>
          <cell r="F338">
            <v>0.7</v>
          </cell>
          <cell r="G338" t="str">
            <v>Y17181281</v>
          </cell>
        </row>
        <row r="339">
          <cell r="B339" t="str">
            <v>UFBBT045</v>
          </cell>
          <cell r="C339" t="str">
            <v>不干胶 UF9032202W标贴 134*190 白底</v>
          </cell>
          <cell r="D339" t="str">
            <v>PCS</v>
          </cell>
          <cell r="E339" t="str">
            <v>采购物料（检）</v>
          </cell>
          <cell r="F339">
            <v>0.7</v>
          </cell>
          <cell r="G339" t="str">
            <v>Y17181299</v>
          </cell>
        </row>
        <row r="340">
          <cell r="B340" t="str">
            <v>UFBBT046</v>
          </cell>
          <cell r="C340" t="str">
            <v>不干胶 UF9032202S标贴 134*190 白底</v>
          </cell>
          <cell r="D340" t="str">
            <v>PCS</v>
          </cell>
          <cell r="E340" t="str">
            <v>采购物料（检）</v>
          </cell>
          <cell r="F340">
            <v>0.7</v>
          </cell>
          <cell r="G340" t="str">
            <v>Y17181298</v>
          </cell>
        </row>
        <row r="341">
          <cell r="B341" t="str">
            <v>UFBBT047</v>
          </cell>
          <cell r="C341" t="str">
            <v>不干胶 UF9032202O标贴 134*190 白底</v>
          </cell>
          <cell r="D341" t="str">
            <v>PCS</v>
          </cell>
          <cell r="E341" t="str">
            <v>采购物料（检）</v>
          </cell>
          <cell r="F341">
            <v>0.7</v>
          </cell>
          <cell r="G341" t="str">
            <v>常用，匹配不到料号</v>
          </cell>
        </row>
        <row r="342">
          <cell r="B342" t="str">
            <v>UFBBT048</v>
          </cell>
          <cell r="C342" t="str">
            <v>不干胶 UF9032202G标贴 134*190 白底</v>
          </cell>
          <cell r="D342" t="str">
            <v>PCS</v>
          </cell>
          <cell r="E342" t="str">
            <v>采购物料（检）</v>
          </cell>
          <cell r="F342">
            <v>0.7</v>
          </cell>
          <cell r="G342" t="str">
            <v>Y17181300</v>
          </cell>
        </row>
        <row r="343">
          <cell r="B343" t="str">
            <v>UFBBT049</v>
          </cell>
          <cell r="C343" t="str">
            <v>不干胶 UF9032202B标贴 134*190 白底</v>
          </cell>
          <cell r="D343" t="str">
            <v>PCS</v>
          </cell>
          <cell r="E343" t="str">
            <v>采购物料（检）</v>
          </cell>
          <cell r="F343">
            <v>0.7</v>
          </cell>
          <cell r="G343" t="str">
            <v>Y10111222</v>
          </cell>
        </row>
        <row r="344">
          <cell r="B344" t="str">
            <v>UFBBT050</v>
          </cell>
          <cell r="C344" t="str">
            <v>不干胶 UF9032208S标贴 134*190 白底</v>
          </cell>
          <cell r="D344" t="str">
            <v>PCS</v>
          </cell>
          <cell r="E344" t="str">
            <v>采购物料（检）</v>
          </cell>
          <cell r="F344">
            <v>0.7</v>
          </cell>
          <cell r="G344" t="str">
            <v>常用，匹配不到料号</v>
          </cell>
        </row>
        <row r="345">
          <cell r="B345" t="str">
            <v>UFBBT051</v>
          </cell>
          <cell r="C345" t="str">
            <v>不干胶 UF9032208W标贴 134*190 白底</v>
          </cell>
          <cell r="D345" t="str">
            <v>PCS</v>
          </cell>
          <cell r="E345" t="str">
            <v>采购物料（检）</v>
          </cell>
          <cell r="F345">
            <v>0.7</v>
          </cell>
          <cell r="G345" t="str">
            <v>Y17181278</v>
          </cell>
        </row>
        <row r="346">
          <cell r="B346" t="str">
            <v>UFBBT052</v>
          </cell>
          <cell r="C346" t="str">
            <v>不干胶 UF9032208O标贴 134*190 白底</v>
          </cell>
          <cell r="D346" t="str">
            <v>PCS</v>
          </cell>
          <cell r="E346" t="str">
            <v>采购物料（检）</v>
          </cell>
          <cell r="F346">
            <v>0.7</v>
          </cell>
          <cell r="G346" t="str">
            <v>Y17181279</v>
          </cell>
        </row>
        <row r="347">
          <cell r="B347" t="str">
            <v>UFBBT053</v>
          </cell>
          <cell r="C347" t="str">
            <v>不干胶 UF9032208G标贴 134*190 白底</v>
          </cell>
          <cell r="D347" t="str">
            <v>PCS</v>
          </cell>
          <cell r="E347" t="str">
            <v>采购物料（检）</v>
          </cell>
          <cell r="F347">
            <v>0.7</v>
          </cell>
          <cell r="G347" t="str">
            <v>Y17181280</v>
          </cell>
        </row>
        <row r="348">
          <cell r="B348" t="str">
            <v>UFBBT054</v>
          </cell>
          <cell r="C348" t="str">
            <v>不干胶 UF9032209S标贴 134*190 白底</v>
          </cell>
          <cell r="D348" t="str">
            <v>PCS</v>
          </cell>
          <cell r="E348" t="str">
            <v>采购物料（检）</v>
          </cell>
          <cell r="F348">
            <v>0.7</v>
          </cell>
          <cell r="G348" t="str">
            <v>常用，匹配不到料号</v>
          </cell>
        </row>
        <row r="349">
          <cell r="B349" t="str">
            <v>UFBBT055</v>
          </cell>
          <cell r="C349" t="str">
            <v>不干胶 UF9032209W标贴 134*190 白底</v>
          </cell>
          <cell r="D349" t="str">
            <v>PCS</v>
          </cell>
          <cell r="E349" t="str">
            <v>采购物料（检）</v>
          </cell>
          <cell r="F349">
            <v>0.7</v>
          </cell>
          <cell r="G349" t="str">
            <v>Y171813145</v>
          </cell>
        </row>
        <row r="350">
          <cell r="B350" t="str">
            <v>UFBBT056</v>
          </cell>
          <cell r="C350" t="str">
            <v>不干胶 UF9032209O标贴 134*190 白底</v>
          </cell>
          <cell r="D350" t="str">
            <v>PCS</v>
          </cell>
          <cell r="E350" t="str">
            <v>采购物料（检）</v>
          </cell>
          <cell r="F350">
            <v>0.7</v>
          </cell>
          <cell r="G350" t="str">
            <v>常用，匹配不到料号</v>
          </cell>
        </row>
        <row r="351">
          <cell r="B351" t="str">
            <v>UFBBT057</v>
          </cell>
          <cell r="C351" t="str">
            <v>不干胶 UF9032209G标贴 134*190 白底</v>
          </cell>
          <cell r="D351" t="str">
            <v>PCS</v>
          </cell>
          <cell r="E351" t="str">
            <v>采购物料（检）</v>
          </cell>
          <cell r="F351">
            <v>0.7</v>
          </cell>
          <cell r="G351" t="str">
            <v>Y171813146</v>
          </cell>
        </row>
        <row r="352">
          <cell r="B352" t="str">
            <v>UFBBT058</v>
          </cell>
          <cell r="C352" t="str">
            <v>不干胶 UF9032302W标贴 134*190 白底</v>
          </cell>
          <cell r="D352" t="str">
            <v>PCS</v>
          </cell>
          <cell r="E352" t="str">
            <v>采购物料（检）</v>
          </cell>
          <cell r="F352">
            <v>0.7</v>
          </cell>
          <cell r="G352" t="str">
            <v>Y171813147</v>
          </cell>
        </row>
        <row r="353">
          <cell r="B353" t="str">
            <v>UFBBT059</v>
          </cell>
          <cell r="C353" t="str">
            <v>不干胶 UF9032302S标贴 134*190 白底</v>
          </cell>
          <cell r="D353" t="str">
            <v>PCS</v>
          </cell>
          <cell r="E353" t="str">
            <v>采购物料（检）</v>
          </cell>
          <cell r="F353">
            <v>0.7</v>
          </cell>
          <cell r="G353" t="str">
            <v>Y171813148</v>
          </cell>
        </row>
        <row r="354">
          <cell r="B354" t="str">
            <v>UFBBT060</v>
          </cell>
          <cell r="C354" t="str">
            <v>不干胶 UF9032302B标贴 134*190 白底</v>
          </cell>
          <cell r="D354" t="str">
            <v>PCS</v>
          </cell>
          <cell r="E354" t="str">
            <v>采购物料（检）</v>
          </cell>
          <cell r="F354">
            <v>0.7</v>
          </cell>
          <cell r="G354" t="str">
            <v>常用，匹配不到料号</v>
          </cell>
        </row>
        <row r="355">
          <cell r="B355" t="str">
            <v>UFBBT061</v>
          </cell>
          <cell r="C355" t="str">
            <v>不干胶 UF9032302O标贴 134*190 白底</v>
          </cell>
          <cell r="D355" t="str">
            <v>PCS</v>
          </cell>
          <cell r="E355" t="str">
            <v>采购物料（检）</v>
          </cell>
          <cell r="F355">
            <v>0.7</v>
          </cell>
          <cell r="G355" t="str">
            <v>常用，匹配不到料号</v>
          </cell>
        </row>
        <row r="356">
          <cell r="B356" t="str">
            <v>UFBBT062</v>
          </cell>
          <cell r="C356" t="str">
            <v>不干胶 UF9032302G标贴 134*190 白底</v>
          </cell>
          <cell r="D356" t="str">
            <v>PCS</v>
          </cell>
          <cell r="E356" t="str">
            <v>采购物料（检）</v>
          </cell>
          <cell r="F356">
            <v>0.7</v>
          </cell>
          <cell r="G356" t="str">
            <v>Y171813149</v>
          </cell>
        </row>
        <row r="357">
          <cell r="B357" t="str">
            <v>UFBBT063</v>
          </cell>
          <cell r="C357" t="str">
            <v>不干胶 UF9032308S标贴 134*190 白底</v>
          </cell>
          <cell r="D357" t="str">
            <v>PCS</v>
          </cell>
          <cell r="E357" t="str">
            <v>采购物料（检）</v>
          </cell>
          <cell r="F357">
            <v>0.7</v>
          </cell>
          <cell r="G357" t="str">
            <v>Y17181273</v>
          </cell>
        </row>
        <row r="358">
          <cell r="B358" t="str">
            <v>UFBBT064</v>
          </cell>
          <cell r="C358" t="str">
            <v>不干胶 UF9032308W标贴 134*190 白底</v>
          </cell>
          <cell r="D358" t="str">
            <v>PCS</v>
          </cell>
          <cell r="E358" t="str">
            <v>采购物料（检）</v>
          </cell>
          <cell r="F358">
            <v>0.7</v>
          </cell>
          <cell r="G358" t="str">
            <v>Y17181274</v>
          </cell>
        </row>
        <row r="359">
          <cell r="B359" t="str">
            <v>UFBBT065</v>
          </cell>
          <cell r="C359" t="str">
            <v>不干胶 UF9032308G标贴 134*190 白底</v>
          </cell>
          <cell r="D359" t="str">
            <v>PCS</v>
          </cell>
          <cell r="E359" t="str">
            <v>采购物料（检）</v>
          </cell>
          <cell r="F359">
            <v>0.7</v>
          </cell>
          <cell r="G359" t="str">
            <v>Y17181272</v>
          </cell>
        </row>
        <row r="360">
          <cell r="B360" t="str">
            <v>UFBBT066</v>
          </cell>
          <cell r="C360" t="str">
            <v>不干胶 UF9032308O标贴 134*190 白底</v>
          </cell>
          <cell r="D360" t="str">
            <v>PCS</v>
          </cell>
          <cell r="E360" t="str">
            <v>采购物料（检）</v>
          </cell>
          <cell r="F360">
            <v>0.7</v>
          </cell>
          <cell r="G360" t="str">
            <v>常用，匹配不到料号</v>
          </cell>
        </row>
        <row r="361">
          <cell r="B361" t="str">
            <v>UFBBT067</v>
          </cell>
          <cell r="C361" t="str">
            <v>不干胶 UF9032402RO标贴 134*190 白底</v>
          </cell>
          <cell r="D361" t="str">
            <v>PCS</v>
          </cell>
          <cell r="E361" t="str">
            <v>采购物料（检）</v>
          </cell>
          <cell r="F361">
            <v>0.7</v>
          </cell>
          <cell r="G361" t="str">
            <v>Y171814165</v>
          </cell>
        </row>
        <row r="362">
          <cell r="B362" t="str">
            <v>UFBBT068</v>
          </cell>
          <cell r="C362" t="str">
            <v>不干胶 UF9032402RW标贴 134*190 白底</v>
          </cell>
          <cell r="D362" t="str">
            <v>PCS</v>
          </cell>
          <cell r="E362" t="str">
            <v>采购物料（检）</v>
          </cell>
          <cell r="F362">
            <v>0.7</v>
          </cell>
          <cell r="G362" t="str">
            <v>Y171814167</v>
          </cell>
        </row>
        <row r="363">
          <cell r="B363" t="str">
            <v>UFBBT069</v>
          </cell>
          <cell r="C363" t="str">
            <v>不干胶 UF9032402RS标贴 134*190 白底</v>
          </cell>
          <cell r="D363" t="str">
            <v>PCS</v>
          </cell>
          <cell r="E363" t="str">
            <v>采购物料（检）</v>
          </cell>
          <cell r="F363">
            <v>0.7</v>
          </cell>
          <cell r="G363" t="str">
            <v>Y171814166</v>
          </cell>
        </row>
        <row r="364">
          <cell r="B364" t="str">
            <v>UFBBT070</v>
          </cell>
          <cell r="C364" t="str">
            <v>不干胶 UF9032402RG标贴 134*190 白底</v>
          </cell>
          <cell r="D364" t="str">
            <v>PCS</v>
          </cell>
          <cell r="E364" t="str">
            <v>采购物料（检）</v>
          </cell>
          <cell r="F364">
            <v>0.7</v>
          </cell>
          <cell r="G364" t="str">
            <v>常用，匹配不到料号</v>
          </cell>
        </row>
        <row r="365">
          <cell r="B365" t="str">
            <v>UFBBT071</v>
          </cell>
          <cell r="C365" t="str">
            <v>不干胶 UF9032402RB标贴 134*190 白底</v>
          </cell>
          <cell r="D365" t="str">
            <v>PCS</v>
          </cell>
          <cell r="E365" t="str">
            <v>采购物料（检）</v>
          </cell>
          <cell r="F365">
            <v>0.7</v>
          </cell>
          <cell r="G365" t="str">
            <v>常用，匹配不到料号</v>
          </cell>
        </row>
        <row r="366">
          <cell r="B366" t="str">
            <v>UFBBT072</v>
          </cell>
          <cell r="C366" t="str">
            <v>不干胶 UF9032402LO标贴 134*190 白底</v>
          </cell>
          <cell r="D366" t="str">
            <v>PCS</v>
          </cell>
          <cell r="E366" t="str">
            <v>采购物料（检）</v>
          </cell>
          <cell r="F366">
            <v>0.7</v>
          </cell>
          <cell r="G366" t="str">
            <v>Y171814161</v>
          </cell>
        </row>
        <row r="367">
          <cell r="B367" t="str">
            <v>UFBBT073</v>
          </cell>
          <cell r="C367" t="str">
            <v>不干胶 UF9032402LW标贴 134*190 白底</v>
          </cell>
          <cell r="D367" t="str">
            <v>PCS</v>
          </cell>
          <cell r="E367" t="str">
            <v>采购物料（检）</v>
          </cell>
          <cell r="F367">
            <v>0.7</v>
          </cell>
          <cell r="G367" t="str">
            <v>Y171814163</v>
          </cell>
        </row>
        <row r="368">
          <cell r="B368" t="str">
            <v>UFBBT074</v>
          </cell>
          <cell r="C368" t="str">
            <v>不干胶 UF9032402LS标贴 134*190 白底</v>
          </cell>
          <cell r="D368" t="str">
            <v>PCS</v>
          </cell>
          <cell r="E368" t="str">
            <v>采购物料（检）</v>
          </cell>
          <cell r="F368">
            <v>0.7</v>
          </cell>
          <cell r="G368" t="str">
            <v>Y171814162</v>
          </cell>
        </row>
        <row r="369">
          <cell r="B369" t="str">
            <v>UFBBT075</v>
          </cell>
          <cell r="C369" t="str">
            <v>不干胶 UF9032402LG标贴 134*190 白底</v>
          </cell>
          <cell r="D369" t="str">
            <v>PCS</v>
          </cell>
          <cell r="E369" t="str">
            <v>采购物料（检）</v>
          </cell>
          <cell r="F369">
            <v>0.7</v>
          </cell>
          <cell r="G369" t="str">
            <v>Y171814160</v>
          </cell>
        </row>
        <row r="370">
          <cell r="B370" t="str">
            <v>UFBBT076</v>
          </cell>
          <cell r="C370" t="str">
            <v>不干胶 UF9032402LB标贴 134*190 白底</v>
          </cell>
          <cell r="D370" t="str">
            <v>PCS</v>
          </cell>
          <cell r="E370" t="str">
            <v>采购物料（检）</v>
          </cell>
          <cell r="F370">
            <v>0.7</v>
          </cell>
          <cell r="G370" t="str">
            <v>常用，匹配不到料号</v>
          </cell>
        </row>
        <row r="371">
          <cell r="B371" t="str">
            <v>UFBBT077</v>
          </cell>
          <cell r="C371" t="str">
            <v>不干胶 UF9032502G标贴 134*190 白底</v>
          </cell>
          <cell r="D371" t="str">
            <v>PCS</v>
          </cell>
          <cell r="E371" t="str">
            <v>采购物料（检）</v>
          </cell>
          <cell r="F371">
            <v>0.7</v>
          </cell>
          <cell r="G371" t="str">
            <v>Y17181301</v>
          </cell>
        </row>
        <row r="372">
          <cell r="B372" t="str">
            <v>UFBBT078</v>
          </cell>
          <cell r="C372" t="str">
            <v>不干胶 UF9032502O标贴 134*190 白底</v>
          </cell>
          <cell r="D372" t="str">
            <v>PCS</v>
          </cell>
          <cell r="E372" t="str">
            <v>采购物料（检）</v>
          </cell>
          <cell r="F372">
            <v>0.7</v>
          </cell>
          <cell r="G372" t="str">
            <v>Y17181304</v>
          </cell>
        </row>
        <row r="373">
          <cell r="B373" t="str">
            <v>UFBBT079</v>
          </cell>
          <cell r="C373" t="str">
            <v>不干胶 UF9032502W标贴 134*190 白底</v>
          </cell>
          <cell r="D373" t="str">
            <v>PCS</v>
          </cell>
          <cell r="E373" t="str">
            <v>采购物料（检）</v>
          </cell>
          <cell r="F373">
            <v>0.7</v>
          </cell>
          <cell r="G373" t="str">
            <v>Y17181304</v>
          </cell>
        </row>
        <row r="374">
          <cell r="B374" t="str">
            <v>UFBBT080</v>
          </cell>
          <cell r="C374" t="str">
            <v>不干胶 UF9032502S标贴 134*190 白底</v>
          </cell>
          <cell r="D374" t="str">
            <v>PCS</v>
          </cell>
          <cell r="E374" t="str">
            <v>采购物料（检）</v>
          </cell>
          <cell r="F374">
            <v>0.7</v>
          </cell>
          <cell r="G374" t="str">
            <v>Y17181303</v>
          </cell>
        </row>
        <row r="375">
          <cell r="B375" t="str">
            <v>UFBBT081</v>
          </cell>
          <cell r="C375" t="str">
            <v>不干胶 UF9032502B标贴 134*190 白底</v>
          </cell>
          <cell r="D375" t="str">
            <v>PCS</v>
          </cell>
          <cell r="E375" t="str">
            <v>采购物料（检）</v>
          </cell>
          <cell r="F375">
            <v>0.7</v>
          </cell>
          <cell r="G375" t="str">
            <v>Y10111204</v>
          </cell>
        </row>
        <row r="376">
          <cell r="B376" t="str">
            <v>UFBBT082</v>
          </cell>
          <cell r="C376" t="str">
            <v>不干胶 UF9032503W标贴 134*190 白底</v>
          </cell>
          <cell r="D376" t="str">
            <v>PCS</v>
          </cell>
          <cell r="E376" t="str">
            <v>采购物料（检）</v>
          </cell>
          <cell r="F376">
            <v>0.7</v>
          </cell>
          <cell r="G376" t="str">
            <v>Y10111914</v>
          </cell>
        </row>
        <row r="377">
          <cell r="B377" t="str">
            <v>UFBBT083</v>
          </cell>
          <cell r="C377" t="str">
            <v>不干胶 UF9032503S标贴 134*190 白底</v>
          </cell>
          <cell r="D377" t="str">
            <v>PCS</v>
          </cell>
          <cell r="E377" t="str">
            <v>采购物料（检）</v>
          </cell>
          <cell r="F377">
            <v>0.7</v>
          </cell>
          <cell r="G377" t="str">
            <v>Y10111918</v>
          </cell>
        </row>
        <row r="378">
          <cell r="B378" t="str">
            <v>UFBBT084</v>
          </cell>
          <cell r="C378" t="str">
            <v>不干胶 UF9032503O标贴 134*190 白底</v>
          </cell>
          <cell r="D378" t="str">
            <v>PCS</v>
          </cell>
          <cell r="E378" t="str">
            <v>采购物料（检）</v>
          </cell>
          <cell r="F378">
            <v>0.7</v>
          </cell>
          <cell r="G378" t="str">
            <v>Y10111917</v>
          </cell>
        </row>
        <row r="379">
          <cell r="B379" t="str">
            <v>UFBBT085</v>
          </cell>
          <cell r="C379" t="str">
            <v>不干胶 UF9032503G标贴 134*190 白底</v>
          </cell>
          <cell r="D379" t="str">
            <v>PCS</v>
          </cell>
          <cell r="E379" t="str">
            <v>采购物料（检）</v>
          </cell>
          <cell r="F379">
            <v>0.7</v>
          </cell>
          <cell r="G379" t="str">
            <v>Y10111916</v>
          </cell>
        </row>
        <row r="380">
          <cell r="B380" t="str">
            <v>UFBBT086</v>
          </cell>
          <cell r="C380" t="str">
            <v>不干胶 UF9032503B标贴 134*190 白底</v>
          </cell>
          <cell r="D380" t="str">
            <v>PCS</v>
          </cell>
          <cell r="E380" t="str">
            <v>采购物料（检）</v>
          </cell>
          <cell r="F380">
            <v>0.7</v>
          </cell>
          <cell r="G380" t="str">
            <v>Y10111915</v>
          </cell>
        </row>
        <row r="381">
          <cell r="B381" t="str">
            <v>UFBBT087</v>
          </cell>
          <cell r="C381" t="str">
            <v>不干胶 UF9032602S标贴 134*190 白底</v>
          </cell>
          <cell r="D381" t="str">
            <v>PCS</v>
          </cell>
          <cell r="E381" t="str">
            <v>采购物料（检）</v>
          </cell>
          <cell r="F381">
            <v>0.7</v>
          </cell>
          <cell r="G381" t="str">
            <v>Y171814158</v>
          </cell>
        </row>
        <row r="382">
          <cell r="B382" t="str">
            <v>UFBBT088</v>
          </cell>
          <cell r="C382" t="str">
            <v>不干胶 UF9032602W标贴 134*190 白底</v>
          </cell>
          <cell r="D382" t="str">
            <v>PCS</v>
          </cell>
          <cell r="E382" t="str">
            <v>采购物料（检）</v>
          </cell>
          <cell r="F382">
            <v>0.7</v>
          </cell>
          <cell r="G382" t="str">
            <v>Y171814159</v>
          </cell>
        </row>
        <row r="383">
          <cell r="B383" t="str">
            <v>UFBBT089</v>
          </cell>
          <cell r="C383" t="str">
            <v>不干胶 UF9032602G标贴 134*190 白底</v>
          </cell>
          <cell r="D383" t="str">
            <v>PCS</v>
          </cell>
          <cell r="E383" t="str">
            <v>采购物料（检）</v>
          </cell>
          <cell r="F383">
            <v>0.7</v>
          </cell>
          <cell r="G383" t="str">
            <v>Y171813132</v>
          </cell>
        </row>
        <row r="384">
          <cell r="B384" t="str">
            <v>UFBBT090</v>
          </cell>
          <cell r="C384" t="str">
            <v>不干胶 UF9032602O标贴 134*190 白底</v>
          </cell>
          <cell r="D384" t="str">
            <v>PCS</v>
          </cell>
          <cell r="E384" t="str">
            <v>采购物料（检）</v>
          </cell>
          <cell r="F384">
            <v>0.7</v>
          </cell>
          <cell r="G384" t="str">
            <v>Y171813133</v>
          </cell>
        </row>
        <row r="385">
          <cell r="B385" t="str">
            <v>UFBBT091</v>
          </cell>
          <cell r="C385" t="str">
            <v>不干胶 UF9032602B标贴 134*190 白底</v>
          </cell>
          <cell r="D385" t="str">
            <v>PCS</v>
          </cell>
          <cell r="E385" t="str">
            <v>采购物料（检）</v>
          </cell>
          <cell r="F385">
            <v>0.7</v>
          </cell>
          <cell r="G385" t="str">
            <v>Y10111205</v>
          </cell>
        </row>
        <row r="386">
          <cell r="B386" t="str">
            <v>UFBBT092</v>
          </cell>
          <cell r="C386" t="str">
            <v>不干胶 UF90321021S标贴 134*190 白底</v>
          </cell>
          <cell r="D386" t="str">
            <v>PCS</v>
          </cell>
          <cell r="E386" t="str">
            <v>采购物料（检）</v>
          </cell>
          <cell r="F386">
            <v>0.7</v>
          </cell>
          <cell r="G386" t="str">
            <v>Y17181370</v>
          </cell>
        </row>
        <row r="387">
          <cell r="B387" t="str">
            <v>UFBBT093</v>
          </cell>
          <cell r="C387" t="str">
            <v>不干胶 UF90321021W标贴 134*190 白底</v>
          </cell>
          <cell r="D387" t="str">
            <v>PCS</v>
          </cell>
          <cell r="E387" t="str">
            <v>采购物料（检）</v>
          </cell>
          <cell r="F387">
            <v>0.7</v>
          </cell>
          <cell r="G387" t="str">
            <v>Y17181369</v>
          </cell>
        </row>
        <row r="388">
          <cell r="B388" t="str">
            <v>UFBBT094</v>
          </cell>
          <cell r="C388" t="str">
            <v>不干胶 UF90321021O标贴 134*190 白底</v>
          </cell>
          <cell r="D388" t="str">
            <v>PCS</v>
          </cell>
          <cell r="E388" t="str">
            <v>采购物料（检）</v>
          </cell>
          <cell r="F388">
            <v>0.7</v>
          </cell>
          <cell r="G388" t="str">
            <v>Y17181371</v>
          </cell>
        </row>
        <row r="389">
          <cell r="B389" t="str">
            <v>UFBBT095</v>
          </cell>
          <cell r="C389" t="str">
            <v>不干胶 UF90321021G标贴 134*190 白底</v>
          </cell>
          <cell r="D389" t="str">
            <v>PCS</v>
          </cell>
          <cell r="E389" t="str">
            <v>采购物料（检）</v>
          </cell>
          <cell r="F389">
            <v>0.7</v>
          </cell>
          <cell r="G389" t="str">
            <v>Y17181372</v>
          </cell>
        </row>
        <row r="390">
          <cell r="B390" t="str">
            <v>UFBBT096</v>
          </cell>
          <cell r="C390" t="str">
            <v>不干胶 UF90321021B标贴 134*190 白底</v>
          </cell>
          <cell r="D390" t="str">
            <v>PCS</v>
          </cell>
          <cell r="E390" t="str">
            <v>采购物料（检）</v>
          </cell>
          <cell r="F390">
            <v>0.7</v>
          </cell>
          <cell r="G390" t="str">
            <v>Y10111218</v>
          </cell>
        </row>
        <row r="391">
          <cell r="B391" t="str">
            <v>UFBBT097</v>
          </cell>
          <cell r="C391" t="str">
            <v>不干胶 UF90323021W标贴 134*190 白底</v>
          </cell>
          <cell r="D391" t="str">
            <v>PCS</v>
          </cell>
          <cell r="E391" t="str">
            <v>采购物料（检）</v>
          </cell>
          <cell r="F391">
            <v>0.7</v>
          </cell>
          <cell r="G391" t="str">
            <v>Y17181312</v>
          </cell>
        </row>
        <row r="392">
          <cell r="B392" t="str">
            <v>UFBBT098</v>
          </cell>
          <cell r="C392" t="str">
            <v>不干胶 UF90323021S标贴 134*190 白底</v>
          </cell>
          <cell r="D392" t="str">
            <v>PCS</v>
          </cell>
          <cell r="E392" t="str">
            <v>采购物料（检）</v>
          </cell>
          <cell r="F392">
            <v>0.7</v>
          </cell>
          <cell r="G392" t="str">
            <v>Y17181311</v>
          </cell>
        </row>
        <row r="393">
          <cell r="B393" t="str">
            <v>UFBBT099</v>
          </cell>
          <cell r="C393" t="str">
            <v>不干胶 UF90323021O标贴 134*190 白底</v>
          </cell>
          <cell r="D393" t="str">
            <v>PCS</v>
          </cell>
          <cell r="E393" t="str">
            <v>采购物料（检）</v>
          </cell>
          <cell r="F393">
            <v>0.7</v>
          </cell>
          <cell r="G393" t="str">
            <v>Y17181310</v>
          </cell>
        </row>
        <row r="394">
          <cell r="B394" t="str">
            <v>UFBBT100</v>
          </cell>
          <cell r="C394" t="str">
            <v>不干胶 UF90323021G标贴 134*190 白底</v>
          </cell>
          <cell r="D394" t="str">
            <v>PCS</v>
          </cell>
          <cell r="E394" t="str">
            <v>采购物料（检）</v>
          </cell>
          <cell r="F394">
            <v>0.7</v>
          </cell>
          <cell r="G394" t="str">
            <v>Y17181309</v>
          </cell>
        </row>
        <row r="395">
          <cell r="B395" t="str">
            <v>UFBBT101</v>
          </cell>
          <cell r="C395" t="str">
            <v>不干胶 UF90323022W标贴 134*190 白底</v>
          </cell>
          <cell r="D395" t="str">
            <v>PCS</v>
          </cell>
          <cell r="E395" t="str">
            <v>采购物料（检）</v>
          </cell>
          <cell r="F395">
            <v>0.7</v>
          </cell>
          <cell r="G395" t="str">
            <v>Y17181287</v>
          </cell>
        </row>
        <row r="396">
          <cell r="B396" t="str">
            <v>UFBBT102</v>
          </cell>
          <cell r="C396" t="str">
            <v>不干胶 UF90323022S标贴 134*190 白底</v>
          </cell>
          <cell r="D396" t="str">
            <v>PCS</v>
          </cell>
          <cell r="E396" t="str">
            <v>采购物料（检）</v>
          </cell>
          <cell r="F396">
            <v>0.7</v>
          </cell>
          <cell r="G396" t="str">
            <v>Y17181286</v>
          </cell>
        </row>
        <row r="397">
          <cell r="B397" t="str">
            <v>UFBBT103</v>
          </cell>
          <cell r="C397" t="str">
            <v>不干胶 UF90323022O标贴 134*190 白底</v>
          </cell>
          <cell r="D397" t="str">
            <v>PCS</v>
          </cell>
          <cell r="E397" t="str">
            <v>采购物料（检）</v>
          </cell>
          <cell r="F397">
            <v>0.7</v>
          </cell>
          <cell r="G397" t="str">
            <v>Y171813137</v>
          </cell>
        </row>
        <row r="398">
          <cell r="B398" t="str">
            <v>UFBBT104</v>
          </cell>
          <cell r="C398" t="str">
            <v>不干胶 UF90323022G标贴 134*190 白底</v>
          </cell>
          <cell r="D398" t="str">
            <v>PCS</v>
          </cell>
          <cell r="E398" t="str">
            <v>采购物料（检）</v>
          </cell>
          <cell r="F398">
            <v>0.7</v>
          </cell>
          <cell r="G398" t="str">
            <v>Y17181285</v>
          </cell>
        </row>
        <row r="399">
          <cell r="B399" t="str">
            <v>UFBBT105</v>
          </cell>
          <cell r="C399" t="str">
            <v>不干胶 UF90323022B标贴 134*190 白底</v>
          </cell>
          <cell r="D399" t="str">
            <v>PCS</v>
          </cell>
          <cell r="E399" t="str">
            <v>采购物料（检）</v>
          </cell>
          <cell r="F399">
            <v>0.7</v>
          </cell>
          <cell r="G399" t="str">
            <v>常用，匹配不到料号</v>
          </cell>
        </row>
        <row r="400">
          <cell r="B400" t="str">
            <v>UFBBT106</v>
          </cell>
          <cell r="C400" t="str">
            <v>不干胶 UF90323031W标贴 134*190 白底</v>
          </cell>
          <cell r="D400" t="str">
            <v>PCS</v>
          </cell>
          <cell r="E400" t="str">
            <v>采购物料（检）</v>
          </cell>
          <cell r="F400">
            <v>0.7</v>
          </cell>
          <cell r="G400" t="str">
            <v>Y171814193</v>
          </cell>
        </row>
        <row r="401">
          <cell r="B401" t="str">
            <v>UFBBT107</v>
          </cell>
          <cell r="C401" t="str">
            <v>不干胶 UF90323031S标贴 134*190 白底</v>
          </cell>
          <cell r="D401" t="str">
            <v>PCS</v>
          </cell>
          <cell r="E401" t="str">
            <v>采购物料（检）</v>
          </cell>
          <cell r="F401">
            <v>0.7</v>
          </cell>
          <cell r="G401" t="str">
            <v>常用，匹配不到料号</v>
          </cell>
        </row>
        <row r="402">
          <cell r="B402" t="str">
            <v>UFBBT108</v>
          </cell>
          <cell r="C402" t="str">
            <v>不干胶 UF90323031O标贴 134*190 白底</v>
          </cell>
          <cell r="D402" t="str">
            <v>PCS</v>
          </cell>
          <cell r="E402" t="str">
            <v>采购物料（检）</v>
          </cell>
          <cell r="F402">
            <v>0.7</v>
          </cell>
          <cell r="G402" t="str">
            <v>常用，匹配不到料号</v>
          </cell>
        </row>
        <row r="403">
          <cell r="B403" t="str">
            <v>UFBBT109</v>
          </cell>
          <cell r="C403" t="str">
            <v>不干胶 UF90323031G标贴 134*190 白底</v>
          </cell>
          <cell r="D403" t="str">
            <v>PCS</v>
          </cell>
          <cell r="E403" t="str">
            <v>采购物料（检）</v>
          </cell>
          <cell r="F403">
            <v>0.7</v>
          </cell>
          <cell r="G403" t="str">
            <v>Y171814192</v>
          </cell>
        </row>
        <row r="404">
          <cell r="B404" t="str">
            <v>UFBBT110</v>
          </cell>
          <cell r="C404" t="str">
            <v>不干胶 UF90324031W标贴 134*190 白底</v>
          </cell>
          <cell r="D404" t="str">
            <v>PCS</v>
          </cell>
          <cell r="E404" t="str">
            <v>采购物料（检）</v>
          </cell>
          <cell r="F404">
            <v>0.7</v>
          </cell>
          <cell r="G404" t="str">
            <v>Y171814197</v>
          </cell>
        </row>
        <row r="405">
          <cell r="B405" t="str">
            <v>UFBBT111</v>
          </cell>
          <cell r="C405" t="str">
            <v>不干胶 UF90324031S标贴 134*190 白底</v>
          </cell>
          <cell r="D405" t="str">
            <v>PCS</v>
          </cell>
          <cell r="E405" t="str">
            <v>采购物料（检）</v>
          </cell>
          <cell r="F405">
            <v>0.7</v>
          </cell>
          <cell r="G405" t="str">
            <v>Y171814196</v>
          </cell>
        </row>
        <row r="406">
          <cell r="B406" t="str">
            <v>UFBBT112</v>
          </cell>
          <cell r="C406" t="str">
            <v>不干胶 UF90324031O标贴 134*190 白底</v>
          </cell>
          <cell r="D406" t="str">
            <v>PCS</v>
          </cell>
          <cell r="E406" t="str">
            <v>采购物料（检）</v>
          </cell>
          <cell r="F406">
            <v>0.7</v>
          </cell>
          <cell r="G406" t="str">
            <v>Y171814195</v>
          </cell>
        </row>
        <row r="407">
          <cell r="B407" t="str">
            <v>UFBBT113</v>
          </cell>
          <cell r="C407" t="str">
            <v>不干胶 UF90324031G标贴 134*190 白底</v>
          </cell>
          <cell r="D407" t="str">
            <v>PCS</v>
          </cell>
          <cell r="E407" t="str">
            <v>采购物料（检）</v>
          </cell>
          <cell r="F407">
            <v>0.7</v>
          </cell>
          <cell r="G407" t="str">
            <v>Y171814194</v>
          </cell>
        </row>
        <row r="408">
          <cell r="B408" t="str">
            <v>UFBBT114</v>
          </cell>
          <cell r="C408" t="str">
            <v>不干胶 UF90324031B标贴 134*190 白底</v>
          </cell>
          <cell r="D408" t="str">
            <v>PCS</v>
          </cell>
          <cell r="E408" t="str">
            <v>采购物料（检）</v>
          </cell>
          <cell r="F408">
            <v>0.7</v>
          </cell>
          <cell r="G408" t="str">
            <v>常用，匹配不到料号</v>
          </cell>
        </row>
        <row r="409">
          <cell r="B409" t="str">
            <v>UFBBT115</v>
          </cell>
          <cell r="C409" t="str">
            <v>不干胶 UF90325021W标贴 134*190 白底</v>
          </cell>
          <cell r="D409" t="str">
            <v>PCS</v>
          </cell>
          <cell r="E409" t="str">
            <v>采购物料（检）</v>
          </cell>
          <cell r="F409">
            <v>0.7</v>
          </cell>
          <cell r="G409" t="str">
            <v>Y17181295</v>
          </cell>
        </row>
        <row r="410">
          <cell r="B410" t="str">
            <v>UFBBT116</v>
          </cell>
          <cell r="C410" t="str">
            <v>不干胶 UF90325021S标贴 134*190 白底</v>
          </cell>
          <cell r="D410" t="str">
            <v>PCS</v>
          </cell>
          <cell r="E410" t="str">
            <v>采购物料（检）</v>
          </cell>
          <cell r="F410">
            <v>0.7</v>
          </cell>
          <cell r="G410" t="str">
            <v>Y17181297</v>
          </cell>
        </row>
        <row r="411">
          <cell r="B411" t="str">
            <v>UFBBT117</v>
          </cell>
          <cell r="C411" t="str">
            <v>不干胶 UF90325021O标贴 134*190 白底</v>
          </cell>
          <cell r="D411" t="str">
            <v>PCS</v>
          </cell>
          <cell r="E411" t="str">
            <v>采购物料（检）</v>
          </cell>
          <cell r="F411">
            <v>0.7</v>
          </cell>
          <cell r="G411" t="str">
            <v>Y17181296</v>
          </cell>
        </row>
        <row r="412">
          <cell r="B412" t="str">
            <v>UFBBT118</v>
          </cell>
          <cell r="C412" t="str">
            <v>不干胶 UF90325021G标贴 134*190 白底</v>
          </cell>
          <cell r="D412" t="str">
            <v>PCS</v>
          </cell>
          <cell r="E412" t="str">
            <v>采购物料（检）</v>
          </cell>
          <cell r="F412">
            <v>0.7</v>
          </cell>
          <cell r="G412" t="str">
            <v>Y17181294</v>
          </cell>
        </row>
        <row r="413">
          <cell r="B413" t="str">
            <v>UFBBT119</v>
          </cell>
          <cell r="C413" t="str">
            <v>不干胶 UF90326021W标贴 134*190 白底</v>
          </cell>
          <cell r="D413" t="str">
            <v>PCS</v>
          </cell>
          <cell r="E413" t="str">
            <v>采购物料（检）</v>
          </cell>
          <cell r="F413">
            <v>0.7</v>
          </cell>
          <cell r="G413" t="str">
            <v>Y171814171</v>
          </cell>
        </row>
        <row r="414">
          <cell r="B414" t="str">
            <v>UFBBT120</v>
          </cell>
          <cell r="C414" t="str">
            <v>不干胶 UF90326021S标贴 134*190 白底</v>
          </cell>
          <cell r="D414" t="str">
            <v>PCS</v>
          </cell>
          <cell r="E414" t="str">
            <v>采购物料（检）</v>
          </cell>
          <cell r="F414">
            <v>0.7</v>
          </cell>
          <cell r="G414" t="str">
            <v>Y171814170</v>
          </cell>
        </row>
        <row r="415">
          <cell r="B415" t="str">
            <v>UFBBT121</v>
          </cell>
          <cell r="C415" t="str">
            <v>不干胶 UF90326021B标贴 134*190 白底</v>
          </cell>
          <cell r="D415" t="str">
            <v>PCS</v>
          </cell>
          <cell r="E415" t="str">
            <v>采购物料（检）</v>
          </cell>
          <cell r="F415">
            <v>0.7</v>
          </cell>
          <cell r="G415" t="str">
            <v>常用，匹配不到料号</v>
          </cell>
        </row>
        <row r="416">
          <cell r="B416" t="str">
            <v>UFBBT122</v>
          </cell>
          <cell r="C416" t="str">
            <v>不干胶 UF90326021O标贴 134*190 白底</v>
          </cell>
          <cell r="D416" t="str">
            <v>PCS</v>
          </cell>
          <cell r="E416" t="str">
            <v>采购物料（检）</v>
          </cell>
          <cell r="F416">
            <v>0.7</v>
          </cell>
          <cell r="G416" t="str">
            <v>Y171814169</v>
          </cell>
        </row>
        <row r="417">
          <cell r="B417" t="str">
            <v>UFBBT123</v>
          </cell>
          <cell r="C417" t="str">
            <v>不干胶 UF90326021G标贴 134*190 白底</v>
          </cell>
          <cell r="D417" t="str">
            <v>PCS</v>
          </cell>
          <cell r="E417" t="str">
            <v>采购物料（检）</v>
          </cell>
          <cell r="F417">
            <v>0.7</v>
          </cell>
          <cell r="G417" t="str">
            <v>Y171814168</v>
          </cell>
        </row>
        <row r="418">
          <cell r="B418" t="str">
            <v>UFBBT124</v>
          </cell>
          <cell r="C418" t="str">
            <v>不干胶 UF9032408W标贴 134*190 白底</v>
          </cell>
          <cell r="D418" t="str">
            <v>PCS</v>
          </cell>
          <cell r="E418" t="str">
            <v>采购物料（检）</v>
          </cell>
          <cell r="F418">
            <v>0.7</v>
          </cell>
          <cell r="G418" t="str">
            <v>Y10111212</v>
          </cell>
        </row>
        <row r="419">
          <cell r="B419" t="str">
            <v>UFBBT125</v>
          </cell>
          <cell r="C419" t="str">
            <v>不干胶 UF9032408S标贴 134*190 白底</v>
          </cell>
          <cell r="D419" t="str">
            <v>PCS</v>
          </cell>
          <cell r="E419" t="str">
            <v>采购物料（检）</v>
          </cell>
          <cell r="F419">
            <v>0.7</v>
          </cell>
          <cell r="G419" t="str">
            <v>Y10111210</v>
          </cell>
        </row>
        <row r="420">
          <cell r="B420" t="str">
            <v>UFBBT126</v>
          </cell>
          <cell r="C420" t="str">
            <v>不干胶 UF9032408O标贴 134*190 白底</v>
          </cell>
          <cell r="D420" t="str">
            <v>PCS</v>
          </cell>
          <cell r="E420" t="str">
            <v>采购物料（检）</v>
          </cell>
          <cell r="F420">
            <v>0.7</v>
          </cell>
          <cell r="G420" t="str">
            <v>Y10111211</v>
          </cell>
        </row>
        <row r="421">
          <cell r="B421" t="str">
            <v>UFBBT127</v>
          </cell>
          <cell r="C421" t="str">
            <v>不干胶 UF9032408G标贴 134*190 白底</v>
          </cell>
          <cell r="D421" t="str">
            <v>PCS</v>
          </cell>
          <cell r="E421" t="str">
            <v>采购物料（检）</v>
          </cell>
          <cell r="F421">
            <v>0.7</v>
          </cell>
          <cell r="G421" t="str">
            <v>常用，匹配不到料号</v>
          </cell>
        </row>
        <row r="422">
          <cell r="B422" t="str">
            <v>UFBBT128</v>
          </cell>
          <cell r="C422" t="str">
            <v>不干胶 UF9032508W标贴 134*190 白底</v>
          </cell>
          <cell r="D422" t="str">
            <v>PCS</v>
          </cell>
          <cell r="E422" t="str">
            <v>采购物料（检）</v>
          </cell>
          <cell r="F422">
            <v>0.7</v>
          </cell>
          <cell r="G422" t="str">
            <v>常用，匹配不到料号</v>
          </cell>
        </row>
        <row r="423">
          <cell r="B423" t="str">
            <v>UFBBT129</v>
          </cell>
          <cell r="C423" t="str">
            <v>不干胶 UF9032508S标贴 134*190 白底</v>
          </cell>
          <cell r="D423" t="str">
            <v>PCS</v>
          </cell>
          <cell r="E423" t="str">
            <v>采购物料（检）</v>
          </cell>
          <cell r="F423">
            <v>0.7</v>
          </cell>
          <cell r="G423" t="str">
            <v>常用，匹配不到料号</v>
          </cell>
        </row>
        <row r="424">
          <cell r="B424" t="str">
            <v>UFBBT130</v>
          </cell>
          <cell r="C424" t="str">
            <v>不干胶 UF9032508B标贴 134*190 白底</v>
          </cell>
          <cell r="D424" t="str">
            <v>PCS</v>
          </cell>
          <cell r="E424" t="str">
            <v>采购物料（检）</v>
          </cell>
          <cell r="F424">
            <v>0.7</v>
          </cell>
          <cell r="G424" t="str">
            <v>常用，匹配不到料号</v>
          </cell>
        </row>
        <row r="425">
          <cell r="B425" t="str">
            <v>UFBBT131</v>
          </cell>
          <cell r="C425" t="str">
            <v>不干胶 UF9032508O标贴 134*190 白底</v>
          </cell>
          <cell r="D425" t="str">
            <v>PCS</v>
          </cell>
          <cell r="E425" t="str">
            <v>采购物料（检）</v>
          </cell>
          <cell r="F425">
            <v>0.7</v>
          </cell>
          <cell r="G425" t="str">
            <v>常用，匹配不到料号</v>
          </cell>
        </row>
        <row r="426">
          <cell r="B426" t="str">
            <v>UFBBT132</v>
          </cell>
          <cell r="C426" t="str">
            <v>不干胶 UF9032508G标贴 134*190 白底</v>
          </cell>
          <cell r="D426" t="str">
            <v>PCS</v>
          </cell>
          <cell r="E426" t="str">
            <v>采购物料（检）</v>
          </cell>
          <cell r="F426">
            <v>0.7</v>
          </cell>
          <cell r="G426" t="str">
            <v>常用，匹配不到料号</v>
          </cell>
        </row>
        <row r="427">
          <cell r="B427" t="str">
            <v>UFBBT133</v>
          </cell>
          <cell r="C427" t="str">
            <v>不干胶 UFP134G标贴 134*190 白底</v>
          </cell>
          <cell r="D427" t="str">
            <v>PCS</v>
          </cell>
          <cell r="E427" t="str">
            <v>采购物料（检）</v>
          </cell>
          <cell r="F427">
            <v>0.7</v>
          </cell>
          <cell r="G427" t="str">
            <v>Y10111483</v>
          </cell>
        </row>
        <row r="428">
          <cell r="B428" t="str">
            <v>UFBBT134</v>
          </cell>
          <cell r="C428" t="str">
            <v>不干胶 UFP134S标贴 134*190 白底</v>
          </cell>
          <cell r="D428" t="str">
            <v>PCS</v>
          </cell>
          <cell r="E428" t="str">
            <v>采购物料（检）</v>
          </cell>
          <cell r="F428">
            <v>0.7</v>
          </cell>
          <cell r="G428" t="str">
            <v>常用，匹配不到料号</v>
          </cell>
        </row>
        <row r="429">
          <cell r="B429" t="str">
            <v>UFBBT135</v>
          </cell>
          <cell r="C429" t="str">
            <v>不干胶 UFP134W标贴 134*190 白底</v>
          </cell>
          <cell r="D429" t="str">
            <v>PCS</v>
          </cell>
          <cell r="E429" t="str">
            <v>采购物料（检）</v>
          </cell>
          <cell r="F429">
            <v>0.7</v>
          </cell>
          <cell r="G429" t="str">
            <v>Y10111482</v>
          </cell>
        </row>
        <row r="430">
          <cell r="B430" t="str">
            <v>UFBBT136</v>
          </cell>
          <cell r="C430" t="str">
            <v>不干胶 UFP134O标贴 134*190 白底</v>
          </cell>
          <cell r="D430" t="str">
            <v>PCS</v>
          </cell>
          <cell r="E430" t="str">
            <v>采购物料（检）</v>
          </cell>
          <cell r="F430">
            <v>0.7</v>
          </cell>
          <cell r="G430" t="str">
            <v>常用，匹配不到料号</v>
          </cell>
        </row>
        <row r="431">
          <cell r="B431" t="str">
            <v>UFBBT137</v>
          </cell>
          <cell r="C431" t="str">
            <v>不干胶 UFP134B标贴 134*190 白底</v>
          </cell>
          <cell r="D431" t="str">
            <v>PCS</v>
          </cell>
          <cell r="E431" t="str">
            <v>采购物料（检）</v>
          </cell>
          <cell r="F431">
            <v>0.7</v>
          </cell>
          <cell r="G431" t="str">
            <v>Y10111219</v>
          </cell>
        </row>
        <row r="432">
          <cell r="B432" t="str">
            <v>UFBBT148</v>
          </cell>
          <cell r="C432" t="str">
            <v>不干胶 UFP130B标贴 134*190 白底</v>
          </cell>
          <cell r="D432" t="str">
            <v>PCS</v>
          </cell>
          <cell r="E432" t="str">
            <v>采购物料（检）</v>
          </cell>
          <cell r="F432">
            <v>0.7</v>
          </cell>
          <cell r="G432" t="str">
            <v>Y10111207</v>
          </cell>
        </row>
        <row r="433">
          <cell r="B433" t="str">
            <v>UFBBT149</v>
          </cell>
          <cell r="C433" t="str">
            <v>不干胶 UFP130W标贴 134*190 白底</v>
          </cell>
          <cell r="D433" t="str">
            <v>PCS</v>
          </cell>
          <cell r="E433" t="str">
            <v>采购物料（检）</v>
          </cell>
          <cell r="F433">
            <v>0.7</v>
          </cell>
          <cell r="G433" t="str">
            <v>Y17181325</v>
          </cell>
        </row>
        <row r="434">
          <cell r="B434" t="str">
            <v>UFBBT150</v>
          </cell>
          <cell r="C434" t="str">
            <v>不干胶 UFP130S标贴 134*190 白底</v>
          </cell>
          <cell r="D434" t="str">
            <v>PCS</v>
          </cell>
          <cell r="E434" t="str">
            <v>采购物料（检）</v>
          </cell>
          <cell r="F434">
            <v>0.7</v>
          </cell>
          <cell r="G434" t="str">
            <v>常用，匹配不到料号</v>
          </cell>
        </row>
        <row r="435">
          <cell r="B435" t="str">
            <v>UFBBT151</v>
          </cell>
          <cell r="C435" t="str">
            <v>不干胶 UFP130O标贴 134*190 白底</v>
          </cell>
          <cell r="D435" t="str">
            <v>PCS</v>
          </cell>
          <cell r="E435" t="str">
            <v>采购物料（检）</v>
          </cell>
          <cell r="F435">
            <v>0.7</v>
          </cell>
          <cell r="G435" t="str">
            <v>Y17181324</v>
          </cell>
        </row>
        <row r="436">
          <cell r="B436" t="str">
            <v>UFBBT152</v>
          </cell>
          <cell r="C436" t="str">
            <v>不干胶 UFP130G标贴 134*190 白底</v>
          </cell>
          <cell r="D436" t="str">
            <v>PCS</v>
          </cell>
          <cell r="E436" t="str">
            <v>采购物料（检）</v>
          </cell>
          <cell r="F436">
            <v>0.7</v>
          </cell>
          <cell r="G436" t="str">
            <v>Y10111644</v>
          </cell>
        </row>
        <row r="437">
          <cell r="B437" t="str">
            <v>UFBBT153</v>
          </cell>
          <cell r="C437" t="str">
            <v>不干胶 红色警示标贴 100*50  红底</v>
          </cell>
          <cell r="D437" t="str">
            <v>PCS</v>
          </cell>
          <cell r="E437" t="str">
            <v>采购物料（检）</v>
          </cell>
          <cell r="F437">
            <v>0.8</v>
          </cell>
          <cell r="G437" t="str">
            <v>Y10111152</v>
          </cell>
        </row>
        <row r="438">
          <cell r="B438" t="str">
            <v>UFBBT154</v>
          </cell>
          <cell r="C438" t="str">
            <v>不干胶 钢化玻璃警示标贴 200*50  红底</v>
          </cell>
          <cell r="D438" t="str">
            <v>PCS</v>
          </cell>
          <cell r="E438" t="str">
            <v>采购物料（检）</v>
          </cell>
          <cell r="F438">
            <v>0.9</v>
          </cell>
          <cell r="G438" t="str">
            <v>Y10111610</v>
          </cell>
        </row>
        <row r="439">
          <cell r="B439" t="str">
            <v>UFBBT155</v>
          </cell>
          <cell r="C439" t="str">
            <v>不干胶 UFP100RW标贴 134*190 白底</v>
          </cell>
          <cell r="D439" t="str">
            <v>PCS</v>
          </cell>
          <cell r="E439" t="str">
            <v>采购物料（检）</v>
          </cell>
          <cell r="F439">
            <v>0.7</v>
          </cell>
          <cell r="G439" t="str">
            <v>常用，匹配不到料号</v>
          </cell>
        </row>
        <row r="440">
          <cell r="B440" t="str">
            <v>UFBBT156</v>
          </cell>
          <cell r="C440" t="str">
            <v>不干胶 UFP100RS标贴 134*190 白底</v>
          </cell>
          <cell r="D440" t="str">
            <v>PCS</v>
          </cell>
          <cell r="E440" t="str">
            <v>采购物料（检）</v>
          </cell>
          <cell r="F440">
            <v>0.7</v>
          </cell>
          <cell r="G440" t="str">
            <v>常用，匹配不到料号</v>
          </cell>
        </row>
        <row r="441">
          <cell r="B441" t="str">
            <v>UFBBT157</v>
          </cell>
          <cell r="C441" t="str">
            <v>不干胶 UFP100RB标贴 134*190 白底</v>
          </cell>
          <cell r="D441" t="str">
            <v>PCS</v>
          </cell>
          <cell r="E441" t="str">
            <v>采购物料（检）</v>
          </cell>
          <cell r="F441">
            <v>0.7</v>
          </cell>
          <cell r="G441" t="str">
            <v>Y10111219</v>
          </cell>
        </row>
        <row r="442">
          <cell r="B442" t="str">
            <v>UFBBT158</v>
          </cell>
          <cell r="C442" t="str">
            <v>不干胶 UFP100RO标贴 134*190 白底</v>
          </cell>
          <cell r="D442" t="str">
            <v>PCS</v>
          </cell>
          <cell r="E442" t="str">
            <v>采购物料（检）</v>
          </cell>
          <cell r="F442">
            <v>0.7</v>
          </cell>
          <cell r="G442" t="str">
            <v>常用，匹配不到料号</v>
          </cell>
        </row>
        <row r="443">
          <cell r="B443" t="str">
            <v>UFBBT159</v>
          </cell>
          <cell r="C443" t="str">
            <v>不干胶 UFP100RG标贴 134*190 白底</v>
          </cell>
          <cell r="D443" t="str">
            <v>PCS</v>
          </cell>
          <cell r="E443" t="str">
            <v>采购物料（检）</v>
          </cell>
          <cell r="F443">
            <v>0.7</v>
          </cell>
          <cell r="G443" t="str">
            <v>常用，匹配不到料号</v>
          </cell>
        </row>
        <row r="444">
          <cell r="B444" t="str">
            <v>UFBBT160</v>
          </cell>
          <cell r="C444" t="str">
            <v>不干胶 UFP100LW标贴 134*190 白底</v>
          </cell>
          <cell r="D444" t="str">
            <v>PCS</v>
          </cell>
          <cell r="E444" t="str">
            <v>采购物料（检）</v>
          </cell>
          <cell r="F444">
            <v>0.7</v>
          </cell>
          <cell r="G444" t="str">
            <v>常用，匹配不到料号</v>
          </cell>
        </row>
        <row r="445">
          <cell r="B445" t="str">
            <v>UFBBT161</v>
          </cell>
          <cell r="C445" t="str">
            <v>不干胶 UFP100LS标贴 134*190 白底</v>
          </cell>
          <cell r="D445" t="str">
            <v>PCS</v>
          </cell>
          <cell r="E445" t="str">
            <v>采购物料（检）</v>
          </cell>
          <cell r="F445">
            <v>0.7</v>
          </cell>
          <cell r="G445" t="str">
            <v>常用，匹配不到料号</v>
          </cell>
        </row>
        <row r="446">
          <cell r="B446" t="str">
            <v>UFBBT162</v>
          </cell>
          <cell r="C446" t="str">
            <v>不干胶 UFP100LO标贴 134*190 白底</v>
          </cell>
          <cell r="D446" t="str">
            <v>PCS</v>
          </cell>
          <cell r="E446" t="str">
            <v>采购物料（检）</v>
          </cell>
          <cell r="F446">
            <v>0.7</v>
          </cell>
          <cell r="G446" t="str">
            <v>常用，匹配不到料号</v>
          </cell>
        </row>
        <row r="447">
          <cell r="B447" t="str">
            <v>UFBBT163</v>
          </cell>
          <cell r="C447" t="str">
            <v>不干胶 UFP100LG标贴 134*190 白底</v>
          </cell>
          <cell r="D447" t="str">
            <v>PCS</v>
          </cell>
          <cell r="E447" t="str">
            <v>采购物料（检）</v>
          </cell>
          <cell r="F447">
            <v>0.7</v>
          </cell>
          <cell r="G447" t="str">
            <v>常用，匹配不到料号</v>
          </cell>
        </row>
        <row r="448">
          <cell r="B448" t="str">
            <v>UFBBT164</v>
          </cell>
          <cell r="C448" t="str">
            <v>不干胶 UFP100LB标贴 134*190 白底</v>
          </cell>
          <cell r="D448" t="str">
            <v>PCS</v>
          </cell>
          <cell r="E448" t="str">
            <v>采购物料（检）</v>
          </cell>
          <cell r="F448">
            <v>0.7</v>
          </cell>
          <cell r="G448" t="str">
            <v>Y10111220</v>
          </cell>
        </row>
        <row r="449">
          <cell r="B449" t="str">
            <v>UFBBT165</v>
          </cell>
          <cell r="C449" t="str">
            <v>不干胶 UF90322031W标贴 134*190 白底</v>
          </cell>
          <cell r="D449" t="str">
            <v>PCS</v>
          </cell>
          <cell r="E449" t="str">
            <v>采购物料（检）</v>
          </cell>
          <cell r="F449">
            <v>0.7</v>
          </cell>
          <cell r="G449" t="str">
            <v>Y171814191</v>
          </cell>
        </row>
        <row r="450">
          <cell r="B450" t="str">
            <v>UFBBT166</v>
          </cell>
          <cell r="C450" t="str">
            <v>不干胶 UF90322031S标贴 134*190 白底</v>
          </cell>
          <cell r="D450" t="str">
            <v>PCS</v>
          </cell>
          <cell r="E450" t="str">
            <v>采购物料（检）</v>
          </cell>
          <cell r="F450">
            <v>0.7</v>
          </cell>
          <cell r="G450" t="str">
            <v>Y171814190</v>
          </cell>
        </row>
        <row r="451">
          <cell r="B451" t="str">
            <v>UFBBT167</v>
          </cell>
          <cell r="C451" t="str">
            <v>不干胶 UF90322031O标贴 134*190 白底</v>
          </cell>
          <cell r="D451" t="str">
            <v>PCS</v>
          </cell>
          <cell r="E451" t="str">
            <v>采购物料（检）</v>
          </cell>
          <cell r="F451">
            <v>0.7</v>
          </cell>
          <cell r="G451" t="str">
            <v>Y171814189</v>
          </cell>
        </row>
        <row r="452">
          <cell r="B452" t="str">
            <v>UFBBT168</v>
          </cell>
          <cell r="C452" t="str">
            <v>不干胶 UF90322031G标贴 134*190 白底</v>
          </cell>
          <cell r="D452" t="str">
            <v>PCS</v>
          </cell>
          <cell r="E452" t="str">
            <v>采购物料（检）</v>
          </cell>
          <cell r="F452">
            <v>0.7</v>
          </cell>
          <cell r="G452" t="str">
            <v>Y171814188</v>
          </cell>
        </row>
        <row r="453">
          <cell r="B453" t="str">
            <v>UFBBT169</v>
          </cell>
          <cell r="C453" t="str">
            <v>不干胶 UF90322031B标贴 134*190 白底</v>
          </cell>
          <cell r="D453" t="str">
            <v>PCS</v>
          </cell>
          <cell r="E453" t="str">
            <v>采购物料（检）</v>
          </cell>
          <cell r="F453">
            <v>0.7</v>
          </cell>
          <cell r="G453" t="str">
            <v>常用，匹配不到料号</v>
          </cell>
        </row>
        <row r="454">
          <cell r="B454" t="str">
            <v>UFBBT170</v>
          </cell>
          <cell r="C454" t="str">
            <v>不干胶 UF9032403W标贴 134*190 白底</v>
          </cell>
          <cell r="D454" t="str">
            <v>PCS</v>
          </cell>
          <cell r="E454" t="str">
            <v>采购物料（检）</v>
          </cell>
          <cell r="F454">
            <v>0.7</v>
          </cell>
          <cell r="G454" t="str">
            <v>Y171814179</v>
          </cell>
        </row>
        <row r="455">
          <cell r="B455" t="str">
            <v>UFBBT171</v>
          </cell>
          <cell r="C455" t="str">
            <v>不干胶 UF9032403S标贴 134*190 白底</v>
          </cell>
          <cell r="D455" t="str">
            <v>PCS</v>
          </cell>
          <cell r="E455" t="str">
            <v>采购物料（检）</v>
          </cell>
          <cell r="F455">
            <v>0.7</v>
          </cell>
          <cell r="G455" t="str">
            <v>Y171814178</v>
          </cell>
        </row>
        <row r="456">
          <cell r="B456" t="str">
            <v>UFBBT172</v>
          </cell>
          <cell r="C456" t="str">
            <v>不干胶 UF9032403O标贴 134*190 白底</v>
          </cell>
          <cell r="D456" t="str">
            <v>PCS</v>
          </cell>
          <cell r="E456" t="str">
            <v>采购物料（检）</v>
          </cell>
          <cell r="F456">
            <v>0.7</v>
          </cell>
          <cell r="G456" t="str">
            <v>Y171814177</v>
          </cell>
        </row>
        <row r="457">
          <cell r="B457" t="str">
            <v>UFBBT173</v>
          </cell>
          <cell r="C457" t="str">
            <v>不干胶 UF9032403G标贴 134*190 白底</v>
          </cell>
          <cell r="D457" t="str">
            <v>PCS</v>
          </cell>
          <cell r="E457" t="str">
            <v>采购物料（检）</v>
          </cell>
          <cell r="F457">
            <v>0.7</v>
          </cell>
          <cell r="G457" t="str">
            <v>Y171814176</v>
          </cell>
        </row>
        <row r="458">
          <cell r="B458" t="str">
            <v>UFBBT174</v>
          </cell>
          <cell r="C458" t="str">
            <v>不干胶 UF9032303W标贴 134*190 白底</v>
          </cell>
          <cell r="D458" t="str">
            <v>PCS</v>
          </cell>
          <cell r="E458" t="str">
            <v>采购物料（检）</v>
          </cell>
          <cell r="F458">
            <v>0.7</v>
          </cell>
          <cell r="G458" t="str">
            <v>Y171814187</v>
          </cell>
        </row>
        <row r="459">
          <cell r="B459" t="str">
            <v>UFBBT175</v>
          </cell>
          <cell r="C459" t="str">
            <v>不干胶 UF9032303S标贴 134*190 白底</v>
          </cell>
          <cell r="D459" t="str">
            <v>PCS</v>
          </cell>
          <cell r="E459" t="str">
            <v>采购物料（检）</v>
          </cell>
          <cell r="F459">
            <v>0.7</v>
          </cell>
          <cell r="G459" t="str">
            <v>Y171814186</v>
          </cell>
        </row>
        <row r="460">
          <cell r="B460" t="str">
            <v>UFBBT176</v>
          </cell>
          <cell r="C460" t="str">
            <v>不干胶 UF9032303O标贴 134*190 白底</v>
          </cell>
          <cell r="D460" t="str">
            <v>PCS</v>
          </cell>
          <cell r="E460" t="str">
            <v>采购物料（检）</v>
          </cell>
          <cell r="F460">
            <v>0.7</v>
          </cell>
          <cell r="G460" t="str">
            <v>Y171814185</v>
          </cell>
        </row>
        <row r="461">
          <cell r="B461" t="str">
            <v>UFBBT177</v>
          </cell>
          <cell r="C461" t="str">
            <v>不干胶 UF9032303G标贴 134*190 白底</v>
          </cell>
          <cell r="D461" t="str">
            <v>PCS</v>
          </cell>
          <cell r="E461" t="str">
            <v>采购物料（检）</v>
          </cell>
          <cell r="F461">
            <v>0.7</v>
          </cell>
          <cell r="G461" t="str">
            <v>Y171814184</v>
          </cell>
        </row>
        <row r="462">
          <cell r="B462" t="str">
            <v>UFBBT178</v>
          </cell>
          <cell r="C462" t="str">
            <v>不干胶 UF9032203W标贴 134*190 白底</v>
          </cell>
          <cell r="D462" t="str">
            <v>PCS</v>
          </cell>
          <cell r="E462" t="str">
            <v>采购物料（检）</v>
          </cell>
          <cell r="F462">
            <v>0.7</v>
          </cell>
          <cell r="G462" t="str">
            <v>Y171814183</v>
          </cell>
        </row>
        <row r="463">
          <cell r="B463" t="str">
            <v>UFBBT179</v>
          </cell>
          <cell r="C463" t="str">
            <v>不干胶 UF9032203S标贴 134*190 白底</v>
          </cell>
          <cell r="D463" t="str">
            <v>PCS</v>
          </cell>
          <cell r="E463" t="str">
            <v>采购物料（检）</v>
          </cell>
          <cell r="F463">
            <v>0.7</v>
          </cell>
          <cell r="G463" t="str">
            <v>Y171814182</v>
          </cell>
        </row>
        <row r="464">
          <cell r="B464" t="str">
            <v>UFBBT180</v>
          </cell>
          <cell r="C464" t="str">
            <v>不干胶 UF9032203O标贴 134*190 白底</v>
          </cell>
          <cell r="D464" t="str">
            <v>PCS</v>
          </cell>
          <cell r="E464" t="str">
            <v>采购物料（检）</v>
          </cell>
          <cell r="F464">
            <v>0.7</v>
          </cell>
          <cell r="G464" t="str">
            <v>Y171814181</v>
          </cell>
        </row>
        <row r="465">
          <cell r="B465" t="str">
            <v>UFBBT181</v>
          </cell>
          <cell r="C465" t="str">
            <v>不干胶 UF9032203G标贴 134*190 白底</v>
          </cell>
          <cell r="D465" t="str">
            <v>PCS</v>
          </cell>
          <cell r="E465" t="str">
            <v>采购物料（检）</v>
          </cell>
          <cell r="F465">
            <v>0.7</v>
          </cell>
          <cell r="G465" t="str">
            <v>Y171814180</v>
          </cell>
        </row>
        <row r="466">
          <cell r="B466" t="str">
            <v>UFBAZ001</v>
          </cell>
          <cell r="C466" t="str">
            <v xml:space="preserve">A4纸 UF9032002说明书 A4 </v>
          </cell>
          <cell r="D466" t="str">
            <v>PCS</v>
          </cell>
          <cell r="E466" t="str">
            <v>采购物料（检）</v>
          </cell>
          <cell r="F466">
            <v>2.1</v>
          </cell>
          <cell r="G466" t="str">
            <v>Y10111859</v>
          </cell>
        </row>
        <row r="467">
          <cell r="B467" t="str">
            <v>UFBAZ002</v>
          </cell>
          <cell r="C467" t="str">
            <v xml:space="preserve">A4纸 UF9032003说明书 A4 </v>
          </cell>
          <cell r="D467" t="str">
            <v>PCS</v>
          </cell>
          <cell r="E467" t="str">
            <v>采购物料（检）</v>
          </cell>
          <cell r="F467">
            <v>2.1</v>
          </cell>
          <cell r="G467" t="str">
            <v>Y171813158</v>
          </cell>
        </row>
        <row r="468">
          <cell r="B468" t="str">
            <v>UFBAZ003</v>
          </cell>
          <cell r="C468" t="str">
            <v xml:space="preserve">A4纸 UF9032007说明书 A4 </v>
          </cell>
          <cell r="D468" t="str">
            <v>PCS</v>
          </cell>
          <cell r="E468" t="str">
            <v>采购物料（检）</v>
          </cell>
          <cell r="F468">
            <v>2.1</v>
          </cell>
          <cell r="G468" t="str">
            <v>Y171813158</v>
          </cell>
        </row>
        <row r="469">
          <cell r="B469" t="str">
            <v>UFBAZ004</v>
          </cell>
          <cell r="C469" t="str">
            <v xml:space="preserve">A4纸 UF9032008说明书 A4 </v>
          </cell>
          <cell r="D469" t="str">
            <v>PCS</v>
          </cell>
          <cell r="E469" t="str">
            <v>采购物料（检）</v>
          </cell>
          <cell r="F469">
            <v>2.1</v>
          </cell>
          <cell r="G469" t="str">
            <v>Y10111329</v>
          </cell>
        </row>
        <row r="470">
          <cell r="B470" t="str">
            <v>UFBAZ005</v>
          </cell>
          <cell r="C470" t="str">
            <v xml:space="preserve">A4纸 UF9032009说明书 A4 </v>
          </cell>
          <cell r="D470" t="str">
            <v>PCS</v>
          </cell>
          <cell r="E470" t="str">
            <v>采购物料（检）</v>
          </cell>
          <cell r="F470">
            <v>2.1</v>
          </cell>
          <cell r="G470" t="str">
            <v>Y17181333</v>
          </cell>
        </row>
        <row r="471">
          <cell r="B471" t="str">
            <v>UFBAZ006</v>
          </cell>
          <cell r="C471" t="str">
            <v xml:space="preserve">A4纸 UF9032102说明书 A4 </v>
          </cell>
          <cell r="D471" t="str">
            <v>PCS</v>
          </cell>
          <cell r="E471" t="str">
            <v>采购物料（检）</v>
          </cell>
          <cell r="F471">
            <v>2.8</v>
          </cell>
          <cell r="G471" t="str">
            <v>Y17181338</v>
          </cell>
        </row>
        <row r="472">
          <cell r="B472" t="str">
            <v>UFBAZ007</v>
          </cell>
          <cell r="C472" t="str">
            <v xml:space="preserve">A4纸 UF9032103说明书 A4 </v>
          </cell>
          <cell r="D472" t="str">
            <v>PCS</v>
          </cell>
          <cell r="E472" t="str">
            <v>采购物料（检）</v>
          </cell>
          <cell r="F472">
            <v>2.8</v>
          </cell>
          <cell r="G472" t="str">
            <v>Y171813158</v>
          </cell>
        </row>
        <row r="473">
          <cell r="B473" t="str">
            <v>UFBAZ008</v>
          </cell>
          <cell r="C473" t="str">
            <v xml:space="preserve">A4纸 UF9032107说明书 A4 </v>
          </cell>
          <cell r="D473" t="str">
            <v>PCS</v>
          </cell>
          <cell r="E473" t="str">
            <v>采购物料（检）</v>
          </cell>
          <cell r="F473">
            <v>2.8</v>
          </cell>
          <cell r="G473" t="str">
            <v>Y171813158</v>
          </cell>
        </row>
        <row r="474">
          <cell r="B474" t="str">
            <v>UFBAZ009</v>
          </cell>
          <cell r="C474" t="str">
            <v xml:space="preserve">A4纸 UF9032108说明书 A4 </v>
          </cell>
          <cell r="D474" t="str">
            <v>PCS</v>
          </cell>
          <cell r="E474" t="str">
            <v>采购物料（检）</v>
          </cell>
          <cell r="F474">
            <v>4.2</v>
          </cell>
          <cell r="G474" t="str">
            <v>Y171813165</v>
          </cell>
        </row>
        <row r="475">
          <cell r="B475" t="str">
            <v>UFBAZ010</v>
          </cell>
          <cell r="C475" t="str">
            <v>A4纸 UF9032109说明书 A4</v>
          </cell>
          <cell r="D475" t="str">
            <v>PCS</v>
          </cell>
          <cell r="E475" t="str">
            <v>采购物料（检）</v>
          </cell>
          <cell r="F475">
            <v>2.8</v>
          </cell>
          <cell r="G475" t="str">
            <v>Y171813341</v>
          </cell>
        </row>
        <row r="476">
          <cell r="B476" t="str">
            <v>UFBAZ011</v>
          </cell>
          <cell r="C476" t="str">
            <v>A4纸 UF9032202说明书 A4</v>
          </cell>
          <cell r="D476" t="str">
            <v>PCS</v>
          </cell>
          <cell r="E476" t="str">
            <v>采购物料（检）</v>
          </cell>
          <cell r="F476">
            <v>2.1</v>
          </cell>
          <cell r="G476" t="str">
            <v>Y10111458</v>
          </cell>
        </row>
        <row r="477">
          <cell r="B477" t="str">
            <v>UFBAZ012</v>
          </cell>
          <cell r="C477" t="str">
            <v>A4纸 UF9032208说明书 A4</v>
          </cell>
          <cell r="D477" t="str">
            <v>PCS</v>
          </cell>
          <cell r="E477" t="str">
            <v>采购物料（检）</v>
          </cell>
          <cell r="F477">
            <v>2.1</v>
          </cell>
          <cell r="G477" t="str">
            <v>Y171813165</v>
          </cell>
        </row>
        <row r="478">
          <cell r="B478" t="str">
            <v>UFBAZ013</v>
          </cell>
          <cell r="C478" t="str">
            <v>A4纸 UF9032209说明书 A4</v>
          </cell>
          <cell r="D478" t="str">
            <v>PCS</v>
          </cell>
          <cell r="E478" t="str">
            <v>采购物料（检）</v>
          </cell>
          <cell r="F478">
            <v>2.1</v>
          </cell>
          <cell r="G478" t="str">
            <v>Y17181334</v>
          </cell>
        </row>
        <row r="479">
          <cell r="B479" t="str">
            <v>UFBAZ014</v>
          </cell>
          <cell r="C479" t="str">
            <v>A4纸 UF9032302说明书 A4</v>
          </cell>
          <cell r="D479" t="str">
            <v>PCS</v>
          </cell>
          <cell r="E479" t="str">
            <v>采购物料（检）</v>
          </cell>
          <cell r="F479">
            <v>3.5</v>
          </cell>
          <cell r="G479" t="str">
            <v>Y17181335</v>
          </cell>
        </row>
        <row r="480">
          <cell r="B480" t="str">
            <v>UFBAZ015</v>
          </cell>
          <cell r="C480" t="str">
            <v>A4纸 UF9032308说明书 A4</v>
          </cell>
          <cell r="D480" t="str">
            <v>PCS</v>
          </cell>
          <cell r="E480" t="str">
            <v>采购物料（检）</v>
          </cell>
          <cell r="F480">
            <v>3.5</v>
          </cell>
          <cell r="G480" t="str">
            <v>Y171813165</v>
          </cell>
        </row>
        <row r="481">
          <cell r="B481" t="str">
            <v>UFBAZ016</v>
          </cell>
          <cell r="C481" t="str">
            <v>A4纸 UF9032402R说明书 A4</v>
          </cell>
          <cell r="D481" t="str">
            <v>PCS</v>
          </cell>
          <cell r="E481" t="str">
            <v>采购物料（检）</v>
          </cell>
          <cell r="F481">
            <v>3.5</v>
          </cell>
          <cell r="G481" t="str">
            <v>Y17181335</v>
          </cell>
        </row>
        <row r="482">
          <cell r="B482" t="str">
            <v>UFBAZ017</v>
          </cell>
          <cell r="C482" t="str">
            <v>A4纸 UF9032402L说明书 A4</v>
          </cell>
          <cell r="D482" t="str">
            <v>PCS</v>
          </cell>
          <cell r="E482" t="str">
            <v>采购物料（检）</v>
          </cell>
          <cell r="F482">
            <v>3.5</v>
          </cell>
          <cell r="G482" t="str">
            <v>Y17181335</v>
          </cell>
        </row>
        <row r="483">
          <cell r="B483" t="str">
            <v>UFBAZ018</v>
          </cell>
          <cell r="C483" t="str">
            <v>A4纸 UF9032502说明书 A4</v>
          </cell>
          <cell r="D483" t="str">
            <v>PCS</v>
          </cell>
          <cell r="E483" t="str">
            <v>采购物料（检）</v>
          </cell>
          <cell r="F483">
            <v>3.5</v>
          </cell>
          <cell r="G483" t="str">
            <v>Y17181335</v>
          </cell>
        </row>
        <row r="484">
          <cell r="B484" t="str">
            <v>UFBAZ019</v>
          </cell>
          <cell r="C484" t="str">
            <v>A4纸 UF9032503说明书 A4</v>
          </cell>
          <cell r="D484" t="str">
            <v>PCS</v>
          </cell>
          <cell r="E484" t="str">
            <v>采购物料（检）</v>
          </cell>
          <cell r="F484">
            <v>1.4</v>
          </cell>
          <cell r="G484" t="str">
            <v>Y17181335</v>
          </cell>
        </row>
        <row r="485">
          <cell r="B485" t="str">
            <v>UFBAZ020</v>
          </cell>
          <cell r="C485" t="str">
            <v>A4纸 UF9032602说明书 A4</v>
          </cell>
          <cell r="D485" t="str">
            <v>PCS</v>
          </cell>
          <cell r="E485" t="str">
            <v>采购物料（检）</v>
          </cell>
          <cell r="F485">
            <v>2.8</v>
          </cell>
          <cell r="G485" t="str">
            <v>Y17181335</v>
          </cell>
        </row>
        <row r="486">
          <cell r="B486" t="str">
            <v>UFBAZ021</v>
          </cell>
          <cell r="C486" t="str">
            <v>A4纸 UF90321021说明书 A4</v>
          </cell>
          <cell r="D486" t="str">
            <v>PCS</v>
          </cell>
          <cell r="E486" t="str">
            <v>采购物料（检）</v>
          </cell>
          <cell r="F486">
            <v>2.8</v>
          </cell>
          <cell r="G486" t="str">
            <v>Y171813162</v>
          </cell>
        </row>
        <row r="487">
          <cell r="B487" t="str">
            <v>UFBAZ022</v>
          </cell>
          <cell r="C487" t="str">
            <v>A4纸 UF90322031说明书 A4</v>
          </cell>
          <cell r="D487" t="str">
            <v>PCS</v>
          </cell>
          <cell r="E487" t="str">
            <v>采购物料（检）</v>
          </cell>
          <cell r="F487">
            <v>2.8</v>
          </cell>
          <cell r="G487" t="str">
            <v>Y171814203</v>
          </cell>
        </row>
        <row r="488">
          <cell r="B488" t="str">
            <v>UFBAZ023</v>
          </cell>
          <cell r="C488" t="str">
            <v>A4纸 UF90323021说明书 A4</v>
          </cell>
          <cell r="D488" t="str">
            <v>PCS</v>
          </cell>
          <cell r="E488" t="str">
            <v>采购物料（检）</v>
          </cell>
          <cell r="F488">
            <v>3.5</v>
          </cell>
          <cell r="G488" t="str">
            <v>Y171813161</v>
          </cell>
        </row>
        <row r="489">
          <cell r="B489" t="str">
            <v>UFBAZ024</v>
          </cell>
          <cell r="C489" t="str">
            <v>A4纸 UF90323022说明书 A4</v>
          </cell>
          <cell r="D489" t="str">
            <v>PCS</v>
          </cell>
          <cell r="E489" t="str">
            <v>采购物料（检）</v>
          </cell>
          <cell r="F489">
            <v>4.5</v>
          </cell>
          <cell r="G489" t="str">
            <v>Y171814309</v>
          </cell>
        </row>
        <row r="490">
          <cell r="B490" t="str">
            <v>UFBAZ025</v>
          </cell>
          <cell r="C490" t="str">
            <v>A4纸 UF90323031说明书 A4</v>
          </cell>
          <cell r="D490" t="str">
            <v>PCS</v>
          </cell>
          <cell r="E490" t="str">
            <v>采购物料（检）</v>
          </cell>
          <cell r="F490">
            <v>5.5</v>
          </cell>
          <cell r="G490" t="str">
            <v>Y171814203</v>
          </cell>
        </row>
        <row r="491">
          <cell r="B491" t="str">
            <v>UFBAZ026</v>
          </cell>
          <cell r="C491" t="str">
            <v>A4纸 UF90324031说明书 A4</v>
          </cell>
          <cell r="D491" t="str">
            <v>PCS</v>
          </cell>
          <cell r="E491" t="str">
            <v>采购物料（检）</v>
          </cell>
          <cell r="F491">
            <v>6.5</v>
          </cell>
          <cell r="G491" t="str">
            <v>Y171814203</v>
          </cell>
        </row>
        <row r="492">
          <cell r="B492" t="str">
            <v>UFBAZ027</v>
          </cell>
          <cell r="C492" t="str">
            <v>A4纸 UF90325021说明书 A4</v>
          </cell>
          <cell r="D492" t="str">
            <v>PCS</v>
          </cell>
          <cell r="E492" t="str">
            <v>采购物料（检）</v>
          </cell>
          <cell r="F492">
            <v>7.5</v>
          </cell>
          <cell r="G492" t="str">
            <v>Y10111143</v>
          </cell>
        </row>
        <row r="493">
          <cell r="B493" t="str">
            <v>UFBAZ028</v>
          </cell>
          <cell r="C493" t="str">
            <v>A4纸 UF90326021说明书 A4</v>
          </cell>
          <cell r="D493" t="str">
            <v>PCS</v>
          </cell>
          <cell r="E493" t="str">
            <v>采购物料（检）</v>
          </cell>
          <cell r="F493">
            <v>8.5</v>
          </cell>
          <cell r="G493" t="str">
            <v>Y10111143</v>
          </cell>
        </row>
        <row r="494">
          <cell r="B494" t="str">
            <v>UFBAZ029</v>
          </cell>
          <cell r="C494" t="str">
            <v>A4纸 UF9032408说明书 A4</v>
          </cell>
          <cell r="D494" t="str">
            <v>PCS</v>
          </cell>
          <cell r="E494" t="str">
            <v>采购物料（检）</v>
          </cell>
          <cell r="F494">
            <v>9.5</v>
          </cell>
          <cell r="G494" t="str">
            <v>Y14179735</v>
          </cell>
        </row>
        <row r="495">
          <cell r="B495" t="str">
            <v>UFBAZ030</v>
          </cell>
          <cell r="C495" t="str">
            <v>A4纸 UF9032508说明书 A4</v>
          </cell>
          <cell r="D495" t="str">
            <v>PCS</v>
          </cell>
          <cell r="E495" t="str">
            <v>采购物料（检）</v>
          </cell>
          <cell r="F495">
            <v>10.5</v>
          </cell>
          <cell r="G495" t="str">
            <v>Y14179735</v>
          </cell>
        </row>
        <row r="496">
          <cell r="B496" t="str">
            <v>UFBAZ031</v>
          </cell>
          <cell r="C496" t="str">
            <v>铜板纸 感谢卡 105*140 黑底 附图</v>
          </cell>
          <cell r="D496" t="str">
            <v>PCS</v>
          </cell>
          <cell r="E496" t="str">
            <v>采购物料（检）</v>
          </cell>
          <cell r="F496">
            <v>0.17</v>
          </cell>
          <cell r="G496" t="str">
            <v>没有对应料号</v>
          </cell>
        </row>
        <row r="497">
          <cell r="B497" t="str">
            <v>UFBPM001</v>
          </cell>
          <cell r="C497" t="str">
            <v>泡沫角100*100*100*20 8KG</v>
          </cell>
          <cell r="D497" t="str">
            <v>PCS</v>
          </cell>
          <cell r="E497" t="str">
            <v>采购物料（检）</v>
          </cell>
          <cell r="F497">
            <v>176.99115044000001</v>
          </cell>
          <cell r="G497" t="str">
            <v>Y10111752</v>
          </cell>
        </row>
        <row r="498">
          <cell r="B498" t="str">
            <v>UFBPM002</v>
          </cell>
          <cell r="C498" t="str">
            <v>泡沫角 200*100*100*20 8KG</v>
          </cell>
          <cell r="D498" t="str">
            <v>PCS</v>
          </cell>
          <cell r="E498" t="str">
            <v>采购物料（检）</v>
          </cell>
          <cell r="F498">
            <v>176.99115044000001</v>
          </cell>
          <cell r="G498" t="str">
            <v>Y11220001</v>
          </cell>
        </row>
        <row r="499">
          <cell r="B499" t="str">
            <v>UFBPM003</v>
          </cell>
          <cell r="C499" t="str">
            <v>泡沫板 2000*1210*20 8KG</v>
          </cell>
          <cell r="D499" t="str">
            <v>PCS</v>
          </cell>
          <cell r="E499" t="str">
            <v>采购物料（检）</v>
          </cell>
          <cell r="F499">
            <v>176.99115044000001</v>
          </cell>
          <cell r="G499" t="str">
            <v>Y1017012045</v>
          </cell>
        </row>
        <row r="500">
          <cell r="B500" t="str">
            <v>UFBPM004</v>
          </cell>
          <cell r="C500" t="str">
            <v>泡沫板 2000*1210*30 8KG</v>
          </cell>
          <cell r="D500" t="str">
            <v>PCS</v>
          </cell>
          <cell r="E500" t="str">
            <v>采购物料（检）</v>
          </cell>
          <cell r="F500">
            <v>176.99115044000001</v>
          </cell>
          <cell r="G500" t="str">
            <v>Y12150046</v>
          </cell>
        </row>
        <row r="501">
          <cell r="B501" t="str">
            <v>UFBPM005</v>
          </cell>
          <cell r="C501" t="str">
            <v>泡沫板 2000*1210*100 8KG</v>
          </cell>
          <cell r="D501" t="str">
            <v>PCS</v>
          </cell>
          <cell r="E501" t="str">
            <v>采购物料（检）</v>
          </cell>
          <cell r="F501">
            <v>176.99115044000001</v>
          </cell>
          <cell r="G501" t="str">
            <v>Y12150047</v>
          </cell>
        </row>
        <row r="502">
          <cell r="B502" t="str">
            <v>UFBPM006</v>
          </cell>
          <cell r="C502" t="str">
            <v>泡沫板 2000*1210*10 8KG</v>
          </cell>
          <cell r="D502">
            <v>0</v>
          </cell>
          <cell r="E502">
            <v>0</v>
          </cell>
          <cell r="F502" t="e">
            <v>#N/A</v>
          </cell>
          <cell r="G502" t="str">
            <v>Y12150055</v>
          </cell>
        </row>
        <row r="503">
          <cell r="B503" t="str">
            <v>UFBPE001</v>
          </cell>
          <cell r="C503" t="str">
            <v>PE 塑料袋 700*600*900 透明</v>
          </cell>
          <cell r="D503" t="str">
            <v>PCS</v>
          </cell>
          <cell r="E503" t="str">
            <v>采购物料（检）</v>
          </cell>
          <cell r="F503">
            <v>1.2</v>
          </cell>
          <cell r="G503" t="str">
            <v>Y10112092</v>
          </cell>
        </row>
        <row r="504">
          <cell r="B504" t="str">
            <v>UFBPE002</v>
          </cell>
          <cell r="C504" t="str">
            <v>PE 塑料袋 1000*600*900 透明</v>
          </cell>
          <cell r="D504" t="str">
            <v>PCS</v>
          </cell>
          <cell r="E504" t="str">
            <v>采购物料（检）</v>
          </cell>
          <cell r="F504">
            <v>1.5</v>
          </cell>
          <cell r="G504" t="str">
            <v>Y111631125</v>
          </cell>
        </row>
        <row r="505">
          <cell r="B505" t="str">
            <v>UFBPE003</v>
          </cell>
          <cell r="C505" t="str">
            <v>PE 塑料袋 1200*1000*1200 透明</v>
          </cell>
          <cell r="D505" t="str">
            <v>PCS</v>
          </cell>
          <cell r="E505" t="str">
            <v>采购物料（检）</v>
          </cell>
          <cell r="F505">
            <v>2.5</v>
          </cell>
          <cell r="G505" t="str">
            <v>Y10112090</v>
          </cell>
        </row>
        <row r="506">
          <cell r="B506" t="str">
            <v>UFBPE004</v>
          </cell>
          <cell r="C506" t="str">
            <v>PE 自封袋 A4 透明</v>
          </cell>
          <cell r="D506" t="str">
            <v>PCS</v>
          </cell>
          <cell r="E506" t="str">
            <v>采购物料（检）</v>
          </cell>
          <cell r="F506">
            <v>0.53097345129999995</v>
          </cell>
          <cell r="G506" t="str">
            <v>Y16181926</v>
          </cell>
        </row>
        <row r="507">
          <cell r="B507" t="str">
            <v>UFBPE005</v>
          </cell>
          <cell r="C507" t="str">
            <v>PE 自封袋 8*12 透明</v>
          </cell>
          <cell r="D507" t="str">
            <v>PCS</v>
          </cell>
          <cell r="E507" t="str">
            <v>采购物料（检）</v>
          </cell>
          <cell r="F507">
            <v>0.26548672569999998</v>
          </cell>
          <cell r="G507" t="str">
            <v>Y161819291</v>
          </cell>
        </row>
        <row r="508">
          <cell r="B508" t="str">
            <v>UFBPE006</v>
          </cell>
          <cell r="C508" t="str">
            <v>PE 自封袋 6*8 透明</v>
          </cell>
          <cell r="D508" t="str">
            <v>PCS</v>
          </cell>
          <cell r="E508" t="str">
            <v>采购物料（检）</v>
          </cell>
          <cell r="F508">
            <v>0.2212389381</v>
          </cell>
          <cell r="G508" t="str">
            <v>Y161819281</v>
          </cell>
        </row>
        <row r="509">
          <cell r="B509" t="str">
            <v>UFBPE007</v>
          </cell>
          <cell r="C509" t="str">
            <v>PE 塑料袋 1500*600*900 透明</v>
          </cell>
          <cell r="D509" t="str">
            <v>PCS</v>
          </cell>
          <cell r="E509" t="str">
            <v>采购物料（检）</v>
          </cell>
          <cell r="F509">
            <v>0</v>
          </cell>
          <cell r="G509" t="str">
            <v>Y10111446</v>
          </cell>
        </row>
        <row r="510">
          <cell r="B510" t="str">
            <v>UFBFW001</v>
          </cell>
          <cell r="C510" t="str">
            <v>瓦楞原纸 蜂窝板 990*740*20mm</v>
          </cell>
          <cell r="D510" t="str">
            <v>PCS</v>
          </cell>
          <cell r="E510" t="str">
            <v>采购物料（检）</v>
          </cell>
          <cell r="F510">
            <v>14.03</v>
          </cell>
          <cell r="G510" t="str">
            <v>Y10111375</v>
          </cell>
        </row>
        <row r="511">
          <cell r="B511" t="str">
            <v>UFBFW002</v>
          </cell>
          <cell r="C511" t="str">
            <v>瓦楞原纸 蜂窝板 990*610*20mm</v>
          </cell>
          <cell r="D511" t="str">
            <v>PCS</v>
          </cell>
          <cell r="E511" t="str">
            <v>采购物料（检）</v>
          </cell>
          <cell r="F511">
            <v>12.92</v>
          </cell>
          <cell r="G511" t="str">
            <v>Y10111376</v>
          </cell>
        </row>
        <row r="512">
          <cell r="B512" t="str">
            <v>UFBFW003</v>
          </cell>
          <cell r="C512" t="str">
            <v>瓦楞原纸 蜂窝板 1300*740*20mm</v>
          </cell>
          <cell r="D512" t="str">
            <v>PCS</v>
          </cell>
          <cell r="E512" t="str">
            <v>采购物料（检）</v>
          </cell>
          <cell r="F512">
            <v>19</v>
          </cell>
          <cell r="G512" t="str">
            <v>Y10111598</v>
          </cell>
        </row>
        <row r="513">
          <cell r="B513" t="str">
            <v>UFBFW004</v>
          </cell>
          <cell r="C513" t="str">
            <v>瓦楞原纸 蜂窝板 1300*610*20mm</v>
          </cell>
          <cell r="D513" t="str">
            <v>PCS</v>
          </cell>
          <cell r="E513" t="str">
            <v>采购物料（检）</v>
          </cell>
          <cell r="F513">
            <v>14</v>
          </cell>
          <cell r="G513" t="str">
            <v>Y10111599</v>
          </cell>
        </row>
        <row r="514">
          <cell r="B514" t="str">
            <v>UFBFW005</v>
          </cell>
          <cell r="C514" t="str">
            <v>瓦楞原纸 蜂窝板 1340*740*20mm</v>
          </cell>
          <cell r="D514" t="str">
            <v>PCS</v>
          </cell>
          <cell r="E514" t="str">
            <v>采购物料（检）</v>
          </cell>
          <cell r="F514">
            <v>20</v>
          </cell>
          <cell r="G514" t="str">
            <v>Y10111596</v>
          </cell>
        </row>
        <row r="515">
          <cell r="B515" t="str">
            <v>UFBFW006</v>
          </cell>
          <cell r="C515" t="str">
            <v>瓦楞原纸 蜂窝板 1340*610*20mm</v>
          </cell>
          <cell r="D515" t="str">
            <v>PCS</v>
          </cell>
          <cell r="E515" t="str">
            <v>采购物料（检）</v>
          </cell>
          <cell r="F515">
            <v>19.55</v>
          </cell>
          <cell r="G515" t="str">
            <v>Y10111597</v>
          </cell>
        </row>
        <row r="516">
          <cell r="B516" t="str">
            <v>UFBFW007</v>
          </cell>
          <cell r="C516" t="str">
            <v>瓦楞原纸 蜂窝板 970*630*20mm</v>
          </cell>
          <cell r="D516" t="str">
            <v>PCS</v>
          </cell>
          <cell r="E516" t="str">
            <v>采购物料（检）</v>
          </cell>
          <cell r="F516">
            <v>11.5</v>
          </cell>
          <cell r="G516" t="str">
            <v>Y10111277</v>
          </cell>
        </row>
        <row r="517">
          <cell r="B517" t="str">
            <v>UFBFW008</v>
          </cell>
          <cell r="C517" t="str">
            <v>瓦楞原纸 蜂窝板 860*630*20mm</v>
          </cell>
          <cell r="D517" t="str">
            <v>PCS</v>
          </cell>
          <cell r="E517" t="str">
            <v>采购物料（检）</v>
          </cell>
          <cell r="F517">
            <v>11.5</v>
          </cell>
          <cell r="G517" t="str">
            <v>Y10111276</v>
          </cell>
        </row>
        <row r="518">
          <cell r="B518" t="str">
            <v>UFBFW009</v>
          </cell>
          <cell r="C518" t="str">
            <v>瓦楞原纸 UF9032408浴缸罩盖板蜂窝板 1870*1025*20mm 附图</v>
          </cell>
          <cell r="D518" t="str">
            <v>PCS</v>
          </cell>
          <cell r="E518" t="str">
            <v>采购物料（检）</v>
          </cell>
          <cell r="F518">
            <v>65.400000000000006</v>
          </cell>
          <cell r="G518" t="str">
            <v>Y10111572</v>
          </cell>
        </row>
        <row r="519">
          <cell r="B519" t="str">
            <v>UFBFW010</v>
          </cell>
          <cell r="C519" t="str">
            <v>瓦楞原纸 UF9032508浴缸罩盖板蜂窝板 1870*920*20mm 附图</v>
          </cell>
          <cell r="D519" t="str">
            <v>PCS</v>
          </cell>
          <cell r="E519" t="str">
            <v>采购物料（检）</v>
          </cell>
          <cell r="F519">
            <v>58</v>
          </cell>
          <cell r="G519" t="str">
            <v>Y10111571</v>
          </cell>
        </row>
        <row r="520">
          <cell r="B520" t="str">
            <v>UFBFW011</v>
          </cell>
          <cell r="C520" t="str">
            <v>瓦楞原纸 UF9032408/UF9032508浴缸罩前后蜂窝板 1865*630*20mm 附图</v>
          </cell>
          <cell r="D520" t="str">
            <v>PCS</v>
          </cell>
          <cell r="E520" t="str">
            <v>采购物料（检）</v>
          </cell>
          <cell r="F520">
            <v>45</v>
          </cell>
          <cell r="G520" t="str">
            <v>Y10111570</v>
          </cell>
        </row>
        <row r="521">
          <cell r="B521" t="str">
            <v>UFBFW012</v>
          </cell>
          <cell r="C521" t="str">
            <v>纸护角 50*50*5mm*1000</v>
          </cell>
          <cell r="D521" t="str">
            <v>PCS</v>
          </cell>
          <cell r="E521" t="str">
            <v>采购物料（检）</v>
          </cell>
          <cell r="F521">
            <v>1.8</v>
          </cell>
          <cell r="G521" t="str">
            <v>Y17181420</v>
          </cell>
        </row>
        <row r="522">
          <cell r="B522" t="str">
            <v>UFBSJ001</v>
          </cell>
          <cell r="C522" t="str">
            <v>20g每包 干燥剂</v>
          </cell>
          <cell r="D522" t="str">
            <v>PCS</v>
          </cell>
          <cell r="E522" t="str">
            <v>采购物料（检）</v>
          </cell>
          <cell r="F522">
            <v>0.159292035</v>
          </cell>
          <cell r="G522" t="str">
            <v>Y10111595</v>
          </cell>
        </row>
        <row r="523">
          <cell r="B523" t="str">
            <v>UFBSJ002</v>
          </cell>
          <cell r="C523" t="str">
            <v xml:space="preserve">打包带 </v>
          </cell>
          <cell r="D523" t="str">
            <v>PCS</v>
          </cell>
          <cell r="E523" t="str">
            <v>采购物料（检）</v>
          </cell>
          <cell r="F523">
            <v>119.46902655</v>
          </cell>
          <cell r="G523" t="str">
            <v>Y141215043</v>
          </cell>
        </row>
        <row r="524">
          <cell r="B524" t="str">
            <v>UFY00001</v>
          </cell>
          <cell r="C524" t="str">
            <v xml:space="preserve">水性 液体 H12D062水性底油 20KG每桶 白色 </v>
          </cell>
          <cell r="D524" t="str">
            <v>KG</v>
          </cell>
          <cell r="E524" t="str">
            <v>采购物料（检）</v>
          </cell>
          <cell r="F524">
            <v>37.168141592920399</v>
          </cell>
          <cell r="G524" t="str">
            <v>Y10171345191</v>
          </cell>
        </row>
        <row r="525">
          <cell r="B525" t="str">
            <v>UFY00002</v>
          </cell>
          <cell r="C525" t="str">
            <v>水性 液体 H12D011-04水性底油 20KG每桶 黑色</v>
          </cell>
          <cell r="D525" t="str">
            <v>KG</v>
          </cell>
          <cell r="E525" t="str">
            <v>采购物料（检）</v>
          </cell>
          <cell r="F525">
            <v>45.132743362831903</v>
          </cell>
          <cell r="G525" t="str">
            <v>Y10111986</v>
          </cell>
        </row>
        <row r="526">
          <cell r="B526" t="str">
            <v>UFY00003</v>
          </cell>
          <cell r="C526" t="str">
            <v>水性 液体 H12D011水性底油 20KG每桶 透明</v>
          </cell>
          <cell r="D526" t="str">
            <v>KG</v>
          </cell>
          <cell r="E526" t="str">
            <v>采购物料（检）</v>
          </cell>
          <cell r="F526">
            <v>0</v>
          </cell>
          <cell r="G526" t="str">
            <v>Y10171345194</v>
          </cell>
        </row>
        <row r="527">
          <cell r="B527" t="str">
            <v>UFY00004</v>
          </cell>
          <cell r="C527" t="str">
            <v>水性 液体 WTD8710水性底油 20KG每桶 白底</v>
          </cell>
          <cell r="D527" t="str">
            <v>KG</v>
          </cell>
          <cell r="E527" t="str">
            <v>采购物料（检）</v>
          </cell>
          <cell r="F527">
            <v>0</v>
          </cell>
          <cell r="G527" t="str">
            <v>Y10171245178</v>
          </cell>
        </row>
        <row r="528">
          <cell r="B528" t="str">
            <v>UFY00005</v>
          </cell>
          <cell r="C528" t="str">
            <v>水性 一分光 液体 H12M0601-06水性面油 20KG每桶 哑光粉-075</v>
          </cell>
          <cell r="D528" t="str">
            <v>KG</v>
          </cell>
          <cell r="E528" t="str">
            <v>采购物料（检）</v>
          </cell>
          <cell r="F528">
            <v>51.327433628318602</v>
          </cell>
          <cell r="G528" t="str">
            <v>Y10171345197</v>
          </cell>
        </row>
        <row r="529">
          <cell r="B529" t="str">
            <v>UFY00006</v>
          </cell>
          <cell r="C529" t="str">
            <v>水性 一分光 液体 H12M0601-11水性面油 20KG每桶 S灰-071</v>
          </cell>
          <cell r="D529" t="str">
            <v>KG</v>
          </cell>
          <cell r="E529" t="str">
            <v>采购物料（检）</v>
          </cell>
          <cell r="F529">
            <v>51.327433628318602</v>
          </cell>
          <cell r="G529" t="str">
            <v>Y10111370</v>
          </cell>
        </row>
        <row r="530">
          <cell r="B530" t="str">
            <v>UFY00007</v>
          </cell>
          <cell r="C530" t="str">
            <v>水性 一分光 液体 H12M0601-10水性面油 20KG每桶 哑光蓝-074</v>
          </cell>
          <cell r="D530" t="str">
            <v>KG</v>
          </cell>
          <cell r="E530" t="str">
            <v>采购物料（检）</v>
          </cell>
          <cell r="F530">
            <v>57.522123893805301</v>
          </cell>
          <cell r="G530" t="str">
            <v>Y10111300</v>
          </cell>
        </row>
        <row r="531">
          <cell r="B531" t="str">
            <v>UFY00008</v>
          </cell>
          <cell r="C531" t="str">
            <v>水性 一分光 液体 H12M0601-05水性面油 20KG每桶 橄榄绿-073</v>
          </cell>
          <cell r="D531" t="str">
            <v>KG</v>
          </cell>
          <cell r="E531" t="str">
            <v>采购物料（检）</v>
          </cell>
          <cell r="F531">
            <v>51.327433628318602</v>
          </cell>
          <cell r="G531" t="str">
            <v>Y10171345202</v>
          </cell>
        </row>
        <row r="532">
          <cell r="B532" t="str">
            <v>UFY00009</v>
          </cell>
          <cell r="C532" t="str">
            <v>水性 一分光 液体 H12M0601-04水性面油 20KG每桶 哑光灰-072</v>
          </cell>
          <cell r="D532" t="str">
            <v>KG</v>
          </cell>
          <cell r="E532" t="str">
            <v>采购物料（检）</v>
          </cell>
          <cell r="F532">
            <v>51.327433628318602</v>
          </cell>
          <cell r="G532" t="str">
            <v>Y10171345201</v>
          </cell>
        </row>
        <row r="533">
          <cell r="B533" t="str">
            <v>UFY00010</v>
          </cell>
          <cell r="C533" t="str">
            <v>水性 一分光 液体 H12M0601-07水性面油 20KG每桶 哑光白-070</v>
          </cell>
          <cell r="D533" t="str">
            <v>KG</v>
          </cell>
          <cell r="E533" t="str">
            <v>采购物料（检）</v>
          </cell>
          <cell r="F533">
            <v>51.327433628318602</v>
          </cell>
          <cell r="G533" t="str">
            <v>Y10171345200</v>
          </cell>
        </row>
        <row r="534">
          <cell r="B534" t="str">
            <v>UFY00011</v>
          </cell>
          <cell r="C534" t="str">
            <v>水性 一分光 液体 H12M0101-06水性面油 20KG每桶 哑光黑</v>
          </cell>
          <cell r="D534" t="str">
            <v>KG</v>
          </cell>
          <cell r="E534" t="str">
            <v>采购物料（检）</v>
          </cell>
          <cell r="F534">
            <v>53.982300884955798</v>
          </cell>
          <cell r="G534" t="str">
            <v>Y10111987</v>
          </cell>
        </row>
        <row r="535">
          <cell r="B535" t="str">
            <v>UFY00012</v>
          </cell>
          <cell r="C535" t="str">
            <v>水性 三分光 液体 H12M0103水性面油 20KG每桶 透明</v>
          </cell>
          <cell r="D535" t="str">
            <v>KG</v>
          </cell>
          <cell r="E535" t="str">
            <v>采购物料（检）</v>
          </cell>
          <cell r="F535">
            <v>0</v>
          </cell>
          <cell r="G535" t="str">
            <v>Y1017124545</v>
          </cell>
        </row>
        <row r="536">
          <cell r="B536" t="str">
            <v>UFY00013</v>
          </cell>
          <cell r="C536" t="str">
            <v>水性 液体 H12G010水性固化剂 1KG每桶 透明</v>
          </cell>
          <cell r="D536" t="str">
            <v>KG</v>
          </cell>
          <cell r="E536" t="str">
            <v>采购物料（检）</v>
          </cell>
          <cell r="F536">
            <v>153.982300884956</v>
          </cell>
          <cell r="G536" t="str">
            <v>Y10171345181</v>
          </cell>
        </row>
        <row r="537">
          <cell r="B537" t="str">
            <v>UFY00014</v>
          </cell>
          <cell r="C537" t="str">
            <v>水性 液体 H11D001A水性封闭剂 15KG每桶 透明</v>
          </cell>
          <cell r="D537" t="str">
            <v>KG</v>
          </cell>
          <cell r="E537" t="str">
            <v>采购物料（检）</v>
          </cell>
          <cell r="F537">
            <v>34.513274336283203</v>
          </cell>
          <cell r="G537" t="str">
            <v>Y10111768</v>
          </cell>
        </row>
        <row r="538">
          <cell r="B538" t="str">
            <v>UFY00015</v>
          </cell>
          <cell r="C538" t="str">
            <v>水性 液体 H12G012水性固化剂 1KG每桶 透明</v>
          </cell>
          <cell r="D538" t="str">
            <v>KG</v>
          </cell>
          <cell r="E538" t="str">
            <v>采购物料（检）</v>
          </cell>
          <cell r="F538">
            <v>194.69026548672599</v>
          </cell>
          <cell r="G538" t="str">
            <v>Y10171345182</v>
          </cell>
        </row>
        <row r="539">
          <cell r="B539" t="str">
            <v>UFY00016</v>
          </cell>
          <cell r="C539" t="str">
            <v>水性 液体 WTR75固化剂 2KG每桶 透明</v>
          </cell>
          <cell r="D539" t="str">
            <v>KG</v>
          </cell>
          <cell r="E539" t="str">
            <v>采购物料（检）</v>
          </cell>
          <cell r="F539">
            <v>0</v>
          </cell>
          <cell r="G539" t="str">
            <v>Y10111119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8"/>
  <sheetViews>
    <sheetView workbookViewId="0">
      <selection activeCell="F1" sqref="F1:F1048576"/>
    </sheetView>
  </sheetViews>
  <sheetFormatPr defaultColWidth="7.875" defaultRowHeight="14.25" x14ac:dyDescent="0.2"/>
  <cols>
    <col min="1" max="1" width="15.25" style="2" customWidth="1"/>
    <col min="2" max="2" width="13.875" style="2" customWidth="1"/>
    <col min="3" max="3" width="63.5" style="3" bestFit="1" customWidth="1"/>
    <col min="4" max="4" width="10" style="4" customWidth="1"/>
    <col min="5" max="5" width="21.125" style="4" customWidth="1"/>
    <col min="6" max="6" width="30.75" style="4" customWidth="1"/>
    <col min="7" max="7" width="24.625" style="2" customWidth="1"/>
    <col min="8" max="8" width="17.125" style="2" customWidth="1"/>
    <col min="9" max="9" width="19.625" style="2" customWidth="1"/>
    <col min="10" max="16384" width="7.875" style="2"/>
  </cols>
  <sheetData>
    <row r="1" spans="1:9" x14ac:dyDescent="0.2">
      <c r="A1" s="5" t="s">
        <v>0</v>
      </c>
      <c r="B1" s="5" t="s">
        <v>1</v>
      </c>
      <c r="C1" s="6" t="s">
        <v>2</v>
      </c>
      <c r="D1" s="7" t="s">
        <v>3</v>
      </c>
      <c r="E1" s="7" t="s">
        <v>4</v>
      </c>
      <c r="F1" s="7" t="s">
        <v>6</v>
      </c>
      <c r="G1" s="17" t="s">
        <v>1097</v>
      </c>
      <c r="H1" s="17" t="s">
        <v>1098</v>
      </c>
      <c r="I1" s="17" t="s">
        <v>1099</v>
      </c>
    </row>
    <row r="2" spans="1:9" x14ac:dyDescent="0.2">
      <c r="A2" s="7">
        <v>663</v>
      </c>
      <c r="B2" s="7" t="s">
        <v>7</v>
      </c>
      <c r="C2" s="8" t="s">
        <v>8</v>
      </c>
      <c r="D2" s="7" t="s">
        <v>9</v>
      </c>
      <c r="E2" s="7" t="s">
        <v>10</v>
      </c>
      <c r="F2" s="7" t="s">
        <v>11</v>
      </c>
      <c r="G2" s="2" t="str">
        <f>VLOOKUP(F2,'[1]1-供应商'!$C:$C,1,0)</f>
        <v>浙江鸿森装饰材料有限公司</v>
      </c>
      <c r="H2" s="2" t="str">
        <f>VLOOKUP(B2,[2]吕亮更新版采购物料和配件!$B:$B,1,0)</f>
        <v>UFM00001</v>
      </c>
      <c r="I2" s="2" t="str">
        <f>VLOOKUP(B2,[3]Sheet1!$B:$B,1,0)</f>
        <v>UFM00001</v>
      </c>
    </row>
    <row r="3" spans="1:9" x14ac:dyDescent="0.2">
      <c r="A3" s="7">
        <v>663</v>
      </c>
      <c r="B3" s="7" t="s">
        <v>12</v>
      </c>
      <c r="C3" s="8" t="s">
        <v>13</v>
      </c>
      <c r="D3" s="7" t="s">
        <v>9</v>
      </c>
      <c r="E3" s="7" t="s">
        <v>10</v>
      </c>
      <c r="F3" s="7" t="s">
        <v>11</v>
      </c>
      <c r="G3" s="2" t="str">
        <f>VLOOKUP(F3,'[1]1-供应商'!$C:$C,1,0)</f>
        <v>浙江鸿森装饰材料有限公司</v>
      </c>
      <c r="H3" s="2" t="str">
        <f>VLOOKUP(B3,[2]吕亮更新版采购物料和配件!$B:$B,1,0)</f>
        <v>UFM00002</v>
      </c>
      <c r="I3" s="2" t="str">
        <f>VLOOKUP(B3,[3]Sheet1!$B:$B,1,0)</f>
        <v>UFM00002</v>
      </c>
    </row>
    <row r="4" spans="1:9" x14ac:dyDescent="0.2">
      <c r="A4" s="7">
        <v>663</v>
      </c>
      <c r="B4" s="7" t="s">
        <v>14</v>
      </c>
      <c r="C4" s="8" t="s">
        <v>15</v>
      </c>
      <c r="D4" s="7" t="s">
        <v>9</v>
      </c>
      <c r="E4" s="7" t="s">
        <v>10</v>
      </c>
      <c r="F4" s="7" t="s">
        <v>11</v>
      </c>
      <c r="G4" s="2" t="str">
        <f>VLOOKUP(F4,'[1]1-供应商'!$C:$C,1,0)</f>
        <v>浙江鸿森装饰材料有限公司</v>
      </c>
      <c r="H4" s="2" t="str">
        <f>VLOOKUP(B4,[2]吕亮更新版采购物料和配件!$B:$B,1,0)</f>
        <v>UFM00003</v>
      </c>
      <c r="I4" s="2" t="str">
        <f>VLOOKUP(B4,[3]Sheet1!$B:$B,1,0)</f>
        <v>UFM00003</v>
      </c>
    </row>
    <row r="5" spans="1:9" x14ac:dyDescent="0.2">
      <c r="A5" s="7">
        <v>663</v>
      </c>
      <c r="B5" s="7" t="s">
        <v>16</v>
      </c>
      <c r="C5" s="8" t="s">
        <v>17</v>
      </c>
      <c r="D5" s="7" t="s">
        <v>9</v>
      </c>
      <c r="E5" s="7" t="s">
        <v>10</v>
      </c>
      <c r="F5" s="7" t="s">
        <v>11</v>
      </c>
      <c r="G5" s="2" t="str">
        <f>VLOOKUP(F5,'[1]1-供应商'!$C:$C,1,0)</f>
        <v>浙江鸿森装饰材料有限公司</v>
      </c>
      <c r="H5" s="2" t="str">
        <f>VLOOKUP(B5,[2]吕亮更新版采购物料和配件!$B:$B,1,0)</f>
        <v>UFM00004</v>
      </c>
      <c r="I5" s="2" t="str">
        <f>VLOOKUP(B5,[3]Sheet1!$B:$B,1,0)</f>
        <v>UFM00004</v>
      </c>
    </row>
    <row r="6" spans="1:9" x14ac:dyDescent="0.2">
      <c r="A6" s="7">
        <v>663</v>
      </c>
      <c r="B6" s="7" t="s">
        <v>18</v>
      </c>
      <c r="C6" s="8" t="s">
        <v>19</v>
      </c>
      <c r="D6" s="7" t="s">
        <v>9</v>
      </c>
      <c r="E6" s="7" t="s">
        <v>10</v>
      </c>
      <c r="F6" s="7" t="s">
        <v>11</v>
      </c>
      <c r="G6" s="2" t="str">
        <f>VLOOKUP(F6,'[1]1-供应商'!$C:$C,1,0)</f>
        <v>浙江鸿森装饰材料有限公司</v>
      </c>
      <c r="H6" s="2" t="str">
        <f>VLOOKUP(B6,[2]吕亮更新版采购物料和配件!$B:$B,1,0)</f>
        <v>UFM00005</v>
      </c>
      <c r="I6" s="2" t="str">
        <f>VLOOKUP(B6,[3]Sheet1!$B:$B,1,0)</f>
        <v>UFM00005</v>
      </c>
    </row>
    <row r="7" spans="1:9" x14ac:dyDescent="0.2">
      <c r="A7" s="7">
        <v>663</v>
      </c>
      <c r="B7" s="7" t="s">
        <v>20</v>
      </c>
      <c r="C7" s="8" t="s">
        <v>21</v>
      </c>
      <c r="D7" s="7" t="s">
        <v>9</v>
      </c>
      <c r="E7" s="7" t="s">
        <v>10</v>
      </c>
      <c r="F7" s="7" t="s">
        <v>11</v>
      </c>
      <c r="G7" s="2" t="str">
        <f>VLOOKUP(F7,'[1]1-供应商'!$C:$C,1,0)</f>
        <v>浙江鸿森装饰材料有限公司</v>
      </c>
      <c r="H7" s="2" t="str">
        <f>VLOOKUP(B7,[2]吕亮更新版采购物料和配件!$B:$B,1,0)</f>
        <v>UFM00006</v>
      </c>
      <c r="I7" s="2" t="str">
        <f>VLOOKUP(B7,[3]Sheet1!$B:$B,1,0)</f>
        <v>UFM00006</v>
      </c>
    </row>
    <row r="8" spans="1:9" x14ac:dyDescent="0.2">
      <c r="A8" s="7">
        <v>663</v>
      </c>
      <c r="B8" s="7" t="s">
        <v>22</v>
      </c>
      <c r="C8" s="8" t="s">
        <v>23</v>
      </c>
      <c r="D8" s="7" t="s">
        <v>9</v>
      </c>
      <c r="E8" s="7" t="s">
        <v>10</v>
      </c>
      <c r="F8" s="7" t="s">
        <v>11</v>
      </c>
      <c r="G8" s="2" t="str">
        <f>VLOOKUP(F8,'[1]1-供应商'!$C:$C,1,0)</f>
        <v>浙江鸿森装饰材料有限公司</v>
      </c>
      <c r="H8" s="2" t="str">
        <f>VLOOKUP(B8,[2]吕亮更新版采购物料和配件!$B:$B,1,0)</f>
        <v>UFM00007</v>
      </c>
      <c r="I8" s="2" t="str">
        <f>VLOOKUP(B8,[3]Sheet1!$B:$B,1,0)</f>
        <v>UFM00007</v>
      </c>
    </row>
    <row r="9" spans="1:9" x14ac:dyDescent="0.2">
      <c r="A9" s="7">
        <v>663</v>
      </c>
      <c r="B9" s="7" t="s">
        <v>24</v>
      </c>
      <c r="C9" s="8" t="s">
        <v>25</v>
      </c>
      <c r="D9" s="7" t="s">
        <v>9</v>
      </c>
      <c r="E9" s="7" t="s">
        <v>10</v>
      </c>
      <c r="F9" s="7" t="s">
        <v>11</v>
      </c>
      <c r="G9" s="2" t="str">
        <f>VLOOKUP(F9,'[1]1-供应商'!$C:$C,1,0)</f>
        <v>浙江鸿森装饰材料有限公司</v>
      </c>
      <c r="H9" s="2" t="str">
        <f>VLOOKUP(B9,[2]吕亮更新版采购物料和配件!$B:$B,1,0)</f>
        <v>UFM00008</v>
      </c>
      <c r="I9" s="2" t="str">
        <f>VLOOKUP(B9,[3]Sheet1!$B:$B,1,0)</f>
        <v>UFM00008</v>
      </c>
    </row>
    <row r="10" spans="1:9" x14ac:dyDescent="0.2">
      <c r="A10" s="7">
        <v>663</v>
      </c>
      <c r="B10" s="7" t="s">
        <v>26</v>
      </c>
      <c r="C10" s="8" t="s">
        <v>27</v>
      </c>
      <c r="D10" s="7" t="s">
        <v>9</v>
      </c>
      <c r="E10" s="7" t="s">
        <v>10</v>
      </c>
      <c r="F10" s="7" t="s">
        <v>11</v>
      </c>
      <c r="G10" s="2" t="str">
        <f>VLOOKUP(F10,'[1]1-供应商'!$C:$C,1,0)</f>
        <v>浙江鸿森装饰材料有限公司</v>
      </c>
      <c r="H10" s="2" t="str">
        <f>VLOOKUP(B10,[2]吕亮更新版采购物料和配件!$B:$B,1,0)</f>
        <v>UFM00009</v>
      </c>
      <c r="I10" s="2" t="str">
        <f>VLOOKUP(B10,[3]Sheet1!$B:$B,1,0)</f>
        <v>UFM00009</v>
      </c>
    </row>
    <row r="11" spans="1:9" x14ac:dyDescent="0.2">
      <c r="A11" s="7">
        <v>663</v>
      </c>
      <c r="B11" s="7" t="s">
        <v>28</v>
      </c>
      <c r="C11" s="8" t="s">
        <v>29</v>
      </c>
      <c r="D11" s="7" t="s">
        <v>9</v>
      </c>
      <c r="E11" s="7" t="s">
        <v>10</v>
      </c>
      <c r="F11" s="7" t="s">
        <v>11</v>
      </c>
      <c r="G11" s="2" t="str">
        <f>VLOOKUP(F11,'[1]1-供应商'!$C:$C,1,0)</f>
        <v>浙江鸿森装饰材料有限公司</v>
      </c>
      <c r="H11" s="2" t="str">
        <f>VLOOKUP(B11,[2]吕亮更新版采购物料和配件!$B:$B,1,0)</f>
        <v>UFM00010</v>
      </c>
      <c r="I11" s="2" t="str">
        <f>VLOOKUP(B11,[3]Sheet1!$B:$B,1,0)</f>
        <v>UFM00010</v>
      </c>
    </row>
    <row r="12" spans="1:9" x14ac:dyDescent="0.2">
      <c r="A12" s="7">
        <v>663</v>
      </c>
      <c r="B12" s="7" t="s">
        <v>30</v>
      </c>
      <c r="C12" s="8" t="s">
        <v>31</v>
      </c>
      <c r="D12" s="7" t="s">
        <v>9</v>
      </c>
      <c r="E12" s="7" t="s">
        <v>10</v>
      </c>
      <c r="F12" s="7" t="s">
        <v>11</v>
      </c>
      <c r="G12" s="2" t="str">
        <f>VLOOKUP(F12,'[1]1-供应商'!$C:$C,1,0)</f>
        <v>浙江鸿森装饰材料有限公司</v>
      </c>
      <c r="H12" s="2" t="str">
        <f>VLOOKUP(B12,[2]吕亮更新版采购物料和配件!$B:$B,1,0)</f>
        <v>UFM00011</v>
      </c>
      <c r="I12" s="2" t="str">
        <f>VLOOKUP(B12,[3]Sheet1!$B:$B,1,0)</f>
        <v>UFM00011</v>
      </c>
    </row>
    <row r="13" spans="1:9" x14ac:dyDescent="0.2">
      <c r="A13" s="7">
        <v>663</v>
      </c>
      <c r="B13" s="7" t="s">
        <v>32</v>
      </c>
      <c r="C13" s="8" t="s">
        <v>33</v>
      </c>
      <c r="D13" s="7" t="s">
        <v>9</v>
      </c>
      <c r="E13" s="7" t="s">
        <v>10</v>
      </c>
      <c r="F13" s="7" t="s">
        <v>11</v>
      </c>
      <c r="G13" s="2" t="str">
        <f>VLOOKUP(F13,'[1]1-供应商'!$C:$C,1,0)</f>
        <v>浙江鸿森装饰材料有限公司</v>
      </c>
      <c r="H13" s="2" t="str">
        <f>VLOOKUP(B13,[2]吕亮更新版采购物料和配件!$B:$B,1,0)</f>
        <v>UFM00012</v>
      </c>
      <c r="I13" s="2" t="str">
        <f>VLOOKUP(B13,[3]Sheet1!$B:$B,1,0)</f>
        <v>UFM00012</v>
      </c>
    </row>
    <row r="14" spans="1:9" x14ac:dyDescent="0.2">
      <c r="A14" s="7">
        <v>663</v>
      </c>
      <c r="B14" s="7" t="s">
        <v>34</v>
      </c>
      <c r="C14" s="8" t="s">
        <v>35</v>
      </c>
      <c r="D14" s="7" t="s">
        <v>9</v>
      </c>
      <c r="E14" s="7" t="s">
        <v>10</v>
      </c>
      <c r="F14" s="7" t="s">
        <v>11</v>
      </c>
      <c r="G14" s="2" t="str">
        <f>VLOOKUP(F14,'[1]1-供应商'!$C:$C,1,0)</f>
        <v>浙江鸿森装饰材料有限公司</v>
      </c>
      <c r="H14" s="2" t="str">
        <f>VLOOKUP(B14,[2]吕亮更新版采购物料和配件!$B:$B,1,0)</f>
        <v>UFM00013</v>
      </c>
      <c r="I14" s="2" t="str">
        <f>VLOOKUP(B14,[3]Sheet1!$B:$B,1,0)</f>
        <v>UFM00013</v>
      </c>
    </row>
    <row r="15" spans="1:9" x14ac:dyDescent="0.2">
      <c r="A15" s="7">
        <v>663</v>
      </c>
      <c r="B15" s="7" t="s">
        <v>36</v>
      </c>
      <c r="C15" s="8" t="s">
        <v>37</v>
      </c>
      <c r="D15" s="7" t="s">
        <v>9</v>
      </c>
      <c r="E15" s="7" t="s">
        <v>10</v>
      </c>
      <c r="F15" s="7" t="s">
        <v>11</v>
      </c>
      <c r="G15" s="2" t="str">
        <f>VLOOKUP(F15,'[1]1-供应商'!$C:$C,1,0)</f>
        <v>浙江鸿森装饰材料有限公司</v>
      </c>
      <c r="H15" s="2" t="str">
        <f>VLOOKUP(B15,[2]吕亮更新版采购物料和配件!$B:$B,1,0)</f>
        <v>UFM00014</v>
      </c>
      <c r="I15" s="2" t="str">
        <f>VLOOKUP(B15,[3]Sheet1!$B:$B,1,0)</f>
        <v>UFM00014</v>
      </c>
    </row>
    <row r="16" spans="1:9" x14ac:dyDescent="0.2">
      <c r="A16" s="7">
        <v>663</v>
      </c>
      <c r="B16" s="7" t="s">
        <v>38</v>
      </c>
      <c r="C16" s="8" t="s">
        <v>39</v>
      </c>
      <c r="D16" s="7" t="s">
        <v>9</v>
      </c>
      <c r="E16" s="7" t="s">
        <v>10</v>
      </c>
      <c r="F16" s="7" t="s">
        <v>11</v>
      </c>
      <c r="G16" s="2" t="str">
        <f>VLOOKUP(F16,'[1]1-供应商'!$C:$C,1,0)</f>
        <v>浙江鸿森装饰材料有限公司</v>
      </c>
      <c r="H16" s="2" t="str">
        <f>VLOOKUP(B16,[2]吕亮更新版采购物料和配件!$B:$B,1,0)</f>
        <v>UFM00015</v>
      </c>
      <c r="I16" s="2" t="str">
        <f>VLOOKUP(B16,[3]Sheet1!$B:$B,1,0)</f>
        <v>UFM00015</v>
      </c>
    </row>
    <row r="17" spans="1:10" x14ac:dyDescent="0.2">
      <c r="A17" s="7">
        <v>663</v>
      </c>
      <c r="B17" s="7" t="s">
        <v>40</v>
      </c>
      <c r="C17" s="8" t="s">
        <v>41</v>
      </c>
      <c r="D17" s="7" t="s">
        <v>9</v>
      </c>
      <c r="E17" s="7" t="s">
        <v>10</v>
      </c>
      <c r="F17" s="7" t="s">
        <v>11</v>
      </c>
      <c r="G17" s="2" t="str">
        <f>VLOOKUP(F17,'[1]1-供应商'!$C:$C,1,0)</f>
        <v>浙江鸿森装饰材料有限公司</v>
      </c>
      <c r="H17" s="2" t="str">
        <f>VLOOKUP(B17,[2]吕亮更新版采购物料和配件!$B:$B,1,0)</f>
        <v>UFM00016</v>
      </c>
      <c r="I17" s="2" t="str">
        <f>VLOOKUP(B17,[3]Sheet1!$B:$B,1,0)</f>
        <v>UFM00016</v>
      </c>
    </row>
    <row r="18" spans="1:10" x14ac:dyDescent="0.2">
      <c r="A18" s="7">
        <v>663</v>
      </c>
      <c r="B18" s="7" t="s">
        <v>42</v>
      </c>
      <c r="C18" s="8" t="s">
        <v>43</v>
      </c>
      <c r="D18" s="7" t="s">
        <v>9</v>
      </c>
      <c r="E18" s="7" t="s">
        <v>10</v>
      </c>
      <c r="F18" s="7" t="s">
        <v>11</v>
      </c>
      <c r="G18" s="2" t="str">
        <f>VLOOKUP(F18,'[1]1-供应商'!$C:$C,1,0)</f>
        <v>浙江鸿森装饰材料有限公司</v>
      </c>
      <c r="H18" s="2" t="str">
        <f>VLOOKUP(B18,[2]吕亮更新版采购物料和配件!$B:$B,1,0)</f>
        <v>UFM00017</v>
      </c>
      <c r="I18" s="2" t="str">
        <f>VLOOKUP(B18,[3]Sheet1!$B:$B,1,0)</f>
        <v>UFM00017</v>
      </c>
    </row>
    <row r="19" spans="1:10" x14ac:dyDescent="0.2">
      <c r="A19" s="7">
        <v>663</v>
      </c>
      <c r="B19" s="7" t="s">
        <v>44</v>
      </c>
      <c r="C19" s="8" t="s">
        <v>45</v>
      </c>
      <c r="D19" s="7" t="s">
        <v>9</v>
      </c>
      <c r="E19" s="7" t="s">
        <v>10</v>
      </c>
      <c r="F19" s="7" t="s">
        <v>11</v>
      </c>
      <c r="G19" s="2" t="str">
        <f>VLOOKUP(F19,'[1]1-供应商'!$C:$C,1,0)</f>
        <v>浙江鸿森装饰材料有限公司</v>
      </c>
      <c r="H19" s="2" t="str">
        <f>VLOOKUP(B19,[2]吕亮更新版采购物料和配件!$B:$B,1,0)</f>
        <v>UFM00018</v>
      </c>
      <c r="I19" s="2" t="str">
        <f>VLOOKUP(B19,[3]Sheet1!$B:$B,1,0)</f>
        <v>UFM00018</v>
      </c>
    </row>
    <row r="20" spans="1:10" x14ac:dyDescent="0.2">
      <c r="A20" s="7">
        <v>663</v>
      </c>
      <c r="B20" s="7" t="s">
        <v>46</v>
      </c>
      <c r="C20" s="8" t="s">
        <v>47</v>
      </c>
      <c r="D20" s="7" t="s">
        <v>9</v>
      </c>
      <c r="E20" s="7" t="s">
        <v>10</v>
      </c>
      <c r="F20" s="7" t="s">
        <v>11</v>
      </c>
      <c r="G20" s="2" t="str">
        <f>VLOOKUP(F20,'[1]1-供应商'!$C:$C,1,0)</f>
        <v>浙江鸿森装饰材料有限公司</v>
      </c>
      <c r="H20" s="2" t="str">
        <f>VLOOKUP(B20,[2]吕亮更新版采购物料和配件!$B:$B,1,0)</f>
        <v>UFM00019</v>
      </c>
      <c r="I20" s="2" t="str">
        <f>VLOOKUP(B20,[3]Sheet1!$B:$B,1,0)</f>
        <v>UFM00019</v>
      </c>
    </row>
    <row r="21" spans="1:10" x14ac:dyDescent="0.2">
      <c r="A21" s="7">
        <v>663</v>
      </c>
      <c r="B21" s="7" t="s">
        <v>48</v>
      </c>
      <c r="C21" s="8" t="s">
        <v>49</v>
      </c>
      <c r="D21" s="7" t="s">
        <v>9</v>
      </c>
      <c r="E21" s="7" t="s">
        <v>10</v>
      </c>
      <c r="F21" s="7" t="s">
        <v>11</v>
      </c>
      <c r="G21" s="2" t="str">
        <f>VLOOKUP(F21,'[1]1-供应商'!$C:$C,1,0)</f>
        <v>浙江鸿森装饰材料有限公司</v>
      </c>
      <c r="H21" s="2" t="str">
        <f>VLOOKUP(B21,[2]吕亮更新版采购物料和配件!$B:$B,1,0)</f>
        <v>UFM00020</v>
      </c>
      <c r="I21" s="2" t="str">
        <f>VLOOKUP(B21,[3]Sheet1!$B:$B,1,0)</f>
        <v>UFM00020</v>
      </c>
    </row>
    <row r="22" spans="1:10" x14ac:dyDescent="0.2">
      <c r="A22" s="7">
        <v>663</v>
      </c>
      <c r="B22" s="7" t="s">
        <v>50</v>
      </c>
      <c r="C22" s="8" t="s">
        <v>51</v>
      </c>
      <c r="D22" s="7" t="s">
        <v>9</v>
      </c>
      <c r="E22" s="7" t="s">
        <v>10</v>
      </c>
      <c r="F22" s="7" t="s">
        <v>11</v>
      </c>
      <c r="G22" s="2" t="str">
        <f>VLOOKUP(F22,'[1]1-供应商'!$C:$C,1,0)</f>
        <v>浙江鸿森装饰材料有限公司</v>
      </c>
      <c r="H22" s="2" t="str">
        <f>VLOOKUP(B22,[2]吕亮更新版采购物料和配件!$B:$B,1,0)</f>
        <v>UFM00021</v>
      </c>
      <c r="I22" s="2" t="str">
        <f>VLOOKUP(B22,[3]Sheet1!$B:$B,1,0)</f>
        <v>UFM00021</v>
      </c>
    </row>
    <row r="23" spans="1:10" x14ac:dyDescent="0.2">
      <c r="A23" s="7">
        <v>663</v>
      </c>
      <c r="B23" s="7" t="s">
        <v>52</v>
      </c>
      <c r="C23" s="8" t="s">
        <v>53</v>
      </c>
      <c r="D23" s="7" t="s">
        <v>9</v>
      </c>
      <c r="E23" s="7" t="s">
        <v>10</v>
      </c>
      <c r="F23" s="7" t="s">
        <v>11</v>
      </c>
      <c r="G23" s="2" t="str">
        <f>VLOOKUP(F23,'[1]1-供应商'!$C:$C,1,0)</f>
        <v>浙江鸿森装饰材料有限公司</v>
      </c>
      <c r="H23" s="2" t="str">
        <f>VLOOKUP(B23,[2]吕亮更新版采购物料和配件!$B:$B,1,0)</f>
        <v>UFM00022</v>
      </c>
      <c r="I23" s="2" t="str">
        <f>VLOOKUP(B23,[3]Sheet1!$B:$B,1,0)</f>
        <v>UFM00022</v>
      </c>
    </row>
    <row r="24" spans="1:10" x14ac:dyDescent="0.2">
      <c r="A24" s="7">
        <v>663</v>
      </c>
      <c r="B24" s="7" t="s">
        <v>54</v>
      </c>
      <c r="C24" s="8" t="s">
        <v>55</v>
      </c>
      <c r="D24" s="7" t="s">
        <v>9</v>
      </c>
      <c r="E24" s="7" t="s">
        <v>10</v>
      </c>
      <c r="F24" s="7" t="s">
        <v>11</v>
      </c>
      <c r="G24" s="2" t="str">
        <f>VLOOKUP(F24,'[1]1-供应商'!$C:$C,1,0)</f>
        <v>浙江鸿森装饰材料有限公司</v>
      </c>
      <c r="H24" s="2" t="str">
        <f>VLOOKUP(B24,[2]吕亮更新版采购物料和配件!$B:$B,1,0)</f>
        <v>UFM00023</v>
      </c>
      <c r="I24" s="2" t="str">
        <f>VLOOKUP(B24,[3]Sheet1!$B:$B,1,0)</f>
        <v>UFM00023</v>
      </c>
    </row>
    <row r="25" spans="1:10" x14ac:dyDescent="0.2">
      <c r="A25" s="7">
        <v>663</v>
      </c>
      <c r="B25" s="7" t="s">
        <v>56</v>
      </c>
      <c r="C25" s="8" t="s">
        <v>57</v>
      </c>
      <c r="D25" s="7" t="s">
        <v>9</v>
      </c>
      <c r="E25" s="7" t="s">
        <v>10</v>
      </c>
      <c r="F25" s="7" t="s">
        <v>11</v>
      </c>
      <c r="G25" s="2" t="str">
        <f>VLOOKUP(F25,'[1]1-供应商'!$C:$C,1,0)</f>
        <v>浙江鸿森装饰材料有限公司</v>
      </c>
      <c r="H25" s="2" t="str">
        <f>VLOOKUP(B25,[2]吕亮更新版采购物料和配件!$B:$B,1,0)</f>
        <v>UFM00024</v>
      </c>
      <c r="I25" s="2" t="str">
        <f>VLOOKUP(B25,[3]Sheet1!$B:$B,1,0)</f>
        <v>UFM00024</v>
      </c>
    </row>
    <row r="26" spans="1:10" x14ac:dyDescent="0.2">
      <c r="A26" s="7">
        <v>663</v>
      </c>
      <c r="B26" s="7" t="s">
        <v>58</v>
      </c>
      <c r="C26" s="8" t="s">
        <v>59</v>
      </c>
      <c r="D26" s="7" t="s">
        <v>9</v>
      </c>
      <c r="E26" s="7" t="s">
        <v>10</v>
      </c>
      <c r="F26" s="7" t="s">
        <v>11</v>
      </c>
      <c r="G26" s="2" t="str">
        <f>VLOOKUP(F26,'[1]1-供应商'!$C:$C,1,0)</f>
        <v>浙江鸿森装饰材料有限公司</v>
      </c>
      <c r="H26" s="2" t="str">
        <f>VLOOKUP(B26,[2]吕亮更新版采购物料和配件!$B:$B,1,0)</f>
        <v>UFM00025</v>
      </c>
      <c r="I26" s="2" t="str">
        <f>VLOOKUP(B26,[3]Sheet1!$B:$B,1,0)</f>
        <v>UFM00025</v>
      </c>
    </row>
    <row r="27" spans="1:10" x14ac:dyDescent="0.2">
      <c r="A27" s="7">
        <v>663</v>
      </c>
      <c r="B27" s="7" t="s">
        <v>60</v>
      </c>
      <c r="C27" s="8" t="s">
        <v>61</v>
      </c>
      <c r="D27" s="7" t="s">
        <v>9</v>
      </c>
      <c r="E27" s="7" t="s">
        <v>10</v>
      </c>
      <c r="F27" s="7" t="s">
        <v>11</v>
      </c>
      <c r="G27" s="2" t="str">
        <f>VLOOKUP(F27,'[1]1-供应商'!$C:$C,1,0)</f>
        <v>浙江鸿森装饰材料有限公司</v>
      </c>
      <c r="H27" s="2" t="str">
        <f>VLOOKUP(B27,[2]吕亮更新版采购物料和配件!$B:$B,1,0)</f>
        <v>UFM00026</v>
      </c>
      <c r="I27" s="2" t="str">
        <f>VLOOKUP(B27,[3]Sheet1!$B:$B,1,0)</f>
        <v>UFM00026</v>
      </c>
    </row>
    <row r="28" spans="1:10" x14ac:dyDescent="0.2">
      <c r="A28" s="7">
        <v>663</v>
      </c>
      <c r="B28" s="7" t="s">
        <v>62</v>
      </c>
      <c r="C28" s="8" t="s">
        <v>63</v>
      </c>
      <c r="D28" s="7" t="s">
        <v>9</v>
      </c>
      <c r="E28" s="7" t="s">
        <v>10</v>
      </c>
      <c r="F28" s="7" t="s">
        <v>11</v>
      </c>
      <c r="G28" s="2" t="str">
        <f>VLOOKUP(F28,'[1]1-供应商'!$C:$C,1,0)</f>
        <v>浙江鸿森装饰材料有限公司</v>
      </c>
      <c r="H28" s="2" t="str">
        <f>VLOOKUP(B28,[2]吕亮更新版采购物料和配件!$B:$B,1,0)</f>
        <v>UFM00027</v>
      </c>
      <c r="I28" s="2" t="str">
        <f>VLOOKUP(B28,[3]Sheet1!$B:$B,1,0)</f>
        <v>UFM00027</v>
      </c>
    </row>
    <row r="29" spans="1:10" x14ac:dyDescent="0.2">
      <c r="A29" s="7">
        <v>663</v>
      </c>
      <c r="B29" s="7" t="s">
        <v>64</v>
      </c>
      <c r="C29" s="8" t="s">
        <v>65</v>
      </c>
      <c r="D29" s="7" t="s">
        <v>9</v>
      </c>
      <c r="E29" s="7" t="s">
        <v>10</v>
      </c>
      <c r="F29" s="7" t="s">
        <v>11</v>
      </c>
      <c r="G29" s="2" t="str">
        <f>VLOOKUP(F29,'[1]1-供应商'!$C:$C,1,0)</f>
        <v>浙江鸿森装饰材料有限公司</v>
      </c>
      <c r="H29" s="2" t="str">
        <f>VLOOKUP(B29,[2]吕亮更新版采购物料和配件!$B:$B,1,0)</f>
        <v>UFM00028</v>
      </c>
      <c r="I29" s="2" t="str">
        <f>VLOOKUP(B29,[3]Sheet1!$B:$B,1,0)</f>
        <v>UFM00028</v>
      </c>
    </row>
    <row r="30" spans="1:10" x14ac:dyDescent="0.2">
      <c r="A30" s="7">
        <v>663</v>
      </c>
      <c r="B30" s="7" t="s">
        <v>66</v>
      </c>
      <c r="C30" s="8" t="s">
        <v>67</v>
      </c>
      <c r="D30" s="7" t="s">
        <v>9</v>
      </c>
      <c r="E30" s="7" t="s">
        <v>10</v>
      </c>
      <c r="F30" s="7" t="s">
        <v>11</v>
      </c>
      <c r="G30" s="2" t="str">
        <f>VLOOKUP(F30,'[1]1-供应商'!$C:$C,1,0)</f>
        <v>浙江鸿森装饰材料有限公司</v>
      </c>
      <c r="H30" s="2" t="str">
        <f>VLOOKUP(B30,[2]吕亮更新版采购物料和配件!$B:$B,1,0)</f>
        <v>UFM00029</v>
      </c>
      <c r="I30" s="2" t="str">
        <f>VLOOKUP(B30,[3]Sheet1!$B:$B,1,0)</f>
        <v>UFM00029</v>
      </c>
    </row>
    <row r="31" spans="1:10" x14ac:dyDescent="0.2">
      <c r="A31" s="9">
        <v>663</v>
      </c>
      <c r="B31" s="9" t="s">
        <v>68</v>
      </c>
      <c r="C31" s="10" t="s">
        <v>69</v>
      </c>
      <c r="D31" s="9" t="s">
        <v>9</v>
      </c>
      <c r="E31" s="7" t="s">
        <v>10</v>
      </c>
      <c r="F31" s="7" t="s">
        <v>11</v>
      </c>
      <c r="G31" s="2" t="str">
        <f>VLOOKUP(F31,'[1]1-供应商'!$C:$C,1,0)</f>
        <v>浙江鸿森装饰材料有限公司</v>
      </c>
      <c r="H31" s="2" t="str">
        <f>VLOOKUP(B31,[2]吕亮更新版采购物料和配件!$B:$B,1,0)</f>
        <v>UFM00030</v>
      </c>
      <c r="I31" s="2" t="str">
        <f>VLOOKUP(B31,[3]Sheet1!$B:$B,1,0)</f>
        <v>UFM00030</v>
      </c>
      <c r="J31" s="2" t="str">
        <f>VLOOKUP(B31,'第二次提供单价（补充部分采购物料'!B:B,1,0)</f>
        <v>UFM00030</v>
      </c>
    </row>
    <row r="32" spans="1:10" x14ac:dyDescent="0.2">
      <c r="A32" s="7">
        <v>663</v>
      </c>
      <c r="B32" s="7" t="s">
        <v>70</v>
      </c>
      <c r="C32" s="8" t="s">
        <v>71</v>
      </c>
      <c r="D32" s="7" t="s">
        <v>9</v>
      </c>
      <c r="E32" s="7" t="s">
        <v>10</v>
      </c>
      <c r="F32" s="7" t="s">
        <v>11</v>
      </c>
      <c r="G32" s="2" t="str">
        <f>VLOOKUP(F32,'[1]1-供应商'!$C:$C,1,0)</f>
        <v>浙江鸿森装饰材料有限公司</v>
      </c>
      <c r="H32" s="2" t="str">
        <f>VLOOKUP(B32,[2]吕亮更新版采购物料和配件!$B:$B,1,0)</f>
        <v>UFM00031</v>
      </c>
      <c r="I32" s="2" t="str">
        <f>VLOOKUP(B32,[3]Sheet1!$B:$B,1,0)</f>
        <v>UFM00031</v>
      </c>
    </row>
    <row r="33" spans="1:9" x14ac:dyDescent="0.2">
      <c r="A33" s="7">
        <v>663</v>
      </c>
      <c r="B33" s="7" t="s">
        <v>72</v>
      </c>
      <c r="C33" s="8" t="s">
        <v>73</v>
      </c>
      <c r="D33" s="7" t="s">
        <v>9</v>
      </c>
      <c r="E33" s="7" t="s">
        <v>10</v>
      </c>
      <c r="F33" s="7" t="s">
        <v>11</v>
      </c>
      <c r="G33" s="2" t="str">
        <f>VLOOKUP(F33,'[1]1-供应商'!$C:$C,1,0)</f>
        <v>浙江鸿森装饰材料有限公司</v>
      </c>
      <c r="H33" s="2" t="str">
        <f>VLOOKUP(B33,[2]吕亮更新版采购物料和配件!$B:$B,1,0)</f>
        <v>UFM00032</v>
      </c>
      <c r="I33" s="2" t="str">
        <f>VLOOKUP(B33,[3]Sheet1!$B:$B,1,0)</f>
        <v>UFM00032</v>
      </c>
    </row>
    <row r="34" spans="1:9" x14ac:dyDescent="0.2">
      <c r="A34" s="7">
        <v>663</v>
      </c>
      <c r="B34" s="7" t="s">
        <v>74</v>
      </c>
      <c r="C34" s="8" t="s">
        <v>75</v>
      </c>
      <c r="D34" s="7" t="s">
        <v>9</v>
      </c>
      <c r="E34" s="7" t="s">
        <v>10</v>
      </c>
      <c r="F34" s="7" t="s">
        <v>11</v>
      </c>
      <c r="G34" s="2" t="str">
        <f>VLOOKUP(F34,'[1]1-供应商'!$C:$C,1,0)</f>
        <v>浙江鸿森装饰材料有限公司</v>
      </c>
      <c r="H34" s="2" t="str">
        <f>VLOOKUP(B34,[2]吕亮更新版采购物料和配件!$B:$B,1,0)</f>
        <v>UFM00033</v>
      </c>
      <c r="I34" s="2" t="str">
        <f>VLOOKUP(B34,[3]Sheet1!$B:$B,1,0)</f>
        <v>UFM00033</v>
      </c>
    </row>
    <row r="35" spans="1:9" x14ac:dyDescent="0.2">
      <c r="A35" s="7">
        <v>663</v>
      </c>
      <c r="B35" s="7" t="s">
        <v>76</v>
      </c>
      <c r="C35" s="8" t="s">
        <v>77</v>
      </c>
      <c r="D35" s="7" t="s">
        <v>9</v>
      </c>
      <c r="E35" s="7" t="s">
        <v>10</v>
      </c>
      <c r="F35" s="7" t="s">
        <v>11</v>
      </c>
      <c r="G35" s="2" t="str">
        <f>VLOOKUP(F35,'[1]1-供应商'!$C:$C,1,0)</f>
        <v>浙江鸿森装饰材料有限公司</v>
      </c>
      <c r="H35" s="2" t="str">
        <f>VLOOKUP(B35,[2]吕亮更新版采购物料和配件!$B:$B,1,0)</f>
        <v>UFM00034</v>
      </c>
      <c r="I35" s="2" t="str">
        <f>VLOOKUP(B35,[3]Sheet1!$B:$B,1,0)</f>
        <v>UFM00034</v>
      </c>
    </row>
    <row r="36" spans="1:9" x14ac:dyDescent="0.2">
      <c r="A36" s="7">
        <v>663</v>
      </c>
      <c r="B36" s="7" t="s">
        <v>78</v>
      </c>
      <c r="C36" s="8" t="s">
        <v>79</v>
      </c>
      <c r="D36" s="7" t="s">
        <v>9</v>
      </c>
      <c r="E36" s="7" t="s">
        <v>10</v>
      </c>
      <c r="F36" s="7" t="s">
        <v>11</v>
      </c>
      <c r="G36" s="2" t="str">
        <f>VLOOKUP(F36,'[1]1-供应商'!$C:$C,1,0)</f>
        <v>浙江鸿森装饰材料有限公司</v>
      </c>
      <c r="H36" s="2" t="str">
        <f>VLOOKUP(B36,[2]吕亮更新版采购物料和配件!$B:$B,1,0)</f>
        <v>UFM00035</v>
      </c>
      <c r="I36" s="2" t="str">
        <f>VLOOKUP(B36,[3]Sheet1!$B:$B,1,0)</f>
        <v>UFM00035</v>
      </c>
    </row>
    <row r="37" spans="1:9" x14ac:dyDescent="0.2">
      <c r="A37" s="7">
        <v>663</v>
      </c>
      <c r="B37" s="7" t="s">
        <v>80</v>
      </c>
      <c r="C37" s="8" t="s">
        <v>81</v>
      </c>
      <c r="D37" s="7" t="s">
        <v>9</v>
      </c>
      <c r="E37" s="7" t="s">
        <v>10</v>
      </c>
      <c r="F37" s="7" t="s">
        <v>11</v>
      </c>
      <c r="G37" s="2" t="str">
        <f>VLOOKUP(F37,'[1]1-供应商'!$C:$C,1,0)</f>
        <v>浙江鸿森装饰材料有限公司</v>
      </c>
      <c r="H37" s="2" t="str">
        <f>VLOOKUP(B37,[2]吕亮更新版采购物料和配件!$B:$B,1,0)</f>
        <v>UFM00036</v>
      </c>
      <c r="I37" s="2" t="str">
        <f>VLOOKUP(B37,[3]Sheet1!$B:$B,1,0)</f>
        <v>UFM00036</v>
      </c>
    </row>
    <row r="38" spans="1:9" x14ac:dyDescent="0.2">
      <c r="A38" s="7">
        <v>663</v>
      </c>
      <c r="B38" s="7" t="s">
        <v>82</v>
      </c>
      <c r="C38" s="8" t="s">
        <v>83</v>
      </c>
      <c r="D38" s="7" t="s">
        <v>9</v>
      </c>
      <c r="E38" s="7" t="s">
        <v>10</v>
      </c>
      <c r="F38" s="7" t="s">
        <v>11</v>
      </c>
      <c r="G38" s="2" t="str">
        <f>VLOOKUP(F38,'[1]1-供应商'!$C:$C,1,0)</f>
        <v>浙江鸿森装饰材料有限公司</v>
      </c>
      <c r="H38" s="2" t="str">
        <f>VLOOKUP(B38,[2]吕亮更新版采购物料和配件!$B:$B,1,0)</f>
        <v>UFM00037</v>
      </c>
      <c r="I38" s="2" t="str">
        <f>VLOOKUP(B38,[3]Sheet1!$B:$B,1,0)</f>
        <v>UFM00037</v>
      </c>
    </row>
    <row r="39" spans="1:9" x14ac:dyDescent="0.2">
      <c r="A39" s="7">
        <v>663</v>
      </c>
      <c r="B39" s="7" t="s">
        <v>84</v>
      </c>
      <c r="C39" s="8" t="s">
        <v>85</v>
      </c>
      <c r="D39" s="7" t="s">
        <v>9</v>
      </c>
      <c r="E39" s="7" t="s">
        <v>10</v>
      </c>
      <c r="F39" s="7" t="s">
        <v>11</v>
      </c>
      <c r="G39" s="2" t="str">
        <f>VLOOKUP(F39,'[1]1-供应商'!$C:$C,1,0)</f>
        <v>浙江鸿森装饰材料有限公司</v>
      </c>
      <c r="H39" s="2" t="str">
        <f>VLOOKUP(B39,[2]吕亮更新版采购物料和配件!$B:$B,1,0)</f>
        <v>UFM00038</v>
      </c>
      <c r="I39" s="2" t="str">
        <f>VLOOKUP(B39,[3]Sheet1!$B:$B,1,0)</f>
        <v>UFM00038</v>
      </c>
    </row>
    <row r="40" spans="1:9" x14ac:dyDescent="0.2">
      <c r="A40" s="7">
        <v>663</v>
      </c>
      <c r="B40" s="7" t="s">
        <v>86</v>
      </c>
      <c r="C40" s="8" t="s">
        <v>87</v>
      </c>
      <c r="D40" s="7" t="s">
        <v>9</v>
      </c>
      <c r="E40" s="7" t="s">
        <v>10</v>
      </c>
      <c r="F40" s="7" t="s">
        <v>11</v>
      </c>
      <c r="G40" s="2" t="str">
        <f>VLOOKUP(F40,'[1]1-供应商'!$C:$C,1,0)</f>
        <v>浙江鸿森装饰材料有限公司</v>
      </c>
      <c r="H40" s="2" t="str">
        <f>VLOOKUP(B40,[2]吕亮更新版采购物料和配件!$B:$B,1,0)</f>
        <v>UFM00039</v>
      </c>
      <c r="I40" s="2" t="str">
        <f>VLOOKUP(B40,[3]Sheet1!$B:$B,1,0)</f>
        <v>UFM00039</v>
      </c>
    </row>
    <row r="41" spans="1:9" x14ac:dyDescent="0.2">
      <c r="A41" s="7">
        <v>663</v>
      </c>
      <c r="B41" s="7" t="s">
        <v>88</v>
      </c>
      <c r="C41" s="8" t="s">
        <v>89</v>
      </c>
      <c r="D41" s="7" t="s">
        <v>9</v>
      </c>
      <c r="E41" s="7" t="s">
        <v>10</v>
      </c>
      <c r="F41" s="7" t="s">
        <v>11</v>
      </c>
      <c r="G41" s="2" t="str">
        <f>VLOOKUP(F41,'[1]1-供应商'!$C:$C,1,0)</f>
        <v>浙江鸿森装饰材料有限公司</v>
      </c>
      <c r="H41" s="2" t="str">
        <f>VLOOKUP(B41,[2]吕亮更新版采购物料和配件!$B:$B,1,0)</f>
        <v>UFM00040</v>
      </c>
      <c r="I41" s="2" t="str">
        <f>VLOOKUP(B41,[3]Sheet1!$B:$B,1,0)</f>
        <v>UFM00040</v>
      </c>
    </row>
    <row r="42" spans="1:9" x14ac:dyDescent="0.2">
      <c r="A42" s="7">
        <v>663</v>
      </c>
      <c r="B42" s="7" t="s">
        <v>90</v>
      </c>
      <c r="C42" s="8" t="s">
        <v>91</v>
      </c>
      <c r="D42" s="7" t="s">
        <v>9</v>
      </c>
      <c r="E42" s="7" t="s">
        <v>10</v>
      </c>
      <c r="F42" s="7" t="s">
        <v>11</v>
      </c>
      <c r="G42" s="2" t="str">
        <f>VLOOKUP(F42,'[1]1-供应商'!$C:$C,1,0)</f>
        <v>浙江鸿森装饰材料有限公司</v>
      </c>
      <c r="H42" s="2" t="str">
        <f>VLOOKUP(B42,[2]吕亮更新版采购物料和配件!$B:$B,1,0)</f>
        <v>UFM00041</v>
      </c>
      <c r="I42" s="2" t="str">
        <f>VLOOKUP(B42,[3]Sheet1!$B:$B,1,0)</f>
        <v>UFM00041</v>
      </c>
    </row>
    <row r="43" spans="1:9" x14ac:dyDescent="0.2">
      <c r="A43" s="7">
        <v>663</v>
      </c>
      <c r="B43" s="7" t="s">
        <v>92</v>
      </c>
      <c r="C43" s="8" t="s">
        <v>93</v>
      </c>
      <c r="D43" s="7" t="s">
        <v>9</v>
      </c>
      <c r="E43" s="7" t="s">
        <v>10</v>
      </c>
      <c r="F43" s="7" t="s">
        <v>11</v>
      </c>
      <c r="G43" s="2" t="str">
        <f>VLOOKUP(F43,'[1]1-供应商'!$C:$C,1,0)</f>
        <v>浙江鸿森装饰材料有限公司</v>
      </c>
      <c r="H43" s="2" t="str">
        <f>VLOOKUP(B43,[2]吕亮更新版采购物料和配件!$B:$B,1,0)</f>
        <v>UFM00042</v>
      </c>
      <c r="I43" s="2" t="str">
        <f>VLOOKUP(B43,[3]Sheet1!$B:$B,1,0)</f>
        <v>UFM00042</v>
      </c>
    </row>
    <row r="44" spans="1:9" x14ac:dyDescent="0.2">
      <c r="A44" s="7">
        <v>663</v>
      </c>
      <c r="B44" s="7" t="s">
        <v>94</v>
      </c>
      <c r="C44" s="11" t="s">
        <v>95</v>
      </c>
      <c r="D44" s="7" t="s">
        <v>9</v>
      </c>
      <c r="E44" s="7" t="s">
        <v>10</v>
      </c>
      <c r="F44" s="7" t="s">
        <v>11</v>
      </c>
      <c r="G44" s="2" t="str">
        <f>VLOOKUP(F44,'[1]1-供应商'!$C:$C,1,0)</f>
        <v>浙江鸿森装饰材料有限公司</v>
      </c>
      <c r="H44" s="2" t="str">
        <f>VLOOKUP(B44,[2]吕亮更新版采购物料和配件!$B:$B,1,0)</f>
        <v>UFM00043</v>
      </c>
      <c r="I44" s="2" t="str">
        <f>VLOOKUP(B44,[3]Sheet1!$B:$B,1,0)</f>
        <v>UFM00043</v>
      </c>
    </row>
    <row r="45" spans="1:9" x14ac:dyDescent="0.2">
      <c r="A45" s="7">
        <v>663</v>
      </c>
      <c r="B45" s="7" t="s">
        <v>96</v>
      </c>
      <c r="C45" s="11" t="s">
        <v>97</v>
      </c>
      <c r="D45" s="7" t="s">
        <v>9</v>
      </c>
      <c r="E45" s="7" t="s">
        <v>10</v>
      </c>
      <c r="F45" s="7" t="s">
        <v>11</v>
      </c>
      <c r="G45" s="2" t="str">
        <f>VLOOKUP(F45,'[1]1-供应商'!$C:$C,1,0)</f>
        <v>浙江鸿森装饰材料有限公司</v>
      </c>
      <c r="H45" s="2" t="str">
        <f>VLOOKUP(B45,[2]吕亮更新版采购物料和配件!$B:$B,1,0)</f>
        <v>UFM00044</v>
      </c>
      <c r="I45" s="2" t="str">
        <f>VLOOKUP(B45,[3]Sheet1!$B:$B,1,0)</f>
        <v>UFM00044</v>
      </c>
    </row>
    <row r="46" spans="1:9" x14ac:dyDescent="0.2">
      <c r="A46" s="7">
        <v>663</v>
      </c>
      <c r="B46" s="7" t="s">
        <v>98</v>
      </c>
      <c r="C46" s="11" t="s">
        <v>99</v>
      </c>
      <c r="D46" s="7" t="s">
        <v>9</v>
      </c>
      <c r="E46" s="7" t="s">
        <v>10</v>
      </c>
      <c r="F46" s="7" t="s">
        <v>11</v>
      </c>
      <c r="G46" s="2" t="str">
        <f>VLOOKUP(F46,'[1]1-供应商'!$C:$C,1,0)</f>
        <v>浙江鸿森装饰材料有限公司</v>
      </c>
      <c r="H46" s="2" t="str">
        <f>VLOOKUP(B46,[2]吕亮更新版采购物料和配件!$B:$B,1,0)</f>
        <v>UFM00045</v>
      </c>
      <c r="I46" s="2" t="str">
        <f>VLOOKUP(B46,[3]Sheet1!$B:$B,1,0)</f>
        <v>UFM00045</v>
      </c>
    </row>
    <row r="47" spans="1:9" x14ac:dyDescent="0.2">
      <c r="A47" s="7">
        <v>663</v>
      </c>
      <c r="B47" s="7" t="s">
        <v>100</v>
      </c>
      <c r="C47" s="11" t="s">
        <v>101</v>
      </c>
      <c r="D47" s="7" t="s">
        <v>9</v>
      </c>
      <c r="E47" s="7" t="s">
        <v>10</v>
      </c>
      <c r="F47" s="7" t="s">
        <v>11</v>
      </c>
      <c r="G47" s="2" t="str">
        <f>VLOOKUP(F47,'[1]1-供应商'!$C:$C,1,0)</f>
        <v>浙江鸿森装饰材料有限公司</v>
      </c>
      <c r="H47" s="2" t="str">
        <f>VLOOKUP(B47,[2]吕亮更新版采购物料和配件!$B:$B,1,0)</f>
        <v>UFM00046</v>
      </c>
      <c r="I47" s="2" t="str">
        <f>VLOOKUP(B47,[3]Sheet1!$B:$B,1,0)</f>
        <v>UFM00046</v>
      </c>
    </row>
    <row r="48" spans="1:9" x14ac:dyDescent="0.2">
      <c r="A48" s="7">
        <v>663</v>
      </c>
      <c r="B48" s="7" t="s">
        <v>102</v>
      </c>
      <c r="C48" s="8" t="s">
        <v>103</v>
      </c>
      <c r="D48" s="7" t="s">
        <v>9</v>
      </c>
      <c r="E48" s="7" t="s">
        <v>10</v>
      </c>
      <c r="F48" s="7" t="s">
        <v>11</v>
      </c>
      <c r="G48" s="2" t="str">
        <f>VLOOKUP(F48,'[1]1-供应商'!$C:$C,1,0)</f>
        <v>浙江鸿森装饰材料有限公司</v>
      </c>
      <c r="H48" s="2" t="str">
        <f>VLOOKUP(B48,[2]吕亮更新版采购物料和配件!$B:$B,1,0)</f>
        <v>UFM00047</v>
      </c>
      <c r="I48" s="2" t="str">
        <f>VLOOKUP(B48,[3]Sheet1!$B:$B,1,0)</f>
        <v>UFM00047</v>
      </c>
    </row>
    <row r="49" spans="1:9" x14ac:dyDescent="0.2">
      <c r="A49" s="7">
        <v>663</v>
      </c>
      <c r="B49" s="7" t="s">
        <v>104</v>
      </c>
      <c r="C49" s="8" t="s">
        <v>105</v>
      </c>
      <c r="D49" s="7" t="s">
        <v>9</v>
      </c>
      <c r="E49" s="7" t="s">
        <v>10</v>
      </c>
      <c r="F49" s="7" t="s">
        <v>11</v>
      </c>
      <c r="G49" s="2" t="str">
        <f>VLOOKUP(F49,'[1]1-供应商'!$C:$C,1,0)</f>
        <v>浙江鸿森装饰材料有限公司</v>
      </c>
      <c r="H49" s="2" t="str">
        <f>VLOOKUP(B49,[2]吕亮更新版采购物料和配件!$B:$B,1,0)</f>
        <v>UFM00048</v>
      </c>
      <c r="I49" s="2" t="str">
        <f>VLOOKUP(B49,[3]Sheet1!$B:$B,1,0)</f>
        <v>UFM00048</v>
      </c>
    </row>
    <row r="50" spans="1:9" x14ac:dyDescent="0.2">
      <c r="A50" s="7">
        <v>663</v>
      </c>
      <c r="B50" s="7" t="s">
        <v>106</v>
      </c>
      <c r="C50" s="8" t="s">
        <v>107</v>
      </c>
      <c r="D50" s="7" t="s">
        <v>9</v>
      </c>
      <c r="E50" s="7" t="s">
        <v>10</v>
      </c>
      <c r="F50" s="7" t="s">
        <v>11</v>
      </c>
      <c r="G50" s="2" t="str">
        <f>VLOOKUP(F50,'[1]1-供应商'!$C:$C,1,0)</f>
        <v>浙江鸿森装饰材料有限公司</v>
      </c>
      <c r="H50" s="2" t="str">
        <f>VLOOKUP(B50,[2]吕亮更新版采购物料和配件!$B:$B,1,0)</f>
        <v>UFM00049</v>
      </c>
      <c r="I50" s="2" t="str">
        <f>VLOOKUP(B50,[3]Sheet1!$B:$B,1,0)</f>
        <v>UFM00049</v>
      </c>
    </row>
    <row r="51" spans="1:9" x14ac:dyDescent="0.2">
      <c r="A51" s="7">
        <v>663</v>
      </c>
      <c r="B51" s="7" t="s">
        <v>108</v>
      </c>
      <c r="C51" s="8" t="s">
        <v>109</v>
      </c>
      <c r="D51" s="7" t="s">
        <v>9</v>
      </c>
      <c r="E51" s="7" t="s">
        <v>10</v>
      </c>
      <c r="F51" s="7" t="s">
        <v>11</v>
      </c>
      <c r="G51" s="2" t="str">
        <f>VLOOKUP(F51,'[1]1-供应商'!$C:$C,1,0)</f>
        <v>浙江鸿森装饰材料有限公司</v>
      </c>
      <c r="H51" s="2" t="str">
        <f>VLOOKUP(B51,[2]吕亮更新版采购物料和配件!$B:$B,1,0)</f>
        <v>UFM00050</v>
      </c>
      <c r="I51" s="2" t="str">
        <f>VLOOKUP(B51,[3]Sheet1!$B:$B,1,0)</f>
        <v>UFM00050</v>
      </c>
    </row>
    <row r="52" spans="1:9" x14ac:dyDescent="0.2">
      <c r="A52" s="7">
        <v>663</v>
      </c>
      <c r="B52" s="7" t="s">
        <v>110</v>
      </c>
      <c r="C52" s="8" t="s">
        <v>111</v>
      </c>
      <c r="D52" s="7" t="s">
        <v>9</v>
      </c>
      <c r="E52" s="7" t="s">
        <v>10</v>
      </c>
      <c r="F52" s="7" t="s">
        <v>11</v>
      </c>
      <c r="G52" s="2" t="str">
        <f>VLOOKUP(F52,'[1]1-供应商'!$C:$C,1,0)</f>
        <v>浙江鸿森装饰材料有限公司</v>
      </c>
      <c r="H52" s="2" t="str">
        <f>VLOOKUP(B52,[2]吕亮更新版采购物料和配件!$B:$B,1,0)</f>
        <v>UFM00051</v>
      </c>
      <c r="I52" s="2" t="str">
        <f>VLOOKUP(B52,[3]Sheet1!$B:$B,1,0)</f>
        <v>UFM00051</v>
      </c>
    </row>
    <row r="53" spans="1:9" x14ac:dyDescent="0.2">
      <c r="A53" s="7">
        <v>663</v>
      </c>
      <c r="B53" s="7" t="s">
        <v>112</v>
      </c>
      <c r="C53" s="8" t="s">
        <v>113</v>
      </c>
      <c r="D53" s="7" t="s">
        <v>9</v>
      </c>
      <c r="E53" s="7" t="s">
        <v>10</v>
      </c>
      <c r="F53" s="7" t="s">
        <v>11</v>
      </c>
      <c r="G53" s="2" t="str">
        <f>VLOOKUP(F53,'[1]1-供应商'!$C:$C,1,0)</f>
        <v>浙江鸿森装饰材料有限公司</v>
      </c>
      <c r="H53" s="2" t="str">
        <f>VLOOKUP(B53,[2]吕亮更新版采购物料和配件!$B:$B,1,0)</f>
        <v>UFM00052</v>
      </c>
      <c r="I53" s="2" t="str">
        <f>VLOOKUP(B53,[3]Sheet1!$B:$B,1,0)</f>
        <v>UFM00052</v>
      </c>
    </row>
    <row r="54" spans="1:9" x14ac:dyDescent="0.2">
      <c r="A54" s="7">
        <v>663</v>
      </c>
      <c r="B54" s="7" t="s">
        <v>114</v>
      </c>
      <c r="C54" s="8" t="s">
        <v>115</v>
      </c>
      <c r="D54" s="7" t="s">
        <v>9</v>
      </c>
      <c r="E54" s="7" t="s">
        <v>10</v>
      </c>
      <c r="F54" s="7" t="s">
        <v>11</v>
      </c>
      <c r="G54" s="2" t="str">
        <f>VLOOKUP(F54,'[1]1-供应商'!$C:$C,1,0)</f>
        <v>浙江鸿森装饰材料有限公司</v>
      </c>
      <c r="H54" s="2" t="str">
        <f>VLOOKUP(B54,[2]吕亮更新版采购物料和配件!$B:$B,1,0)</f>
        <v>UFM00053</v>
      </c>
      <c r="I54" s="2" t="str">
        <f>VLOOKUP(B54,[3]Sheet1!$B:$B,1,0)</f>
        <v>UFM00053</v>
      </c>
    </row>
    <row r="55" spans="1:9" x14ac:dyDescent="0.2">
      <c r="A55" s="7">
        <v>663</v>
      </c>
      <c r="B55" s="7" t="s">
        <v>116</v>
      </c>
      <c r="C55" s="8" t="s">
        <v>117</v>
      </c>
      <c r="D55" s="7" t="s">
        <v>9</v>
      </c>
      <c r="E55" s="7" t="s">
        <v>10</v>
      </c>
      <c r="F55" s="7" t="s">
        <v>11</v>
      </c>
      <c r="G55" s="2" t="str">
        <f>VLOOKUP(F55,'[1]1-供应商'!$C:$C,1,0)</f>
        <v>浙江鸿森装饰材料有限公司</v>
      </c>
      <c r="H55" s="2" t="str">
        <f>VLOOKUP(B55,[2]吕亮更新版采购物料和配件!$B:$B,1,0)</f>
        <v>UFM00054</v>
      </c>
      <c r="I55" s="2" t="str">
        <f>VLOOKUP(B55,[3]Sheet1!$B:$B,1,0)</f>
        <v>UFM00054</v>
      </c>
    </row>
    <row r="56" spans="1:9" x14ac:dyDescent="0.2">
      <c r="A56" s="7">
        <v>663</v>
      </c>
      <c r="B56" s="7" t="s">
        <v>118</v>
      </c>
      <c r="C56" s="8" t="s">
        <v>119</v>
      </c>
      <c r="D56" s="7" t="s">
        <v>9</v>
      </c>
      <c r="E56" s="7" t="s">
        <v>10</v>
      </c>
      <c r="F56" s="7" t="s">
        <v>11</v>
      </c>
      <c r="G56" s="2" t="str">
        <f>VLOOKUP(F56,'[1]1-供应商'!$C:$C,1,0)</f>
        <v>浙江鸿森装饰材料有限公司</v>
      </c>
      <c r="H56" s="2" t="str">
        <f>VLOOKUP(B56,[2]吕亮更新版采购物料和配件!$B:$B,1,0)</f>
        <v>UFM00055</v>
      </c>
      <c r="I56" s="2" t="str">
        <f>VLOOKUP(B56,[3]Sheet1!$B:$B,1,0)</f>
        <v>UFM00055</v>
      </c>
    </row>
    <row r="57" spans="1:9" x14ac:dyDescent="0.2">
      <c r="A57" s="7">
        <v>663</v>
      </c>
      <c r="B57" s="7" t="s">
        <v>120</v>
      </c>
      <c r="C57" s="8" t="s">
        <v>121</v>
      </c>
      <c r="D57" s="7" t="s">
        <v>9</v>
      </c>
      <c r="E57" s="7" t="s">
        <v>10</v>
      </c>
      <c r="F57" s="7" t="s">
        <v>11</v>
      </c>
      <c r="G57" s="2" t="str">
        <f>VLOOKUP(F57,'[1]1-供应商'!$C:$C,1,0)</f>
        <v>浙江鸿森装饰材料有限公司</v>
      </c>
      <c r="H57" s="2" t="str">
        <f>VLOOKUP(B57,[2]吕亮更新版采购物料和配件!$B:$B,1,0)</f>
        <v>UFM00056</v>
      </c>
      <c r="I57" s="2" t="str">
        <f>VLOOKUP(B57,[3]Sheet1!$B:$B,1,0)</f>
        <v>UFM00056</v>
      </c>
    </row>
    <row r="58" spans="1:9" x14ac:dyDescent="0.2">
      <c r="A58" s="7">
        <v>663</v>
      </c>
      <c r="B58" s="7" t="s">
        <v>122</v>
      </c>
      <c r="C58" s="8" t="s">
        <v>123</v>
      </c>
      <c r="D58" s="7" t="s">
        <v>9</v>
      </c>
      <c r="E58" s="7" t="s">
        <v>10</v>
      </c>
      <c r="F58" s="7" t="s">
        <v>11</v>
      </c>
      <c r="G58" s="2" t="str">
        <f>VLOOKUP(F58,'[1]1-供应商'!$C:$C,1,0)</f>
        <v>浙江鸿森装饰材料有限公司</v>
      </c>
      <c r="H58" s="2" t="str">
        <f>VLOOKUP(B58,[2]吕亮更新版采购物料和配件!$B:$B,1,0)</f>
        <v>UFM00057</v>
      </c>
      <c r="I58" s="2" t="str">
        <f>VLOOKUP(B58,[3]Sheet1!$B:$B,1,0)</f>
        <v>UFM00057</v>
      </c>
    </row>
    <row r="59" spans="1:9" x14ac:dyDescent="0.2">
      <c r="A59" s="7">
        <v>663</v>
      </c>
      <c r="B59" s="7" t="s">
        <v>124</v>
      </c>
      <c r="C59" s="12" t="s">
        <v>125</v>
      </c>
      <c r="D59" s="7" t="s">
        <v>126</v>
      </c>
      <c r="E59" s="7" t="s">
        <v>10</v>
      </c>
      <c r="F59" s="7" t="s">
        <v>1096</v>
      </c>
      <c r="G59" s="2" t="str">
        <f>VLOOKUP(F59,'[1]1-供应商'!$C:$C,1,0)</f>
        <v>浙江瑞亿装饰材料有限公司</v>
      </c>
      <c r="H59" s="2" t="str">
        <f>VLOOKUP(B59,[2]吕亮更新版采购物料和配件!$B:$B,1,0)</f>
        <v>UFM00058</v>
      </c>
      <c r="I59" s="2" t="str">
        <f>VLOOKUP(B59,[3]Sheet1!$B:$B,1,0)</f>
        <v>UFM00058</v>
      </c>
    </row>
    <row r="60" spans="1:9" x14ac:dyDescent="0.2">
      <c r="A60" s="7">
        <v>663</v>
      </c>
      <c r="B60" s="7" t="s">
        <v>127</v>
      </c>
      <c r="C60" s="12" t="s">
        <v>128</v>
      </c>
      <c r="D60" s="7" t="s">
        <v>126</v>
      </c>
      <c r="E60" s="7" t="s">
        <v>10</v>
      </c>
      <c r="F60" s="16" t="s">
        <v>1096</v>
      </c>
      <c r="G60" s="2" t="str">
        <f>VLOOKUP(F60,'[1]1-供应商'!$C:$C,1,0)</f>
        <v>浙江瑞亿装饰材料有限公司</v>
      </c>
      <c r="H60" s="2" t="str">
        <f>VLOOKUP(B60,[2]吕亮更新版采购物料和配件!$B:$B,1,0)</f>
        <v>UFM00059</v>
      </c>
      <c r="I60" s="2" t="str">
        <f>VLOOKUP(B60,[3]Sheet1!$B:$B,1,0)</f>
        <v>UFM00059</v>
      </c>
    </row>
    <row r="61" spans="1:9" x14ac:dyDescent="0.2">
      <c r="A61" s="7">
        <v>663</v>
      </c>
      <c r="B61" s="7" t="s">
        <v>129</v>
      </c>
      <c r="C61" s="12" t="s">
        <v>130</v>
      </c>
      <c r="D61" s="7" t="s">
        <v>126</v>
      </c>
      <c r="E61" s="7" t="s">
        <v>10</v>
      </c>
      <c r="F61" s="7" t="s">
        <v>1096</v>
      </c>
      <c r="G61" s="2" t="str">
        <f>VLOOKUP(F61,'[1]1-供应商'!$C:$C,1,0)</f>
        <v>浙江瑞亿装饰材料有限公司</v>
      </c>
      <c r="H61" s="2" t="str">
        <f>VLOOKUP(B61,[2]吕亮更新版采购物料和配件!$B:$B,1,0)</f>
        <v>UFM00060</v>
      </c>
      <c r="I61" s="2" t="str">
        <f>VLOOKUP(B61,[3]Sheet1!$B:$B,1,0)</f>
        <v>UFM00060</v>
      </c>
    </row>
    <row r="62" spans="1:9" x14ac:dyDescent="0.2">
      <c r="A62" s="7">
        <v>663</v>
      </c>
      <c r="B62" s="7" t="s">
        <v>131</v>
      </c>
      <c r="C62" s="12" t="s">
        <v>132</v>
      </c>
      <c r="D62" s="7" t="s">
        <v>126</v>
      </c>
      <c r="E62" s="7" t="s">
        <v>10</v>
      </c>
      <c r="F62" s="7" t="s">
        <v>1096</v>
      </c>
      <c r="G62" s="2" t="str">
        <f>VLOOKUP(F62,'[1]1-供应商'!$C:$C,1,0)</f>
        <v>浙江瑞亿装饰材料有限公司</v>
      </c>
      <c r="H62" s="2" t="str">
        <f>VLOOKUP(B62,[2]吕亮更新版采购物料和配件!$B:$B,1,0)</f>
        <v>UFM00061</v>
      </c>
      <c r="I62" s="2" t="str">
        <f>VLOOKUP(B62,[3]Sheet1!$B:$B,1,0)</f>
        <v>UFM00061</v>
      </c>
    </row>
    <row r="63" spans="1:9" x14ac:dyDescent="0.2">
      <c r="A63" s="7">
        <v>663</v>
      </c>
      <c r="B63" s="7" t="s">
        <v>133</v>
      </c>
      <c r="C63" s="12" t="s">
        <v>134</v>
      </c>
      <c r="D63" s="7" t="s">
        <v>126</v>
      </c>
      <c r="E63" s="7" t="s">
        <v>10</v>
      </c>
      <c r="F63" s="7" t="s">
        <v>1096</v>
      </c>
      <c r="G63" s="2" t="str">
        <f>VLOOKUP(F63,'[1]1-供应商'!$C:$C,1,0)</f>
        <v>浙江瑞亿装饰材料有限公司</v>
      </c>
      <c r="H63" s="2" t="str">
        <f>VLOOKUP(B63,[2]吕亮更新版采购物料和配件!$B:$B,1,0)</f>
        <v>UFM00062</v>
      </c>
      <c r="I63" s="2" t="str">
        <f>VLOOKUP(B63,[3]Sheet1!$B:$B,1,0)</f>
        <v>UFM00062</v>
      </c>
    </row>
    <row r="64" spans="1:9" x14ac:dyDescent="0.2">
      <c r="A64" s="7">
        <v>663</v>
      </c>
      <c r="B64" s="7" t="s">
        <v>135</v>
      </c>
      <c r="C64" s="12" t="s">
        <v>136</v>
      </c>
      <c r="D64" s="7" t="s">
        <v>126</v>
      </c>
      <c r="E64" s="7" t="s">
        <v>10</v>
      </c>
      <c r="F64" s="7" t="s">
        <v>1096</v>
      </c>
      <c r="G64" s="2" t="str">
        <f>VLOOKUP(F64,'[1]1-供应商'!$C:$C,1,0)</f>
        <v>浙江瑞亿装饰材料有限公司</v>
      </c>
      <c r="H64" s="2" t="str">
        <f>VLOOKUP(B64,[2]吕亮更新版采购物料和配件!$B:$B,1,0)</f>
        <v>UFM00063</v>
      </c>
      <c r="I64" s="2" t="str">
        <f>VLOOKUP(B64,[3]Sheet1!$B:$B,1,0)</f>
        <v>UFM00063</v>
      </c>
    </row>
    <row r="65" spans="1:9" x14ac:dyDescent="0.2">
      <c r="A65" s="7">
        <v>663</v>
      </c>
      <c r="B65" s="7" t="s">
        <v>137</v>
      </c>
      <c r="C65" s="12" t="s">
        <v>138</v>
      </c>
      <c r="D65" s="7" t="s">
        <v>126</v>
      </c>
      <c r="E65" s="7" t="s">
        <v>10</v>
      </c>
      <c r="F65" s="7" t="s">
        <v>1096</v>
      </c>
      <c r="G65" s="2" t="str">
        <f>VLOOKUP(F65,'[1]1-供应商'!$C:$C,1,0)</f>
        <v>浙江瑞亿装饰材料有限公司</v>
      </c>
      <c r="H65" s="2" t="str">
        <f>VLOOKUP(B65,[2]吕亮更新版采购物料和配件!$B:$B,1,0)</f>
        <v>UFM00064</v>
      </c>
      <c r="I65" s="2" t="str">
        <f>VLOOKUP(B65,[3]Sheet1!$B:$B,1,0)</f>
        <v>UFM00064</v>
      </c>
    </row>
    <row r="66" spans="1:9" x14ac:dyDescent="0.2">
      <c r="A66" s="7">
        <v>663</v>
      </c>
      <c r="B66" s="7" t="s">
        <v>139</v>
      </c>
      <c r="C66" s="12" t="s">
        <v>140</v>
      </c>
      <c r="D66" s="7" t="s">
        <v>126</v>
      </c>
      <c r="E66" s="7" t="s">
        <v>10</v>
      </c>
      <c r="F66" s="7" t="s">
        <v>1096</v>
      </c>
      <c r="G66" s="2" t="str">
        <f>VLOOKUP(F66,'[1]1-供应商'!$C:$C,1,0)</f>
        <v>浙江瑞亿装饰材料有限公司</v>
      </c>
      <c r="H66" s="2" t="str">
        <f>VLOOKUP(B66,[2]吕亮更新版采购物料和配件!$B:$B,1,0)</f>
        <v>UFM00065</v>
      </c>
      <c r="I66" s="2" t="str">
        <f>VLOOKUP(B66,[3]Sheet1!$B:$B,1,0)</f>
        <v>UFM00065</v>
      </c>
    </row>
    <row r="67" spans="1:9" x14ac:dyDescent="0.2">
      <c r="A67" s="7">
        <v>663</v>
      </c>
      <c r="B67" s="7" t="s">
        <v>141</v>
      </c>
      <c r="C67" s="12" t="s">
        <v>142</v>
      </c>
      <c r="D67" s="7" t="s">
        <v>126</v>
      </c>
      <c r="E67" s="7" t="s">
        <v>10</v>
      </c>
      <c r="F67" s="7" t="s">
        <v>1096</v>
      </c>
      <c r="G67" s="2" t="str">
        <f>VLOOKUP(F67,'[1]1-供应商'!$C:$C,1,0)</f>
        <v>浙江瑞亿装饰材料有限公司</v>
      </c>
      <c r="H67" s="2" t="str">
        <f>VLOOKUP(B67,[2]吕亮更新版采购物料和配件!$B:$B,1,0)</f>
        <v>UFM00066</v>
      </c>
      <c r="I67" s="2" t="str">
        <f>VLOOKUP(B67,[3]Sheet1!$B:$B,1,0)</f>
        <v>UFM00066</v>
      </c>
    </row>
    <row r="68" spans="1:9" x14ac:dyDescent="0.2">
      <c r="A68" s="7">
        <v>663</v>
      </c>
      <c r="B68" s="7" t="s">
        <v>143</v>
      </c>
      <c r="C68" s="12" t="s">
        <v>144</v>
      </c>
      <c r="D68" s="7" t="s">
        <v>126</v>
      </c>
      <c r="E68" s="7" t="s">
        <v>10</v>
      </c>
      <c r="F68" s="7" t="s">
        <v>1096</v>
      </c>
      <c r="G68" s="2" t="str">
        <f>VLOOKUP(F68,'[1]1-供应商'!$C:$C,1,0)</f>
        <v>浙江瑞亿装饰材料有限公司</v>
      </c>
      <c r="H68" s="2" t="str">
        <f>VLOOKUP(B68,[2]吕亮更新版采购物料和配件!$B:$B,1,0)</f>
        <v>UFM00067</v>
      </c>
      <c r="I68" s="2" t="str">
        <f>VLOOKUP(B68,[3]Sheet1!$B:$B,1,0)</f>
        <v>UFM00067</v>
      </c>
    </row>
    <row r="69" spans="1:9" x14ac:dyDescent="0.2">
      <c r="A69" s="7">
        <v>663</v>
      </c>
      <c r="B69" s="7" t="s">
        <v>145</v>
      </c>
      <c r="C69" s="12" t="s">
        <v>146</v>
      </c>
      <c r="D69" s="7" t="s">
        <v>126</v>
      </c>
      <c r="E69" s="7" t="s">
        <v>10</v>
      </c>
      <c r="F69" s="7" t="s">
        <v>1096</v>
      </c>
      <c r="G69" s="2" t="str">
        <f>VLOOKUP(F69,'[1]1-供应商'!$C:$C,1,0)</f>
        <v>浙江瑞亿装饰材料有限公司</v>
      </c>
      <c r="H69" s="2" t="str">
        <f>VLOOKUP(B69,[2]吕亮更新版采购物料和配件!$B:$B,1,0)</f>
        <v>UFM00068</v>
      </c>
      <c r="I69" s="2" t="str">
        <f>VLOOKUP(B69,[3]Sheet1!$B:$B,1,0)</f>
        <v>UFM00068</v>
      </c>
    </row>
    <row r="70" spans="1:9" x14ac:dyDescent="0.2">
      <c r="A70" s="7">
        <v>663</v>
      </c>
      <c r="B70" s="7" t="s">
        <v>147</v>
      </c>
      <c r="C70" s="12" t="s">
        <v>148</v>
      </c>
      <c r="D70" s="7" t="s">
        <v>126</v>
      </c>
      <c r="E70" s="7" t="s">
        <v>10</v>
      </c>
      <c r="F70" s="7" t="s">
        <v>1096</v>
      </c>
      <c r="G70" s="2" t="str">
        <f>VLOOKUP(F70,'[1]1-供应商'!$C:$C,1,0)</f>
        <v>浙江瑞亿装饰材料有限公司</v>
      </c>
      <c r="H70" s="2" t="str">
        <f>VLOOKUP(B70,[2]吕亮更新版采购物料和配件!$B:$B,1,0)</f>
        <v>UFM00069</v>
      </c>
      <c r="I70" s="2" t="str">
        <f>VLOOKUP(B70,[3]Sheet1!$B:$B,1,0)</f>
        <v>UFM00069</v>
      </c>
    </row>
    <row r="71" spans="1:9" x14ac:dyDescent="0.2">
      <c r="A71" s="7">
        <v>663</v>
      </c>
      <c r="B71" s="7" t="s">
        <v>149</v>
      </c>
      <c r="C71" s="12" t="s">
        <v>150</v>
      </c>
      <c r="D71" s="7" t="s">
        <v>126</v>
      </c>
      <c r="E71" s="7" t="s">
        <v>10</v>
      </c>
      <c r="F71" s="7" t="s">
        <v>1096</v>
      </c>
      <c r="G71" s="2" t="str">
        <f>VLOOKUP(F71,'[1]1-供应商'!$C:$C,1,0)</f>
        <v>浙江瑞亿装饰材料有限公司</v>
      </c>
      <c r="H71" s="2" t="str">
        <f>VLOOKUP(B71,[2]吕亮更新版采购物料和配件!$B:$B,1,0)</f>
        <v>UFM00070</v>
      </c>
      <c r="I71" s="2" t="str">
        <f>VLOOKUP(B71,[3]Sheet1!$B:$B,1,0)</f>
        <v>UFM00070</v>
      </c>
    </row>
    <row r="72" spans="1:9" x14ac:dyDescent="0.2">
      <c r="A72" s="7">
        <v>663</v>
      </c>
      <c r="B72" s="7" t="s">
        <v>151</v>
      </c>
      <c r="C72" s="12" t="s">
        <v>152</v>
      </c>
      <c r="D72" s="7" t="s">
        <v>126</v>
      </c>
      <c r="E72" s="7" t="s">
        <v>10</v>
      </c>
      <c r="F72" s="7" t="s">
        <v>1096</v>
      </c>
      <c r="G72" s="2" t="str">
        <f>VLOOKUP(F72,'[1]1-供应商'!$C:$C,1,0)</f>
        <v>浙江瑞亿装饰材料有限公司</v>
      </c>
      <c r="H72" s="2" t="str">
        <f>VLOOKUP(B72,[2]吕亮更新版采购物料和配件!$B:$B,1,0)</f>
        <v>UFM00071</v>
      </c>
      <c r="I72" s="2" t="str">
        <f>VLOOKUP(B72,[3]Sheet1!$B:$B,1,0)</f>
        <v>UFM00071</v>
      </c>
    </row>
    <row r="73" spans="1:9" x14ac:dyDescent="0.2">
      <c r="A73" s="7">
        <v>663</v>
      </c>
      <c r="B73" s="7" t="s">
        <v>153</v>
      </c>
      <c r="C73" s="12" t="s">
        <v>154</v>
      </c>
      <c r="D73" s="7" t="s">
        <v>126</v>
      </c>
      <c r="E73" s="7" t="s">
        <v>10</v>
      </c>
      <c r="F73" s="7" t="s">
        <v>1096</v>
      </c>
      <c r="G73" s="2" t="str">
        <f>VLOOKUP(F73,'[1]1-供应商'!$C:$C,1,0)</f>
        <v>浙江瑞亿装饰材料有限公司</v>
      </c>
      <c r="H73" s="2" t="str">
        <f>VLOOKUP(B73,[2]吕亮更新版采购物料和配件!$B:$B,1,0)</f>
        <v>UFM00072</v>
      </c>
      <c r="I73" s="2" t="str">
        <f>VLOOKUP(B73,[3]Sheet1!$B:$B,1,0)</f>
        <v>UFM00072</v>
      </c>
    </row>
    <row r="74" spans="1:9" x14ac:dyDescent="0.2">
      <c r="A74" s="7">
        <v>663</v>
      </c>
      <c r="B74" s="7" t="s">
        <v>155</v>
      </c>
      <c r="C74" s="12" t="s">
        <v>156</v>
      </c>
      <c r="D74" s="7" t="s">
        <v>126</v>
      </c>
      <c r="E74" s="7" t="s">
        <v>10</v>
      </c>
      <c r="F74" s="7" t="s">
        <v>1096</v>
      </c>
      <c r="G74" s="2" t="str">
        <f>VLOOKUP(F74,'[1]1-供应商'!$C:$C,1,0)</f>
        <v>浙江瑞亿装饰材料有限公司</v>
      </c>
      <c r="H74" s="2" t="str">
        <f>VLOOKUP(B74,[2]吕亮更新版采购物料和配件!$B:$B,1,0)</f>
        <v>UFM00073</v>
      </c>
      <c r="I74" s="2" t="str">
        <f>VLOOKUP(B74,[3]Sheet1!$B:$B,1,0)</f>
        <v>UFM00073</v>
      </c>
    </row>
    <row r="75" spans="1:9" x14ac:dyDescent="0.2">
      <c r="A75" s="7">
        <v>663</v>
      </c>
      <c r="B75" s="7" t="s">
        <v>157</v>
      </c>
      <c r="C75" s="12" t="s">
        <v>158</v>
      </c>
      <c r="D75" s="7" t="s">
        <v>126</v>
      </c>
      <c r="E75" s="7" t="s">
        <v>10</v>
      </c>
      <c r="F75" s="7" t="s">
        <v>1096</v>
      </c>
      <c r="G75" s="2" t="str">
        <f>VLOOKUP(F75,'[1]1-供应商'!$C:$C,1,0)</f>
        <v>浙江瑞亿装饰材料有限公司</v>
      </c>
      <c r="H75" s="2" t="str">
        <f>VLOOKUP(B75,[2]吕亮更新版采购物料和配件!$B:$B,1,0)</f>
        <v>UFM00074</v>
      </c>
      <c r="I75" s="2" t="str">
        <f>VLOOKUP(B75,[3]Sheet1!$B:$B,1,0)</f>
        <v>UFM00074</v>
      </c>
    </row>
    <row r="76" spans="1:9" x14ac:dyDescent="0.2">
      <c r="A76" s="7">
        <v>663</v>
      </c>
      <c r="B76" s="7" t="s">
        <v>159</v>
      </c>
      <c r="C76" s="12" t="s">
        <v>160</v>
      </c>
      <c r="D76" s="7" t="s">
        <v>126</v>
      </c>
      <c r="E76" s="7" t="s">
        <v>10</v>
      </c>
      <c r="F76" s="7" t="s">
        <v>1096</v>
      </c>
      <c r="G76" s="2" t="str">
        <f>VLOOKUP(F76,'[1]1-供应商'!$C:$C,1,0)</f>
        <v>浙江瑞亿装饰材料有限公司</v>
      </c>
      <c r="H76" s="2" t="str">
        <f>VLOOKUP(B76,[2]吕亮更新版采购物料和配件!$B:$B,1,0)</f>
        <v>UFM00075</v>
      </c>
      <c r="I76" s="2" t="str">
        <f>VLOOKUP(B76,[3]Sheet1!$B:$B,1,0)</f>
        <v>UFM00075</v>
      </c>
    </row>
    <row r="77" spans="1:9" x14ac:dyDescent="0.2">
      <c r="A77" s="7">
        <v>663</v>
      </c>
      <c r="B77" s="7" t="s">
        <v>161</v>
      </c>
      <c r="C77" s="12" t="s">
        <v>162</v>
      </c>
      <c r="D77" s="7" t="s">
        <v>126</v>
      </c>
      <c r="E77" s="7" t="s">
        <v>10</v>
      </c>
      <c r="F77" s="7" t="s">
        <v>1096</v>
      </c>
      <c r="G77" s="2" t="str">
        <f>VLOOKUP(F77,'[1]1-供应商'!$C:$C,1,0)</f>
        <v>浙江瑞亿装饰材料有限公司</v>
      </c>
      <c r="H77" s="2" t="str">
        <f>VLOOKUP(B77,[2]吕亮更新版采购物料和配件!$B:$B,1,0)</f>
        <v>UFM00076</v>
      </c>
      <c r="I77" s="2" t="str">
        <f>VLOOKUP(B77,[3]Sheet1!$B:$B,1,0)</f>
        <v>UFM00076</v>
      </c>
    </row>
    <row r="78" spans="1:9" x14ac:dyDescent="0.2">
      <c r="A78" s="7">
        <v>663</v>
      </c>
      <c r="B78" s="7" t="s">
        <v>163</v>
      </c>
      <c r="C78" s="12" t="s">
        <v>164</v>
      </c>
      <c r="D78" s="7" t="s">
        <v>126</v>
      </c>
      <c r="E78" s="7" t="s">
        <v>10</v>
      </c>
      <c r="F78" s="7" t="s">
        <v>1096</v>
      </c>
      <c r="G78" s="2" t="str">
        <f>VLOOKUP(F78,'[1]1-供应商'!$C:$C,1,0)</f>
        <v>浙江瑞亿装饰材料有限公司</v>
      </c>
      <c r="H78" s="2" t="str">
        <f>VLOOKUP(B78,[2]吕亮更新版采购物料和配件!$B:$B,1,0)</f>
        <v>UFM00077</v>
      </c>
      <c r="I78" s="2" t="str">
        <f>VLOOKUP(B78,[3]Sheet1!$B:$B,1,0)</f>
        <v>UFM00077</v>
      </c>
    </row>
    <row r="79" spans="1:9" x14ac:dyDescent="0.2">
      <c r="A79" s="7">
        <v>663</v>
      </c>
      <c r="B79" s="7" t="s">
        <v>165</v>
      </c>
      <c r="C79" s="12" t="s">
        <v>166</v>
      </c>
      <c r="D79" s="7" t="s">
        <v>126</v>
      </c>
      <c r="E79" s="7" t="s">
        <v>10</v>
      </c>
      <c r="F79" s="7" t="s">
        <v>1096</v>
      </c>
      <c r="G79" s="2" t="str">
        <f>VLOOKUP(F79,'[1]1-供应商'!$C:$C,1,0)</f>
        <v>浙江瑞亿装饰材料有限公司</v>
      </c>
      <c r="H79" s="2" t="str">
        <f>VLOOKUP(B79,[2]吕亮更新版采购物料和配件!$B:$B,1,0)</f>
        <v>UFM00078</v>
      </c>
      <c r="I79" s="2" t="str">
        <f>VLOOKUP(B79,[3]Sheet1!$B:$B,1,0)</f>
        <v>UFM00078</v>
      </c>
    </row>
    <row r="80" spans="1:9" x14ac:dyDescent="0.2">
      <c r="A80" s="7">
        <v>663</v>
      </c>
      <c r="B80" s="7" t="s">
        <v>167</v>
      </c>
      <c r="C80" s="12" t="s">
        <v>168</v>
      </c>
      <c r="D80" s="7" t="s">
        <v>126</v>
      </c>
      <c r="E80" s="7" t="s">
        <v>10</v>
      </c>
      <c r="F80" s="7" t="s">
        <v>1096</v>
      </c>
      <c r="G80" s="2" t="str">
        <f>VLOOKUP(F80,'[1]1-供应商'!$C:$C,1,0)</f>
        <v>浙江瑞亿装饰材料有限公司</v>
      </c>
      <c r="H80" s="2" t="str">
        <f>VLOOKUP(B80,[2]吕亮更新版采购物料和配件!$B:$B,1,0)</f>
        <v>UFM00079</v>
      </c>
      <c r="I80" s="2" t="str">
        <f>VLOOKUP(B80,[3]Sheet1!$B:$B,1,0)</f>
        <v>UFM00079</v>
      </c>
    </row>
    <row r="81" spans="1:10" x14ac:dyDescent="0.2">
      <c r="A81" s="7">
        <v>663</v>
      </c>
      <c r="B81" s="7" t="s">
        <v>169</v>
      </c>
      <c r="C81" s="12" t="s">
        <v>170</v>
      </c>
      <c r="D81" s="7" t="s">
        <v>126</v>
      </c>
      <c r="E81" s="7" t="s">
        <v>10</v>
      </c>
      <c r="F81" s="7" t="s">
        <v>1096</v>
      </c>
      <c r="G81" s="2" t="str">
        <f>VLOOKUP(F81,'[1]1-供应商'!$C:$C,1,0)</f>
        <v>浙江瑞亿装饰材料有限公司</v>
      </c>
      <c r="H81" s="2" t="str">
        <f>VLOOKUP(B81,[2]吕亮更新版采购物料和配件!$B:$B,1,0)</f>
        <v>UFM00080</v>
      </c>
      <c r="I81" s="2" t="str">
        <f>VLOOKUP(B81,[3]Sheet1!$B:$B,1,0)</f>
        <v>UFM00080</v>
      </c>
    </row>
    <row r="82" spans="1:10" x14ac:dyDescent="0.2">
      <c r="A82" s="7">
        <v>663</v>
      </c>
      <c r="B82" s="7" t="s">
        <v>171</v>
      </c>
      <c r="C82" s="12" t="s">
        <v>172</v>
      </c>
      <c r="D82" s="7" t="s">
        <v>126</v>
      </c>
      <c r="E82" s="7" t="s">
        <v>10</v>
      </c>
      <c r="F82" s="7" t="s">
        <v>1096</v>
      </c>
      <c r="G82" s="2" t="str">
        <f>VLOOKUP(F82,'[1]1-供应商'!$C:$C,1,0)</f>
        <v>浙江瑞亿装饰材料有限公司</v>
      </c>
      <c r="H82" s="2" t="str">
        <f>VLOOKUP(B82,[2]吕亮更新版采购物料和配件!$B:$B,1,0)</f>
        <v>UFM00081</v>
      </c>
      <c r="I82" s="2" t="str">
        <f>VLOOKUP(B82,[3]Sheet1!$B:$B,1,0)</f>
        <v>UFM00081</v>
      </c>
    </row>
    <row r="83" spans="1:10" x14ac:dyDescent="0.2">
      <c r="A83" s="7">
        <v>663</v>
      </c>
      <c r="B83" s="7" t="s">
        <v>173</v>
      </c>
      <c r="C83" s="12" t="s">
        <v>174</v>
      </c>
      <c r="D83" s="7" t="s">
        <v>126</v>
      </c>
      <c r="E83" s="7" t="s">
        <v>10</v>
      </c>
      <c r="F83" s="7" t="s">
        <v>1096</v>
      </c>
      <c r="G83" s="2" t="str">
        <f>VLOOKUP(F83,'[1]1-供应商'!$C:$C,1,0)</f>
        <v>浙江瑞亿装饰材料有限公司</v>
      </c>
      <c r="H83" s="2" t="str">
        <f>VLOOKUP(B83,[2]吕亮更新版采购物料和配件!$B:$B,1,0)</f>
        <v>UFM00082</v>
      </c>
      <c r="I83" s="2" t="str">
        <f>VLOOKUP(B83,[3]Sheet1!$B:$B,1,0)</f>
        <v>UFM00082</v>
      </c>
    </row>
    <row r="84" spans="1:10" x14ac:dyDescent="0.2">
      <c r="A84" s="7">
        <v>663</v>
      </c>
      <c r="B84" s="7" t="s">
        <v>175</v>
      </c>
      <c r="C84" s="12" t="s">
        <v>176</v>
      </c>
      <c r="D84" s="7" t="s">
        <v>126</v>
      </c>
      <c r="E84" s="7" t="s">
        <v>10</v>
      </c>
      <c r="F84" s="7" t="s">
        <v>1096</v>
      </c>
      <c r="G84" s="2" t="str">
        <f>VLOOKUP(F84,'[1]1-供应商'!$C:$C,1,0)</f>
        <v>浙江瑞亿装饰材料有限公司</v>
      </c>
      <c r="H84" s="2" t="str">
        <f>VLOOKUP(B84,[2]吕亮更新版采购物料和配件!$B:$B,1,0)</f>
        <v>UFM00083</v>
      </c>
      <c r="I84" s="2" t="str">
        <f>VLOOKUP(B84,[3]Sheet1!$B:$B,1,0)</f>
        <v>UFM00083</v>
      </c>
    </row>
    <row r="85" spans="1:10" x14ac:dyDescent="0.2">
      <c r="A85" s="7">
        <v>663</v>
      </c>
      <c r="B85" s="7" t="s">
        <v>177</v>
      </c>
      <c r="C85" s="12" t="s">
        <v>178</v>
      </c>
      <c r="D85" s="7" t="s">
        <v>126</v>
      </c>
      <c r="E85" s="7" t="s">
        <v>10</v>
      </c>
      <c r="F85" s="7" t="s">
        <v>1096</v>
      </c>
      <c r="G85" s="2" t="str">
        <f>VLOOKUP(F85,'[1]1-供应商'!$C:$C,1,0)</f>
        <v>浙江瑞亿装饰材料有限公司</v>
      </c>
      <c r="H85" s="2" t="str">
        <f>VLOOKUP(B85,[2]吕亮更新版采购物料和配件!$B:$B,1,0)</f>
        <v>UFM00084</v>
      </c>
      <c r="I85" s="2" t="str">
        <f>VLOOKUP(B85,[3]Sheet1!$B:$B,1,0)</f>
        <v>UFM00084</v>
      </c>
    </row>
    <row r="86" spans="1:10" x14ac:dyDescent="0.2">
      <c r="A86" s="7">
        <v>663</v>
      </c>
      <c r="B86" s="7" t="s">
        <v>179</v>
      </c>
      <c r="C86" s="12" t="s">
        <v>180</v>
      </c>
      <c r="D86" s="7" t="s">
        <v>126</v>
      </c>
      <c r="E86" s="7" t="s">
        <v>10</v>
      </c>
      <c r="F86" s="7" t="s">
        <v>1096</v>
      </c>
      <c r="G86" s="2" t="str">
        <f>VLOOKUP(F86,'[1]1-供应商'!$C:$C,1,0)</f>
        <v>浙江瑞亿装饰材料有限公司</v>
      </c>
      <c r="H86" s="2" t="str">
        <f>VLOOKUP(B86,[2]吕亮更新版采购物料和配件!$B:$B,1,0)</f>
        <v>UFM00085</v>
      </c>
      <c r="I86" s="2" t="str">
        <f>VLOOKUP(B86,[3]Sheet1!$B:$B,1,0)</f>
        <v>UFM00085</v>
      </c>
    </row>
    <row r="87" spans="1:10" x14ac:dyDescent="0.2">
      <c r="A87" s="7">
        <v>663</v>
      </c>
      <c r="B87" s="7" t="s">
        <v>181</v>
      </c>
      <c r="C87" s="12" t="s">
        <v>182</v>
      </c>
      <c r="D87" s="7" t="s">
        <v>126</v>
      </c>
      <c r="E87" s="7" t="s">
        <v>10</v>
      </c>
      <c r="F87" s="7" t="s">
        <v>1096</v>
      </c>
      <c r="G87" s="2" t="str">
        <f>VLOOKUP(F87,'[1]1-供应商'!$C:$C,1,0)</f>
        <v>浙江瑞亿装饰材料有限公司</v>
      </c>
      <c r="H87" s="2" t="str">
        <f>VLOOKUP(B87,[2]吕亮更新版采购物料和配件!$B:$B,1,0)</f>
        <v>UFM00086</v>
      </c>
      <c r="I87" s="2" t="str">
        <f>VLOOKUP(B87,[3]Sheet1!$B:$B,1,0)</f>
        <v>UFM00086</v>
      </c>
    </row>
    <row r="88" spans="1:10" x14ac:dyDescent="0.2">
      <c r="A88" s="7">
        <v>663</v>
      </c>
      <c r="B88" s="7" t="s">
        <v>183</v>
      </c>
      <c r="C88" s="12" t="s">
        <v>184</v>
      </c>
      <c r="D88" s="7" t="s">
        <v>126</v>
      </c>
      <c r="E88" s="7" t="s">
        <v>10</v>
      </c>
      <c r="F88" s="7" t="s">
        <v>1096</v>
      </c>
      <c r="G88" s="2" t="str">
        <f>VLOOKUP(F88,'[1]1-供应商'!$C:$C,1,0)</f>
        <v>浙江瑞亿装饰材料有限公司</v>
      </c>
      <c r="H88" s="2" t="str">
        <f>VLOOKUP(B88,[2]吕亮更新版采购物料和配件!$B:$B,1,0)</f>
        <v>UFM00087</v>
      </c>
      <c r="I88" s="2" t="str">
        <f>VLOOKUP(B88,[3]Sheet1!$B:$B,1,0)</f>
        <v>UFM00087</v>
      </c>
    </row>
    <row r="89" spans="1:10" x14ac:dyDescent="0.2">
      <c r="A89" s="7">
        <v>663</v>
      </c>
      <c r="B89" s="7" t="s">
        <v>185</v>
      </c>
      <c r="C89" s="12" t="s">
        <v>186</v>
      </c>
      <c r="D89" s="7" t="s">
        <v>126</v>
      </c>
      <c r="E89" s="7" t="s">
        <v>10</v>
      </c>
      <c r="F89" s="7" t="s">
        <v>1096</v>
      </c>
      <c r="G89" s="2" t="str">
        <f>VLOOKUP(F89,'[1]1-供应商'!$C:$C,1,0)</f>
        <v>浙江瑞亿装饰材料有限公司</v>
      </c>
      <c r="H89" s="2" t="str">
        <f>VLOOKUP(B89,[2]吕亮更新版采购物料和配件!$B:$B,1,0)</f>
        <v>UFM00088</v>
      </c>
      <c r="I89" s="2" t="str">
        <f>VLOOKUP(B89,[3]Sheet1!$B:$B,1,0)</f>
        <v>UFM00088</v>
      </c>
    </row>
    <row r="90" spans="1:10" x14ac:dyDescent="0.2">
      <c r="A90" s="7">
        <v>663</v>
      </c>
      <c r="B90" s="7" t="s">
        <v>187</v>
      </c>
      <c r="C90" s="12" t="s">
        <v>188</v>
      </c>
      <c r="D90" s="7" t="s">
        <v>126</v>
      </c>
      <c r="E90" s="7" t="s">
        <v>10</v>
      </c>
      <c r="F90" s="7" t="s">
        <v>1096</v>
      </c>
      <c r="G90" s="2" t="str">
        <f>VLOOKUP(F90,'[1]1-供应商'!$C:$C,1,0)</f>
        <v>浙江瑞亿装饰材料有限公司</v>
      </c>
      <c r="H90" s="2" t="str">
        <f>VLOOKUP(B90,[2]吕亮更新版采购物料和配件!$B:$B,1,0)</f>
        <v>UFM00089</v>
      </c>
      <c r="I90" s="2" t="str">
        <f>VLOOKUP(B90,[3]Sheet1!$B:$B,1,0)</f>
        <v>UFM00089</v>
      </c>
    </row>
    <row r="91" spans="1:10" x14ac:dyDescent="0.2">
      <c r="A91" s="7">
        <v>663</v>
      </c>
      <c r="B91" s="7" t="s">
        <v>189</v>
      </c>
      <c r="C91" s="12" t="s">
        <v>190</v>
      </c>
      <c r="D91" s="7" t="s">
        <v>126</v>
      </c>
      <c r="E91" s="7" t="s">
        <v>10</v>
      </c>
      <c r="F91" s="7" t="s">
        <v>1096</v>
      </c>
      <c r="G91" s="2" t="str">
        <f>VLOOKUP(F91,'[1]1-供应商'!$C:$C,1,0)</f>
        <v>浙江瑞亿装饰材料有限公司</v>
      </c>
      <c r="H91" s="2" t="str">
        <f>VLOOKUP(B91,[2]吕亮更新版采购物料和配件!$B:$B,1,0)</f>
        <v>UFM00090</v>
      </c>
      <c r="I91" s="2" t="str">
        <f>VLOOKUP(B91,[3]Sheet1!$B:$B,1,0)</f>
        <v>UFM00090</v>
      </c>
    </row>
    <row r="92" spans="1:10" x14ac:dyDescent="0.2">
      <c r="A92" s="7">
        <v>663</v>
      </c>
      <c r="B92" s="7" t="s">
        <v>191</v>
      </c>
      <c r="C92" s="12" t="s">
        <v>192</v>
      </c>
      <c r="D92" s="7" t="s">
        <v>9</v>
      </c>
      <c r="E92" s="7" t="s">
        <v>10</v>
      </c>
      <c r="F92" s="7"/>
      <c r="G92" s="2" t="e">
        <f>VLOOKUP(F92,'[1]1-供应商'!$C:$C,1,0)</f>
        <v>#N/A</v>
      </c>
      <c r="H92" s="2" t="str">
        <f>VLOOKUP(B92,[2]吕亮更新版采购物料和配件!$B:$B,1,0)</f>
        <v>UFM00091</v>
      </c>
      <c r="I92" s="2" t="str">
        <f>VLOOKUP(B92,[3]Sheet1!$B:$B,1,0)</f>
        <v>UFM00091</v>
      </c>
      <c r="J92" s="2" t="str">
        <f>VLOOKUP(B92,'第二次提供单价（补充部分采购物料'!B:B,1,0)</f>
        <v>UFM00091</v>
      </c>
    </row>
    <row r="93" spans="1:10" x14ac:dyDescent="0.2">
      <c r="A93" s="7">
        <v>663</v>
      </c>
      <c r="B93" s="7" t="s">
        <v>193</v>
      </c>
      <c r="C93" s="12" t="s">
        <v>194</v>
      </c>
      <c r="D93" s="7" t="s">
        <v>9</v>
      </c>
      <c r="E93" s="7" t="s">
        <v>10</v>
      </c>
      <c r="F93" s="7" t="s">
        <v>195</v>
      </c>
      <c r="G93" s="2" t="str">
        <f>VLOOKUP(F93,'[1]1-供应商'!$C:$C,1,0)</f>
        <v>诸暨市联成家具有限公司</v>
      </c>
      <c r="H93" s="2" t="str">
        <f>VLOOKUP(B93,[2]吕亮更新版采购物料和配件!$B:$B,1,0)</f>
        <v>UFM00097</v>
      </c>
      <c r="I93" s="2" t="str">
        <f>VLOOKUP(B93,[3]Sheet1!$B:$B,1,0)</f>
        <v>UFM00097</v>
      </c>
    </row>
    <row r="94" spans="1:10" x14ac:dyDescent="0.2">
      <c r="A94" s="7">
        <v>663</v>
      </c>
      <c r="B94" s="7" t="s">
        <v>196</v>
      </c>
      <c r="C94" s="12" t="s">
        <v>197</v>
      </c>
      <c r="D94" s="7" t="s">
        <v>9</v>
      </c>
      <c r="E94" s="7" t="s">
        <v>10</v>
      </c>
      <c r="F94" s="7" t="s">
        <v>195</v>
      </c>
      <c r="G94" s="2" t="str">
        <f>VLOOKUP(F94,'[1]1-供应商'!$C:$C,1,0)</f>
        <v>诸暨市联成家具有限公司</v>
      </c>
      <c r="H94" s="2" t="str">
        <f>VLOOKUP(B94,[2]吕亮更新版采购物料和配件!$B:$B,1,0)</f>
        <v>UFM00103</v>
      </c>
      <c r="I94" s="2" t="str">
        <f>VLOOKUP(B94,[3]Sheet1!$B:$B,1,0)</f>
        <v>UFM00103</v>
      </c>
    </row>
    <row r="95" spans="1:10" x14ac:dyDescent="0.2">
      <c r="A95" s="7">
        <v>663</v>
      </c>
      <c r="B95" s="7" t="s">
        <v>198</v>
      </c>
      <c r="C95" s="12" t="s">
        <v>199</v>
      </c>
      <c r="D95" s="7" t="s">
        <v>9</v>
      </c>
      <c r="E95" s="7" t="s">
        <v>10</v>
      </c>
      <c r="F95" s="7" t="s">
        <v>195</v>
      </c>
      <c r="G95" s="2" t="str">
        <f>VLOOKUP(F95,'[1]1-供应商'!$C:$C,1,0)</f>
        <v>诸暨市联成家具有限公司</v>
      </c>
      <c r="H95" s="2" t="str">
        <f>VLOOKUP(B95,[2]吕亮更新版采购物料和配件!$B:$B,1,0)</f>
        <v>UFM00109</v>
      </c>
      <c r="I95" s="2" t="str">
        <f>VLOOKUP(B95,[3]Sheet1!$B:$B,1,0)</f>
        <v>UFM00109</v>
      </c>
    </row>
    <row r="96" spans="1:10" x14ac:dyDescent="0.2">
      <c r="A96" s="7">
        <v>663</v>
      </c>
      <c r="B96" s="7" t="s">
        <v>200</v>
      </c>
      <c r="C96" s="12" t="s">
        <v>201</v>
      </c>
      <c r="D96" s="7" t="s">
        <v>9</v>
      </c>
      <c r="E96" s="7" t="s">
        <v>10</v>
      </c>
      <c r="F96" s="7" t="s">
        <v>195</v>
      </c>
      <c r="G96" s="2" t="str">
        <f>VLOOKUP(F96,'[1]1-供应商'!$C:$C,1,0)</f>
        <v>诸暨市联成家具有限公司</v>
      </c>
      <c r="H96" s="2" t="str">
        <f>VLOOKUP(B96,[2]吕亮更新版采购物料和配件!$B:$B,1,0)</f>
        <v>UFM00115</v>
      </c>
      <c r="I96" s="2" t="str">
        <f>VLOOKUP(B96,[3]Sheet1!$B:$B,1,0)</f>
        <v>UFM00115</v>
      </c>
    </row>
    <row r="97" spans="1:10" x14ac:dyDescent="0.2">
      <c r="A97" s="7">
        <v>663</v>
      </c>
      <c r="B97" s="7" t="s">
        <v>202</v>
      </c>
      <c r="C97" s="14" t="s">
        <v>203</v>
      </c>
      <c r="D97" s="7" t="s">
        <v>9</v>
      </c>
      <c r="E97" s="7" t="s">
        <v>10</v>
      </c>
      <c r="F97" s="7"/>
      <c r="G97" s="2" t="e">
        <f>VLOOKUP(F97,'[1]1-供应商'!$C:$C,1,0)</f>
        <v>#N/A</v>
      </c>
      <c r="H97" s="2" t="str">
        <f>VLOOKUP(B97,[2]吕亮更新版采购物料和配件!$B:$B,1,0)</f>
        <v>UFM00121</v>
      </c>
      <c r="I97" s="2" t="str">
        <f>VLOOKUP(B97,[3]Sheet1!$B:$B,1,0)</f>
        <v>UFM00121</v>
      </c>
      <c r="J97" s="2" t="str">
        <f>VLOOKUP(B97,'第二次提供单价（补充部分采购物料'!B:B,1,0)</f>
        <v>UFM00121</v>
      </c>
    </row>
    <row r="98" spans="1:10" x14ac:dyDescent="0.2">
      <c r="A98" s="7">
        <v>663</v>
      </c>
      <c r="B98" s="7" t="s">
        <v>204</v>
      </c>
      <c r="C98" s="8" t="s">
        <v>205</v>
      </c>
      <c r="D98" s="7" t="s">
        <v>9</v>
      </c>
      <c r="E98" s="7" t="s">
        <v>10</v>
      </c>
      <c r="F98" s="7" t="s">
        <v>11</v>
      </c>
      <c r="G98" s="2" t="str">
        <f>VLOOKUP(F98,'[1]1-供应商'!$C:$C,1,0)</f>
        <v>浙江鸿森装饰材料有限公司</v>
      </c>
      <c r="H98" s="2" t="str">
        <f>VLOOKUP(B98,[2]吕亮更新版采购物料和配件!$B:$B,1,0)</f>
        <v>UFM00125</v>
      </c>
      <c r="I98" s="2" t="str">
        <f>VLOOKUP(B98,[3]Sheet1!$B:$B,1,0)</f>
        <v>UFM00125</v>
      </c>
    </row>
    <row r="99" spans="1:10" x14ac:dyDescent="0.2">
      <c r="A99" s="7">
        <v>663</v>
      </c>
      <c r="B99" s="7" t="s">
        <v>206</v>
      </c>
      <c r="C99" s="8" t="s">
        <v>207</v>
      </c>
      <c r="D99" s="7" t="s">
        <v>9</v>
      </c>
      <c r="E99" s="7" t="s">
        <v>10</v>
      </c>
      <c r="F99" s="7" t="s">
        <v>11</v>
      </c>
      <c r="G99" s="2" t="str">
        <f>VLOOKUP(F99,'[1]1-供应商'!$C:$C,1,0)</f>
        <v>浙江鸿森装饰材料有限公司</v>
      </c>
      <c r="H99" s="2" t="str">
        <f>VLOOKUP(B99,[2]吕亮更新版采购物料和配件!$B:$B,1,0)</f>
        <v>UFM00126</v>
      </c>
      <c r="I99" s="2" t="str">
        <f>VLOOKUP(B99,[3]Sheet1!$B:$B,1,0)</f>
        <v>UFM00126</v>
      </c>
    </row>
    <row r="100" spans="1:10" x14ac:dyDescent="0.2">
      <c r="A100" s="7">
        <v>663</v>
      </c>
      <c r="B100" s="7" t="s">
        <v>208</v>
      </c>
      <c r="C100" s="8" t="s">
        <v>209</v>
      </c>
      <c r="D100" s="7" t="s">
        <v>9</v>
      </c>
      <c r="E100" s="7" t="s">
        <v>10</v>
      </c>
      <c r="F100" s="7"/>
      <c r="G100" s="2" t="e">
        <f>VLOOKUP(F100,'[1]1-供应商'!$C:$C,1,0)</f>
        <v>#N/A</v>
      </c>
      <c r="H100" s="2" t="str">
        <f>VLOOKUP(B100,[2]吕亮更新版采购物料和配件!$B:$B,1,0)</f>
        <v>UFM00127</v>
      </c>
      <c r="I100" s="2" t="str">
        <f>VLOOKUP(B100,[3]Sheet1!$B:$B,1,0)</f>
        <v>UFM00127</v>
      </c>
      <c r="J100" s="2" t="str">
        <f>VLOOKUP(B100,'第二次提供单价（补充部分采购物料'!B:B,1,0)</f>
        <v>UFM00127</v>
      </c>
    </row>
    <row r="101" spans="1:10" x14ac:dyDescent="0.2">
      <c r="A101" s="7">
        <v>663</v>
      </c>
      <c r="B101" s="7" t="s">
        <v>210</v>
      </c>
      <c r="C101" s="8" t="s">
        <v>211</v>
      </c>
      <c r="D101" s="7" t="s">
        <v>9</v>
      </c>
      <c r="E101" s="7" t="s">
        <v>10</v>
      </c>
      <c r="F101" s="7"/>
      <c r="G101" s="2" t="e">
        <f>VLOOKUP(F101,'[1]1-供应商'!$C:$C,1,0)</f>
        <v>#N/A</v>
      </c>
      <c r="H101" s="2" t="str">
        <f>VLOOKUP(B101,[2]吕亮更新版采购物料和配件!$B:$B,1,0)</f>
        <v>UFM00128</v>
      </c>
      <c r="I101" s="2" t="str">
        <f>VLOOKUP(B101,[3]Sheet1!$B:$B,1,0)</f>
        <v>UFM00128</v>
      </c>
      <c r="J101" s="2" t="str">
        <f>VLOOKUP(B101,'第二次提供单价（补充部分采购物料'!B:B,1,0)</f>
        <v>UFM00128</v>
      </c>
    </row>
    <row r="102" spans="1:10" x14ac:dyDescent="0.2">
      <c r="A102" s="7">
        <v>663</v>
      </c>
      <c r="B102" s="7" t="s">
        <v>212</v>
      </c>
      <c r="C102" s="8" t="s">
        <v>213</v>
      </c>
      <c r="D102" s="7" t="s">
        <v>9</v>
      </c>
      <c r="E102" s="7" t="s">
        <v>10</v>
      </c>
      <c r="F102" s="7" t="s">
        <v>11</v>
      </c>
      <c r="G102" s="2" t="str">
        <f>VLOOKUP(F102,'[1]1-供应商'!$C:$C,1,0)</f>
        <v>浙江鸿森装饰材料有限公司</v>
      </c>
      <c r="H102" s="2" t="str">
        <f>VLOOKUP(B102,[2]吕亮更新版采购物料和配件!$B:$B,1,0)</f>
        <v>UFM00129</v>
      </c>
      <c r="I102" s="2" t="str">
        <f>VLOOKUP(B102,[3]Sheet1!$B:$B,1,0)</f>
        <v>UFM00129</v>
      </c>
    </row>
    <row r="103" spans="1:10" x14ac:dyDescent="0.2">
      <c r="A103" s="7">
        <v>663</v>
      </c>
      <c r="B103" s="7" t="s">
        <v>214</v>
      </c>
      <c r="C103" s="8" t="s">
        <v>215</v>
      </c>
      <c r="D103" s="7" t="s">
        <v>9</v>
      </c>
      <c r="E103" s="7" t="s">
        <v>10</v>
      </c>
      <c r="F103" s="7" t="s">
        <v>1096</v>
      </c>
      <c r="G103" s="2" t="str">
        <f>VLOOKUP(F103,'[1]1-供应商'!$C:$C,1,0)</f>
        <v>浙江瑞亿装饰材料有限公司</v>
      </c>
      <c r="H103" s="2" t="str">
        <f>VLOOKUP(B103,[2]吕亮更新版采购物料和配件!$B:$B,1,0)</f>
        <v>UFM00130</v>
      </c>
      <c r="I103" s="2" t="str">
        <f>VLOOKUP(B103,[3]Sheet1!$B:$B,1,0)</f>
        <v>UFM00130</v>
      </c>
    </row>
    <row r="104" spans="1:10" x14ac:dyDescent="0.2">
      <c r="A104" s="7">
        <v>663</v>
      </c>
      <c r="B104" s="7" t="s">
        <v>216</v>
      </c>
      <c r="C104" s="8" t="s">
        <v>217</v>
      </c>
      <c r="D104" s="7" t="s">
        <v>9</v>
      </c>
      <c r="E104" s="7" t="s">
        <v>10</v>
      </c>
      <c r="F104" s="7"/>
      <c r="G104" s="2" t="e">
        <f>VLOOKUP(F104,'[1]1-供应商'!$C:$C,1,0)</f>
        <v>#N/A</v>
      </c>
      <c r="H104" s="2" t="str">
        <f>VLOOKUP(B104,[2]吕亮更新版采购物料和配件!$B:$B,1,0)</f>
        <v>UFM00131</v>
      </c>
      <c r="I104" s="2" t="str">
        <f>VLOOKUP(B104,[3]Sheet1!$B:$B,1,0)</f>
        <v>UFM00131</v>
      </c>
      <c r="J104" s="2" t="str">
        <f>VLOOKUP(B104,'第二次提供单价（补充部分采购物料'!B:B,1,0)</f>
        <v>UFM00131</v>
      </c>
    </row>
    <row r="105" spans="1:10" x14ac:dyDescent="0.2">
      <c r="A105" s="7">
        <v>663</v>
      </c>
      <c r="B105" s="7" t="s">
        <v>218</v>
      </c>
      <c r="C105" s="8" t="s">
        <v>219</v>
      </c>
      <c r="D105" s="7" t="s">
        <v>9</v>
      </c>
      <c r="E105" s="7" t="s">
        <v>10</v>
      </c>
      <c r="F105" s="7" t="s">
        <v>11</v>
      </c>
      <c r="G105" s="2" t="str">
        <f>VLOOKUP(F105,'[1]1-供应商'!$C:$C,1,0)</f>
        <v>浙江鸿森装饰材料有限公司</v>
      </c>
      <c r="H105" s="2" t="str">
        <f>VLOOKUP(B105,[2]吕亮更新版采购物料和配件!$B:$B,1,0)</f>
        <v>UFM00132</v>
      </c>
      <c r="I105" s="2" t="str">
        <f>VLOOKUP(B105,[3]Sheet1!$B:$B,1,0)</f>
        <v>UFM00132</v>
      </c>
    </row>
    <row r="106" spans="1:10" x14ac:dyDescent="0.2">
      <c r="A106" s="7">
        <v>663</v>
      </c>
      <c r="B106" s="7" t="s">
        <v>220</v>
      </c>
      <c r="C106" s="8" t="s">
        <v>221</v>
      </c>
      <c r="D106" s="7" t="s">
        <v>9</v>
      </c>
      <c r="E106" s="7" t="s">
        <v>10</v>
      </c>
      <c r="F106" s="7" t="s">
        <v>11</v>
      </c>
      <c r="G106" s="2" t="str">
        <f>VLOOKUP(F106,'[1]1-供应商'!$C:$C,1,0)</f>
        <v>浙江鸿森装饰材料有限公司</v>
      </c>
      <c r="H106" s="2" t="str">
        <f>VLOOKUP(B106,[2]吕亮更新版采购物料和配件!$B:$B,1,0)</f>
        <v>UFM00133</v>
      </c>
      <c r="I106" s="2" t="str">
        <f>VLOOKUP(B106,[3]Sheet1!$B:$B,1,0)</f>
        <v>UFM00133</v>
      </c>
    </row>
    <row r="107" spans="1:10" x14ac:dyDescent="0.2">
      <c r="A107" s="7">
        <v>663</v>
      </c>
      <c r="B107" s="7" t="s">
        <v>222</v>
      </c>
      <c r="C107" s="12" t="s">
        <v>223</v>
      </c>
      <c r="D107" s="7" t="s">
        <v>9</v>
      </c>
      <c r="E107" s="7" t="s">
        <v>10</v>
      </c>
      <c r="F107" s="7" t="s">
        <v>224</v>
      </c>
      <c r="G107" s="2" t="str">
        <f>VLOOKUP(F107,'[1]1-供应商'!$C:$C,1,0)</f>
        <v>因爱五金制品（上海）有限公司</v>
      </c>
      <c r="H107" s="2" t="str">
        <f>VLOOKUP(B107,[2]吕亮更新版采购物料和配件!$B:$B,1,0)</f>
        <v>UFPJL001</v>
      </c>
      <c r="I107" s="2" t="str">
        <f>VLOOKUP(B107,[3]Sheet1!$B:$B,1,0)</f>
        <v>UFPJL001</v>
      </c>
    </row>
    <row r="108" spans="1:10" x14ac:dyDescent="0.2">
      <c r="A108" s="7">
        <v>663</v>
      </c>
      <c r="B108" s="7" t="s">
        <v>225</v>
      </c>
      <c r="C108" s="12" t="s">
        <v>226</v>
      </c>
      <c r="D108" s="7" t="s">
        <v>9</v>
      </c>
      <c r="E108" s="7" t="s">
        <v>10</v>
      </c>
      <c r="F108" s="7" t="s">
        <v>224</v>
      </c>
      <c r="G108" s="2" t="str">
        <f>VLOOKUP(F108,'[1]1-供应商'!$C:$C,1,0)</f>
        <v>因爱五金制品（上海）有限公司</v>
      </c>
      <c r="H108" s="2" t="str">
        <f>VLOOKUP(B108,[2]吕亮更新版采购物料和配件!$B:$B,1,0)</f>
        <v>UFPJL002</v>
      </c>
      <c r="I108" s="2" t="str">
        <f>VLOOKUP(B108,[3]Sheet1!$B:$B,1,0)</f>
        <v>UFPJL002</v>
      </c>
    </row>
    <row r="109" spans="1:10" x14ac:dyDescent="0.2">
      <c r="A109" s="7">
        <v>663</v>
      </c>
      <c r="B109" s="7" t="s">
        <v>227</v>
      </c>
      <c r="C109" s="12" t="s">
        <v>228</v>
      </c>
      <c r="D109" s="7" t="s">
        <v>9</v>
      </c>
      <c r="E109" s="7" t="s">
        <v>10</v>
      </c>
      <c r="F109" s="7" t="s">
        <v>224</v>
      </c>
      <c r="G109" s="2" t="str">
        <f>VLOOKUP(F109,'[1]1-供应商'!$C:$C,1,0)</f>
        <v>因爱五金制品（上海）有限公司</v>
      </c>
      <c r="H109" s="2" t="str">
        <f>VLOOKUP(B109,[2]吕亮更新版采购物料和配件!$B:$B,1,0)</f>
        <v>UFPJL003</v>
      </c>
      <c r="I109" s="2" t="str">
        <f>VLOOKUP(B109,[3]Sheet1!$B:$B,1,0)</f>
        <v>UFPJL003</v>
      </c>
    </row>
    <row r="110" spans="1:10" x14ac:dyDescent="0.2">
      <c r="A110" s="7">
        <v>663</v>
      </c>
      <c r="B110" s="7" t="s">
        <v>229</v>
      </c>
      <c r="C110" s="12" t="s">
        <v>230</v>
      </c>
      <c r="D110" s="7" t="s">
        <v>9</v>
      </c>
      <c r="E110" s="7" t="s">
        <v>10</v>
      </c>
      <c r="F110" s="7" t="s">
        <v>224</v>
      </c>
      <c r="G110" s="2" t="str">
        <f>VLOOKUP(F110,'[1]1-供应商'!$C:$C,1,0)</f>
        <v>因爱五金制品（上海）有限公司</v>
      </c>
      <c r="H110" s="2" t="str">
        <f>VLOOKUP(B110,[2]吕亮更新版采购物料和配件!$B:$B,1,0)</f>
        <v>UFPJL004</v>
      </c>
      <c r="I110" s="2" t="str">
        <f>VLOOKUP(B110,[3]Sheet1!$B:$B,1,0)</f>
        <v>UFPJL004</v>
      </c>
    </row>
    <row r="111" spans="1:10" x14ac:dyDescent="0.2">
      <c r="A111" s="7">
        <v>663</v>
      </c>
      <c r="B111" s="7" t="s">
        <v>231</v>
      </c>
      <c r="C111" s="12" t="s">
        <v>232</v>
      </c>
      <c r="D111" s="7" t="s">
        <v>9</v>
      </c>
      <c r="E111" s="7" t="s">
        <v>10</v>
      </c>
      <c r="F111" s="7" t="s">
        <v>224</v>
      </c>
      <c r="G111" s="2" t="str">
        <f>VLOOKUP(F111,'[1]1-供应商'!$C:$C,1,0)</f>
        <v>因爱五金制品（上海）有限公司</v>
      </c>
      <c r="H111" s="2" t="str">
        <f>VLOOKUP(B111,[2]吕亮更新版采购物料和配件!$B:$B,1,0)</f>
        <v>UFPJL005</v>
      </c>
      <c r="I111" s="2" t="str">
        <f>VLOOKUP(B111,[3]Sheet1!$B:$B,1,0)</f>
        <v>UFPJL005</v>
      </c>
    </row>
    <row r="112" spans="1:10" x14ac:dyDescent="0.2">
      <c r="A112" s="7">
        <v>663</v>
      </c>
      <c r="B112" s="7" t="s">
        <v>233</v>
      </c>
      <c r="C112" s="12" t="s">
        <v>234</v>
      </c>
      <c r="D112" s="7" t="s">
        <v>9</v>
      </c>
      <c r="E112" s="7" t="s">
        <v>10</v>
      </c>
      <c r="F112" s="7" t="s">
        <v>224</v>
      </c>
      <c r="G112" s="2" t="str">
        <f>VLOOKUP(F112,'[1]1-供应商'!$C:$C,1,0)</f>
        <v>因爱五金制品（上海）有限公司</v>
      </c>
      <c r="H112" s="2" t="str">
        <f>VLOOKUP(B112,[2]吕亮更新版采购物料和配件!$B:$B,1,0)</f>
        <v>UFPJL006</v>
      </c>
      <c r="I112" s="2" t="str">
        <f>VLOOKUP(B112,[3]Sheet1!$B:$B,1,0)</f>
        <v>UFPJL006</v>
      </c>
    </row>
    <row r="113" spans="1:10" x14ac:dyDescent="0.2">
      <c r="A113" s="7">
        <v>663</v>
      </c>
      <c r="B113" s="7" t="s">
        <v>235</v>
      </c>
      <c r="C113" s="12" t="s">
        <v>236</v>
      </c>
      <c r="D113" s="7" t="s">
        <v>9</v>
      </c>
      <c r="E113" s="7" t="s">
        <v>10</v>
      </c>
      <c r="F113" s="7" t="s">
        <v>224</v>
      </c>
      <c r="G113" s="2" t="str">
        <f>VLOOKUP(F113,'[1]1-供应商'!$C:$C,1,0)</f>
        <v>因爱五金制品（上海）有限公司</v>
      </c>
      <c r="H113" s="2" t="str">
        <f>VLOOKUP(B113,[2]吕亮更新版采购物料和配件!$B:$B,1,0)</f>
        <v>UFPJL007</v>
      </c>
      <c r="I113" s="2" t="str">
        <f>VLOOKUP(B113,[3]Sheet1!$B:$B,1,0)</f>
        <v>UFPJL007</v>
      </c>
    </row>
    <row r="114" spans="1:10" x14ac:dyDescent="0.2">
      <c r="A114" s="7">
        <v>663</v>
      </c>
      <c r="B114" s="7" t="s">
        <v>237</v>
      </c>
      <c r="C114" s="12" t="s">
        <v>238</v>
      </c>
      <c r="D114" s="7" t="s">
        <v>9</v>
      </c>
      <c r="E114" s="7" t="s">
        <v>10</v>
      </c>
      <c r="F114" s="7" t="s">
        <v>224</v>
      </c>
      <c r="G114" s="2" t="str">
        <f>VLOOKUP(F114,'[1]1-供应商'!$C:$C,1,0)</f>
        <v>因爱五金制品（上海）有限公司</v>
      </c>
      <c r="H114" s="2" t="str">
        <f>VLOOKUP(B114,[2]吕亮更新版采购物料和配件!$B:$B,1,0)</f>
        <v>UFPJL008</v>
      </c>
      <c r="I114" s="2" t="str">
        <f>VLOOKUP(B114,[3]Sheet1!$B:$B,1,0)</f>
        <v>UFPJL008</v>
      </c>
    </row>
    <row r="115" spans="1:10" x14ac:dyDescent="0.2">
      <c r="A115" s="7">
        <v>663</v>
      </c>
      <c r="B115" s="7" t="s">
        <v>239</v>
      </c>
      <c r="C115" s="12" t="s">
        <v>240</v>
      </c>
      <c r="D115" s="7" t="s">
        <v>9</v>
      </c>
      <c r="E115" s="7" t="s">
        <v>10</v>
      </c>
      <c r="F115" s="7" t="s">
        <v>224</v>
      </c>
      <c r="G115" s="2" t="str">
        <f>VLOOKUP(F115,'[1]1-供应商'!$C:$C,1,0)</f>
        <v>因爱五金制品（上海）有限公司</v>
      </c>
      <c r="H115" s="2" t="str">
        <f>VLOOKUP(B115,[2]吕亮更新版采购物料和配件!$B:$B,1,0)</f>
        <v>UFPJL009</v>
      </c>
      <c r="I115" s="2" t="str">
        <f>VLOOKUP(B115,[3]Sheet1!$B:$B,1,0)</f>
        <v>UFPJL009</v>
      </c>
    </row>
    <row r="116" spans="1:10" x14ac:dyDescent="0.2">
      <c r="A116" s="7">
        <v>663</v>
      </c>
      <c r="B116" s="7" t="s">
        <v>241</v>
      </c>
      <c r="C116" s="12" t="s">
        <v>242</v>
      </c>
      <c r="D116" s="7" t="s">
        <v>9</v>
      </c>
      <c r="E116" s="7" t="s">
        <v>10</v>
      </c>
      <c r="F116" s="7" t="s">
        <v>224</v>
      </c>
      <c r="G116" s="2" t="str">
        <f>VLOOKUP(F116,'[1]1-供应商'!$C:$C,1,0)</f>
        <v>因爱五金制品（上海）有限公司</v>
      </c>
      <c r="H116" s="2" t="str">
        <f>VLOOKUP(B116,[2]吕亮更新版采购物料和配件!$B:$B,1,0)</f>
        <v>UFPJL010</v>
      </c>
      <c r="I116" s="2" t="str">
        <f>VLOOKUP(B116,[3]Sheet1!$B:$B,1,0)</f>
        <v>UFPJL010</v>
      </c>
    </row>
    <row r="117" spans="1:10" x14ac:dyDescent="0.2">
      <c r="A117" s="7">
        <v>663</v>
      </c>
      <c r="B117" s="7" t="s">
        <v>243</v>
      </c>
      <c r="C117" s="12" t="s">
        <v>244</v>
      </c>
      <c r="D117" s="7" t="s">
        <v>9</v>
      </c>
      <c r="E117" s="7" t="s">
        <v>10</v>
      </c>
      <c r="F117" s="7" t="s">
        <v>224</v>
      </c>
      <c r="G117" s="2" t="str">
        <f>VLOOKUP(F117,'[1]1-供应商'!$C:$C,1,0)</f>
        <v>因爱五金制品（上海）有限公司</v>
      </c>
      <c r="H117" s="2" t="str">
        <f>VLOOKUP(B117,[2]吕亮更新版采购物料和配件!$B:$B,1,0)</f>
        <v>UFPJL011</v>
      </c>
      <c r="I117" s="2" t="str">
        <f>VLOOKUP(B117,[3]Sheet1!$B:$B,1,0)</f>
        <v>UFPJL011</v>
      </c>
    </row>
    <row r="118" spans="1:10" x14ac:dyDescent="0.2">
      <c r="A118" s="7">
        <v>663</v>
      </c>
      <c r="B118" s="7" t="s">
        <v>245</v>
      </c>
      <c r="C118" s="12" t="s">
        <v>246</v>
      </c>
      <c r="D118" s="7" t="s">
        <v>9</v>
      </c>
      <c r="E118" s="7" t="s">
        <v>10</v>
      </c>
      <c r="F118" s="7" t="s">
        <v>224</v>
      </c>
      <c r="G118" s="2" t="str">
        <f>VLOOKUP(F118,'[1]1-供应商'!$C:$C,1,0)</f>
        <v>因爱五金制品（上海）有限公司</v>
      </c>
      <c r="H118" s="2" t="str">
        <f>VLOOKUP(B118,[2]吕亮更新版采购物料和配件!$B:$B,1,0)</f>
        <v>UFPJL012</v>
      </c>
      <c r="I118" s="2" t="str">
        <f>VLOOKUP(B118,[3]Sheet1!$B:$B,1,0)</f>
        <v>UFPJL012</v>
      </c>
    </row>
    <row r="119" spans="1:10" x14ac:dyDescent="0.2">
      <c r="A119" s="7">
        <v>663</v>
      </c>
      <c r="B119" s="7" t="s">
        <v>247</v>
      </c>
      <c r="C119" s="12" t="s">
        <v>248</v>
      </c>
      <c r="D119" s="7" t="s">
        <v>9</v>
      </c>
      <c r="E119" s="7" t="s">
        <v>10</v>
      </c>
      <c r="F119" s="7" t="s">
        <v>224</v>
      </c>
      <c r="G119" s="2" t="str">
        <f>VLOOKUP(F119,'[1]1-供应商'!$C:$C,1,0)</f>
        <v>因爱五金制品（上海）有限公司</v>
      </c>
      <c r="H119" s="2" t="str">
        <f>VLOOKUP(B119,[2]吕亮更新版采购物料和配件!$B:$B,1,0)</f>
        <v>UFPHG001</v>
      </c>
      <c r="I119" s="2" t="str">
        <f>VLOOKUP(B119,[3]Sheet1!$B:$B,1,0)</f>
        <v>UFPHG001</v>
      </c>
    </row>
    <row r="120" spans="1:10" x14ac:dyDescent="0.2">
      <c r="A120" s="7">
        <v>663</v>
      </c>
      <c r="B120" s="7" t="s">
        <v>249</v>
      </c>
      <c r="C120" s="12" t="s">
        <v>250</v>
      </c>
      <c r="D120" s="7" t="s">
        <v>9</v>
      </c>
      <c r="E120" s="7" t="s">
        <v>10</v>
      </c>
      <c r="F120" s="7" t="s">
        <v>224</v>
      </c>
      <c r="G120" s="2" t="str">
        <f>VLOOKUP(F120,'[1]1-供应商'!$C:$C,1,0)</f>
        <v>因爱五金制品（上海）有限公司</v>
      </c>
      <c r="H120" s="2" t="str">
        <f>VLOOKUP(B120,[2]吕亮更新版采购物料和配件!$B:$B,1,0)</f>
        <v>UFPHG002</v>
      </c>
      <c r="I120" s="2" t="str">
        <f>VLOOKUP(B120,[3]Sheet1!$B:$B,1,0)</f>
        <v>UFPHG002</v>
      </c>
    </row>
    <row r="121" spans="1:10" x14ac:dyDescent="0.2">
      <c r="A121" s="7">
        <v>663</v>
      </c>
      <c r="B121" s="7" t="s">
        <v>251</v>
      </c>
      <c r="C121" s="12" t="s">
        <v>252</v>
      </c>
      <c r="D121" s="7" t="s">
        <v>9</v>
      </c>
      <c r="E121" s="7" t="s">
        <v>10</v>
      </c>
      <c r="F121" s="7" t="s">
        <v>224</v>
      </c>
      <c r="G121" s="2" t="str">
        <f>VLOOKUP(F121,'[1]1-供应商'!$C:$C,1,0)</f>
        <v>因爱五金制品（上海）有限公司</v>
      </c>
      <c r="H121" s="2" t="str">
        <f>VLOOKUP(B121,[2]吕亮更新版采购物料和配件!$B:$B,1,0)</f>
        <v>UFPHG003</v>
      </c>
      <c r="I121" s="2" t="str">
        <f>VLOOKUP(B121,[3]Sheet1!$B:$B,1,0)</f>
        <v>UFPHG003</v>
      </c>
    </row>
    <row r="122" spans="1:10" x14ac:dyDescent="0.2">
      <c r="A122" s="7">
        <v>663</v>
      </c>
      <c r="B122" s="7" t="s">
        <v>253</v>
      </c>
      <c r="C122" s="12" t="s">
        <v>254</v>
      </c>
      <c r="D122" s="7" t="s">
        <v>9</v>
      </c>
      <c r="E122" s="7" t="s">
        <v>10</v>
      </c>
      <c r="F122" s="7"/>
      <c r="G122" s="2" t="e">
        <f>VLOOKUP(F122,'[1]1-供应商'!$C:$C,1,0)</f>
        <v>#N/A</v>
      </c>
      <c r="H122" s="2" t="str">
        <f>VLOOKUP(B122,[2]吕亮更新版采购物料和配件!$B:$B,1,0)</f>
        <v>UFPHG004</v>
      </c>
      <c r="I122" s="2" t="str">
        <f>VLOOKUP(B122,[3]Sheet1!$B:$B,1,0)</f>
        <v>UFPHG004</v>
      </c>
      <c r="J122" s="2" t="str">
        <f>VLOOKUP(B122,'第二次提供单价（补充部分采购物料'!B:B,1,0)</f>
        <v>UFPHG004</v>
      </c>
    </row>
    <row r="123" spans="1:10" x14ac:dyDescent="0.2">
      <c r="A123" s="7">
        <v>663</v>
      </c>
      <c r="B123" s="7" t="s">
        <v>255</v>
      </c>
      <c r="C123" s="12" t="s">
        <v>256</v>
      </c>
      <c r="D123" s="7" t="s">
        <v>9</v>
      </c>
      <c r="E123" s="7" t="s">
        <v>10</v>
      </c>
      <c r="F123" s="7"/>
      <c r="G123" s="2" t="e">
        <f>VLOOKUP(F123,'[1]1-供应商'!$C:$C,1,0)</f>
        <v>#N/A</v>
      </c>
      <c r="H123" s="2" t="str">
        <f>VLOOKUP(B123,[2]吕亮更新版采购物料和配件!$B:$B,1,0)</f>
        <v>UFPHG005</v>
      </c>
      <c r="I123" s="2" t="str">
        <f>VLOOKUP(B123,[3]Sheet1!$B:$B,1,0)</f>
        <v>UFPHG005</v>
      </c>
      <c r="J123" s="2" t="str">
        <f>VLOOKUP(B123,'第二次提供单价（补充部分采购物料'!B:B,1,0)</f>
        <v>UFPHG005</v>
      </c>
    </row>
    <row r="124" spans="1:10" x14ac:dyDescent="0.2">
      <c r="A124" s="7">
        <v>663</v>
      </c>
      <c r="B124" s="7" t="s">
        <v>257</v>
      </c>
      <c r="C124" s="12" t="s">
        <v>258</v>
      </c>
      <c r="D124" s="7" t="s">
        <v>9</v>
      </c>
      <c r="E124" s="7" t="s">
        <v>10</v>
      </c>
      <c r="F124" s="7"/>
      <c r="G124" s="2" t="e">
        <f>VLOOKUP(F124,'[1]1-供应商'!$C:$C,1,0)</f>
        <v>#N/A</v>
      </c>
      <c r="H124" s="2" t="str">
        <f>VLOOKUP(B124,[2]吕亮更新版采购物料和配件!$B:$B,1,0)</f>
        <v>UFPHG006</v>
      </c>
      <c r="I124" s="2" t="str">
        <f>VLOOKUP(B124,[3]Sheet1!$B:$B,1,0)</f>
        <v>UFPHG006</v>
      </c>
      <c r="J124" s="2" t="str">
        <f>VLOOKUP(B124,'第二次提供单价（补充部分采购物料'!B:B,1,0)</f>
        <v>UFPHG006</v>
      </c>
    </row>
    <row r="125" spans="1:10" x14ac:dyDescent="0.2">
      <c r="A125" s="7">
        <v>663</v>
      </c>
      <c r="B125" s="7" t="s">
        <v>259</v>
      </c>
      <c r="C125" s="12" t="s">
        <v>260</v>
      </c>
      <c r="D125" s="7" t="s">
        <v>9</v>
      </c>
      <c r="E125" s="7" t="s">
        <v>10</v>
      </c>
      <c r="F125" s="7" t="s">
        <v>261</v>
      </c>
      <c r="G125" s="2" t="str">
        <f>VLOOKUP(F125,'[1]1-供应商'!$C:$C,1,0)</f>
        <v>浙江易杰特紧固件制造有限公司</v>
      </c>
      <c r="H125" s="2" t="str">
        <f>VLOOKUP(B125,[2]吕亮更新版采购物料和配件!$B:$B,1,0)</f>
        <v>UFPHG007</v>
      </c>
      <c r="I125" s="2" t="str">
        <f>VLOOKUP(B125,[3]Sheet1!$B:$B,1,0)</f>
        <v>UFPHG007</v>
      </c>
    </row>
    <row r="126" spans="1:10" x14ac:dyDescent="0.2">
      <c r="A126" s="7">
        <v>663</v>
      </c>
      <c r="B126" s="7" t="s">
        <v>262</v>
      </c>
      <c r="C126" s="12" t="s">
        <v>263</v>
      </c>
      <c r="D126" s="7" t="s">
        <v>9</v>
      </c>
      <c r="E126" s="7" t="s">
        <v>10</v>
      </c>
      <c r="F126" s="7" t="s">
        <v>261</v>
      </c>
      <c r="G126" s="2" t="str">
        <f>VLOOKUP(F126,'[1]1-供应商'!$C:$C,1,0)</f>
        <v>浙江易杰特紧固件制造有限公司</v>
      </c>
      <c r="H126" s="2" t="str">
        <f>VLOOKUP(B126,[2]吕亮更新版采购物料和配件!$B:$B,1,0)</f>
        <v>UFPLS001</v>
      </c>
      <c r="I126" s="2" t="str">
        <f>VLOOKUP(B126,[3]Sheet1!$B:$B,1,0)</f>
        <v>UFPLS001</v>
      </c>
    </row>
    <row r="127" spans="1:10" x14ac:dyDescent="0.2">
      <c r="A127" s="7">
        <v>663</v>
      </c>
      <c r="B127" s="7" t="s">
        <v>264</v>
      </c>
      <c r="C127" s="12" t="s">
        <v>265</v>
      </c>
      <c r="D127" s="7" t="s">
        <v>9</v>
      </c>
      <c r="E127" s="7" t="s">
        <v>10</v>
      </c>
      <c r="F127" s="7" t="s">
        <v>261</v>
      </c>
      <c r="G127" s="2" t="str">
        <f>VLOOKUP(F127,'[1]1-供应商'!$C:$C,1,0)</f>
        <v>浙江易杰特紧固件制造有限公司</v>
      </c>
      <c r="H127" s="2" t="str">
        <f>VLOOKUP(B127,[2]吕亮更新版采购物料和配件!$B:$B,1,0)</f>
        <v>UFPLS002</v>
      </c>
      <c r="I127" s="2" t="str">
        <f>VLOOKUP(B127,[3]Sheet1!$B:$B,1,0)</f>
        <v>UFPLS002</v>
      </c>
    </row>
    <row r="128" spans="1:10" x14ac:dyDescent="0.2">
      <c r="A128" s="7">
        <v>663</v>
      </c>
      <c r="B128" s="7" t="s">
        <v>266</v>
      </c>
      <c r="C128" s="12" t="s">
        <v>267</v>
      </c>
      <c r="D128" s="7" t="s">
        <v>9</v>
      </c>
      <c r="E128" s="7" t="s">
        <v>10</v>
      </c>
      <c r="F128" s="7" t="s">
        <v>261</v>
      </c>
      <c r="G128" s="2" t="str">
        <f>VLOOKUP(F128,'[1]1-供应商'!$C:$C,1,0)</f>
        <v>浙江易杰特紧固件制造有限公司</v>
      </c>
      <c r="H128" s="2" t="str">
        <f>VLOOKUP(B128,[2]吕亮更新版采购物料和配件!$B:$B,1,0)</f>
        <v>UFPLS003</v>
      </c>
      <c r="I128" s="2" t="str">
        <f>VLOOKUP(B128,[3]Sheet1!$B:$B,1,0)</f>
        <v>UFPLS003</v>
      </c>
    </row>
    <row r="129" spans="1:10" x14ac:dyDescent="0.2">
      <c r="A129" s="7">
        <v>663</v>
      </c>
      <c r="B129" s="7" t="s">
        <v>268</v>
      </c>
      <c r="C129" s="12" t="s">
        <v>269</v>
      </c>
      <c r="D129" s="7" t="s">
        <v>9</v>
      </c>
      <c r="E129" s="7" t="s">
        <v>10</v>
      </c>
      <c r="F129" s="7" t="s">
        <v>261</v>
      </c>
      <c r="G129" s="2" t="str">
        <f>VLOOKUP(F129,'[1]1-供应商'!$C:$C,1,0)</f>
        <v>浙江易杰特紧固件制造有限公司</v>
      </c>
      <c r="H129" s="2" t="str">
        <f>VLOOKUP(B129,[2]吕亮更新版采购物料和配件!$B:$B,1,0)</f>
        <v>UFPLS004</v>
      </c>
      <c r="I129" s="2" t="str">
        <f>VLOOKUP(B129,[3]Sheet1!$B:$B,1,0)</f>
        <v>UFPLS004</v>
      </c>
    </row>
    <row r="130" spans="1:10" x14ac:dyDescent="0.2">
      <c r="A130" s="7">
        <v>663</v>
      </c>
      <c r="B130" s="7" t="s">
        <v>270</v>
      </c>
      <c r="C130" s="12" t="s">
        <v>271</v>
      </c>
      <c r="D130" s="7" t="s">
        <v>9</v>
      </c>
      <c r="E130" s="7" t="s">
        <v>10</v>
      </c>
      <c r="F130" s="7" t="s">
        <v>261</v>
      </c>
      <c r="G130" s="2" t="str">
        <f>VLOOKUP(F130,'[1]1-供应商'!$C:$C,1,0)</f>
        <v>浙江易杰特紧固件制造有限公司</v>
      </c>
      <c r="H130" s="2" t="str">
        <f>VLOOKUP(B130,[2]吕亮更新版采购物料和配件!$B:$B,1,0)</f>
        <v>UFPLS005</v>
      </c>
      <c r="I130" s="2" t="str">
        <f>VLOOKUP(B130,[3]Sheet1!$B:$B,1,0)</f>
        <v>UFPLS005</v>
      </c>
    </row>
    <row r="131" spans="1:10" x14ac:dyDescent="0.2">
      <c r="A131" s="7">
        <v>663</v>
      </c>
      <c r="B131" s="7" t="s">
        <v>272</v>
      </c>
      <c r="C131" s="12" t="s">
        <v>273</v>
      </c>
      <c r="D131" s="7" t="s">
        <v>9</v>
      </c>
      <c r="E131" s="7" t="s">
        <v>10</v>
      </c>
      <c r="F131" s="7"/>
      <c r="G131" s="2" t="e">
        <f>VLOOKUP(F131,'[1]1-供应商'!$C:$C,1,0)</f>
        <v>#N/A</v>
      </c>
      <c r="H131" s="2" t="str">
        <f>VLOOKUP(B131,[2]吕亮更新版采购物料和配件!$B:$B,1,0)</f>
        <v>UFPLS006</v>
      </c>
      <c r="I131" s="2" t="str">
        <f>VLOOKUP(B131,[3]Sheet1!$B:$B,1,0)</f>
        <v>UFPLS006</v>
      </c>
      <c r="J131" s="2" t="str">
        <f>VLOOKUP(B131,'第二次提供单价（补充部分采购物料'!B:B,1,0)</f>
        <v>UFPLS006</v>
      </c>
    </row>
    <row r="132" spans="1:10" x14ac:dyDescent="0.2">
      <c r="A132" s="7">
        <v>663</v>
      </c>
      <c r="B132" s="7" t="s">
        <v>274</v>
      </c>
      <c r="C132" s="12" t="s">
        <v>275</v>
      </c>
      <c r="D132" s="7" t="s">
        <v>9</v>
      </c>
      <c r="E132" s="7" t="s">
        <v>10</v>
      </c>
      <c r="F132" s="7"/>
      <c r="G132" s="2" t="e">
        <f>VLOOKUP(F132,'[1]1-供应商'!$C:$C,1,0)</f>
        <v>#N/A</v>
      </c>
      <c r="H132" s="2" t="str">
        <f>VLOOKUP(B132,[2]吕亮更新版采购物料和配件!$B:$B,1,0)</f>
        <v>UFPLS007</v>
      </c>
      <c r="I132" s="2" t="str">
        <f>VLOOKUP(B132,[3]Sheet1!$B:$B,1,0)</f>
        <v>UFPLS007</v>
      </c>
      <c r="J132" s="2" t="str">
        <f>VLOOKUP(B132,'第二次提供单价（补充部分采购物料'!B:B,1,0)</f>
        <v>UFPLS007</v>
      </c>
    </row>
    <row r="133" spans="1:10" x14ac:dyDescent="0.2">
      <c r="A133" s="7">
        <v>663</v>
      </c>
      <c r="B133" s="7" t="s">
        <v>276</v>
      </c>
      <c r="C133" s="12" t="s">
        <v>277</v>
      </c>
      <c r="D133" s="7" t="s">
        <v>9</v>
      </c>
      <c r="E133" s="7" t="s">
        <v>10</v>
      </c>
      <c r="F133" s="7" t="s">
        <v>261</v>
      </c>
      <c r="G133" s="2" t="str">
        <f>VLOOKUP(F133,'[1]1-供应商'!$C:$C,1,0)</f>
        <v>浙江易杰特紧固件制造有限公司</v>
      </c>
      <c r="H133" s="2" t="str">
        <f>VLOOKUP(B133,[2]吕亮更新版采购物料和配件!$B:$B,1,0)</f>
        <v>UFPLS008</v>
      </c>
      <c r="I133" s="2" t="str">
        <f>VLOOKUP(B133,[3]Sheet1!$B:$B,1,0)</f>
        <v>UFPLS008</v>
      </c>
    </row>
    <row r="134" spans="1:10" x14ac:dyDescent="0.2">
      <c r="A134" s="7">
        <v>663</v>
      </c>
      <c r="B134" s="7" t="s">
        <v>278</v>
      </c>
      <c r="C134" s="12" t="s">
        <v>279</v>
      </c>
      <c r="D134" s="7" t="s">
        <v>9</v>
      </c>
      <c r="E134" s="7" t="s">
        <v>10</v>
      </c>
      <c r="F134" s="7" t="s">
        <v>261</v>
      </c>
      <c r="G134" s="2" t="str">
        <f>VLOOKUP(F134,'[1]1-供应商'!$C:$C,1,0)</f>
        <v>浙江易杰特紧固件制造有限公司</v>
      </c>
      <c r="H134" s="2" t="str">
        <f>VLOOKUP(B134,[2]吕亮更新版采购物料和配件!$B:$B,1,0)</f>
        <v>UFPLS009</v>
      </c>
      <c r="I134" s="2" t="str">
        <f>VLOOKUP(B134,[3]Sheet1!$B:$B,1,0)</f>
        <v>UFPLS009</v>
      </c>
    </row>
    <row r="135" spans="1:10" x14ac:dyDescent="0.2">
      <c r="A135" s="7">
        <v>663</v>
      </c>
      <c r="B135" s="7" t="s">
        <v>280</v>
      </c>
      <c r="C135" s="12" t="s">
        <v>281</v>
      </c>
      <c r="D135" s="7" t="s">
        <v>9</v>
      </c>
      <c r="E135" s="7" t="s">
        <v>10</v>
      </c>
      <c r="F135" s="7" t="s">
        <v>261</v>
      </c>
      <c r="G135" s="2" t="str">
        <f>VLOOKUP(F135,'[1]1-供应商'!$C:$C,1,0)</f>
        <v>浙江易杰特紧固件制造有限公司</v>
      </c>
      <c r="H135" s="2" t="str">
        <f>VLOOKUP(B135,[2]吕亮更新版采购物料和配件!$B:$B,1,0)</f>
        <v>UFPLS010</v>
      </c>
      <c r="I135" s="2" t="str">
        <f>VLOOKUP(B135,[3]Sheet1!$B:$B,1,0)</f>
        <v>UFPLS010</v>
      </c>
    </row>
    <row r="136" spans="1:10" x14ac:dyDescent="0.2">
      <c r="A136" s="7">
        <v>663</v>
      </c>
      <c r="B136" s="7" t="s">
        <v>282</v>
      </c>
      <c r="C136" s="12" t="s">
        <v>283</v>
      </c>
      <c r="D136" s="7" t="s">
        <v>9</v>
      </c>
      <c r="E136" s="7" t="s">
        <v>10</v>
      </c>
      <c r="F136" s="7" t="s">
        <v>261</v>
      </c>
      <c r="G136" s="2" t="str">
        <f>VLOOKUP(F136,'[1]1-供应商'!$C:$C,1,0)</f>
        <v>浙江易杰特紧固件制造有限公司</v>
      </c>
      <c r="H136" s="2" t="str">
        <f>VLOOKUP(B136,[2]吕亮更新版采购物料和配件!$B:$B,1,0)</f>
        <v>UFPLS011</v>
      </c>
      <c r="I136" s="2" t="str">
        <f>VLOOKUP(B136,[3]Sheet1!$B:$B,1,0)</f>
        <v>UFPLS011</v>
      </c>
    </row>
    <row r="137" spans="1:10" x14ac:dyDescent="0.2">
      <c r="A137" s="7">
        <v>663</v>
      </c>
      <c r="B137" s="7" t="s">
        <v>284</v>
      </c>
      <c r="C137" s="12" t="s">
        <v>285</v>
      </c>
      <c r="D137" s="7" t="s">
        <v>9</v>
      </c>
      <c r="E137" s="7" t="s">
        <v>10</v>
      </c>
      <c r="F137" s="7" t="s">
        <v>261</v>
      </c>
      <c r="G137" s="2" t="str">
        <f>VLOOKUP(F137,'[1]1-供应商'!$C:$C,1,0)</f>
        <v>浙江易杰特紧固件制造有限公司</v>
      </c>
      <c r="H137" s="2" t="str">
        <f>VLOOKUP(B137,[2]吕亮更新版采购物料和配件!$B:$B,1,0)</f>
        <v>UFPLS012</v>
      </c>
      <c r="I137" s="2" t="str">
        <f>VLOOKUP(B137,[3]Sheet1!$B:$B,1,0)</f>
        <v>UFPLS012</v>
      </c>
    </row>
    <row r="138" spans="1:10" x14ac:dyDescent="0.2">
      <c r="A138" s="7">
        <v>663</v>
      </c>
      <c r="B138" s="7" t="s">
        <v>286</v>
      </c>
      <c r="C138" s="12" t="s">
        <v>287</v>
      </c>
      <c r="D138" s="7" t="s">
        <v>9</v>
      </c>
      <c r="E138" s="7" t="s">
        <v>10</v>
      </c>
      <c r="F138" s="7" t="s">
        <v>261</v>
      </c>
      <c r="G138" s="2" t="str">
        <f>VLOOKUP(F138,'[1]1-供应商'!$C:$C,1,0)</f>
        <v>浙江易杰特紧固件制造有限公司</v>
      </c>
      <c r="H138" s="2" t="str">
        <f>VLOOKUP(B138,[2]吕亮更新版采购物料和配件!$B:$B,1,0)</f>
        <v>UFPLS013</v>
      </c>
      <c r="I138" s="2" t="str">
        <f>VLOOKUP(B138,[3]Sheet1!$B:$B,1,0)</f>
        <v>UFPLS013</v>
      </c>
    </row>
    <row r="139" spans="1:10" x14ac:dyDescent="0.2">
      <c r="A139" s="7">
        <v>663</v>
      </c>
      <c r="B139" s="7" t="s">
        <v>288</v>
      </c>
      <c r="C139" s="12" t="s">
        <v>289</v>
      </c>
      <c r="D139" s="7" t="s">
        <v>9</v>
      </c>
      <c r="E139" s="7" t="s">
        <v>10</v>
      </c>
      <c r="F139" s="7"/>
      <c r="G139" s="2" t="e">
        <f>VLOOKUP(F139,'[1]1-供应商'!$C:$C,1,0)</f>
        <v>#N/A</v>
      </c>
      <c r="H139" s="2" t="str">
        <f>VLOOKUP(B139,[2]吕亮更新版采购物料和配件!$B:$B,1,0)</f>
        <v>UFPLS014</v>
      </c>
      <c r="I139" s="2" t="str">
        <f>VLOOKUP(B139,[3]Sheet1!$B:$B,1,0)</f>
        <v>UFPLS014</v>
      </c>
      <c r="J139" s="2" t="str">
        <f>VLOOKUP(B139,'第二次提供单价（补充部分采购物料'!B:B,1,0)</f>
        <v>UFPLS014</v>
      </c>
    </row>
    <row r="140" spans="1:10" x14ac:dyDescent="0.2">
      <c r="A140" s="7">
        <v>663</v>
      </c>
      <c r="B140" s="7" t="s">
        <v>290</v>
      </c>
      <c r="C140" s="12" t="s">
        <v>291</v>
      </c>
      <c r="D140" s="7" t="s">
        <v>9</v>
      </c>
      <c r="E140" s="7" t="s">
        <v>10</v>
      </c>
      <c r="F140" s="7"/>
      <c r="G140" s="2" t="e">
        <f>VLOOKUP(F140,'[1]1-供应商'!$C:$C,1,0)</f>
        <v>#N/A</v>
      </c>
      <c r="H140" s="2" t="str">
        <f>VLOOKUP(B140,[2]吕亮更新版采购物料和配件!$B:$B,1,0)</f>
        <v>UFPLS015</v>
      </c>
      <c r="I140" s="2" t="str">
        <f>VLOOKUP(B140,[3]Sheet1!$B:$B,1,0)</f>
        <v>UFPLS015</v>
      </c>
      <c r="J140" s="2" t="str">
        <f>VLOOKUP(B140,'第二次提供单价（补充部分采购物料'!B:B,1,0)</f>
        <v>UFPLS015</v>
      </c>
    </row>
    <row r="141" spans="1:10" x14ac:dyDescent="0.2">
      <c r="A141" s="7">
        <v>663</v>
      </c>
      <c r="B141" s="7" t="s">
        <v>292</v>
      </c>
      <c r="C141" s="12" t="s">
        <v>293</v>
      </c>
      <c r="D141" s="7" t="s">
        <v>9</v>
      </c>
      <c r="E141" s="7" t="s">
        <v>10</v>
      </c>
      <c r="F141" s="7"/>
      <c r="G141" s="2" t="e">
        <f>VLOOKUP(F141,'[1]1-供应商'!$C:$C,1,0)</f>
        <v>#N/A</v>
      </c>
      <c r="H141" s="2" t="str">
        <f>VLOOKUP(B141,[2]吕亮更新版采购物料和配件!$B:$B,1,0)</f>
        <v>UFPLS016</v>
      </c>
      <c r="I141" s="2" t="str">
        <f>VLOOKUP(B141,[3]Sheet1!$B:$B,1,0)</f>
        <v>UFPLS016</v>
      </c>
      <c r="J141" s="2" t="str">
        <f>VLOOKUP(B141,'第二次提供单价（补充部分采购物料'!B:B,1,0)</f>
        <v>UFPLS016</v>
      </c>
    </row>
    <row r="142" spans="1:10" x14ac:dyDescent="0.2">
      <c r="A142" s="7">
        <v>663</v>
      </c>
      <c r="B142" s="7" t="s">
        <v>294</v>
      </c>
      <c r="C142" s="12" t="s">
        <v>295</v>
      </c>
      <c r="D142" s="7" t="s">
        <v>9</v>
      </c>
      <c r="E142" s="7" t="s">
        <v>10</v>
      </c>
      <c r="F142" s="7"/>
      <c r="G142" s="2" t="e">
        <f>VLOOKUP(F142,'[1]1-供应商'!$C:$C,1,0)</f>
        <v>#N/A</v>
      </c>
      <c r="H142" s="2" t="str">
        <f>VLOOKUP(B142,[2]吕亮更新版采购物料和配件!$B:$B,1,0)</f>
        <v>UFPLS017</v>
      </c>
      <c r="I142" s="2" t="str">
        <f>VLOOKUP(B142,[3]Sheet1!$B:$B,1,0)</f>
        <v>UFPLS017</v>
      </c>
      <c r="J142" s="2" t="str">
        <f>VLOOKUP(B142,'第二次提供单价（补充部分采购物料'!B:B,1,0)</f>
        <v>UFPLS017</v>
      </c>
    </row>
    <row r="143" spans="1:10" x14ac:dyDescent="0.2">
      <c r="A143" s="7">
        <v>663</v>
      </c>
      <c r="B143" s="7" t="s">
        <v>296</v>
      </c>
      <c r="C143" s="12" t="s">
        <v>297</v>
      </c>
      <c r="D143" s="7" t="s">
        <v>9</v>
      </c>
      <c r="E143" s="7" t="s">
        <v>10</v>
      </c>
      <c r="F143" s="7"/>
      <c r="G143" s="2" t="e">
        <f>VLOOKUP(F143,'[1]1-供应商'!$C:$C,1,0)</f>
        <v>#N/A</v>
      </c>
      <c r="H143" s="2" t="str">
        <f>VLOOKUP(B143,[2]吕亮更新版采购物料和配件!$B:$B,1,0)</f>
        <v>UFPLS018</v>
      </c>
      <c r="I143" s="2" t="str">
        <f>VLOOKUP(B143,[3]Sheet1!$B:$B,1,0)</f>
        <v>UFPLS018</v>
      </c>
      <c r="J143" s="2" t="str">
        <f>VLOOKUP(B143,'第二次提供单价（补充部分采购物料'!B:B,1,0)</f>
        <v>UFPLS018</v>
      </c>
    </row>
    <row r="144" spans="1:10" x14ac:dyDescent="0.2">
      <c r="A144" s="7">
        <v>663</v>
      </c>
      <c r="B144" s="7" t="s">
        <v>298</v>
      </c>
      <c r="C144" s="12" t="s">
        <v>299</v>
      </c>
      <c r="D144" s="7" t="s">
        <v>9</v>
      </c>
      <c r="E144" s="7" t="s">
        <v>10</v>
      </c>
      <c r="F144" s="7"/>
      <c r="G144" s="2" t="e">
        <f>VLOOKUP(F144,'[1]1-供应商'!$C:$C,1,0)</f>
        <v>#N/A</v>
      </c>
      <c r="H144" s="2" t="str">
        <f>VLOOKUP(B144,[2]吕亮更新版采购物料和配件!$B:$B,1,0)</f>
        <v>UFPLS019</v>
      </c>
      <c r="I144" s="2" t="str">
        <f>VLOOKUP(B144,[3]Sheet1!$B:$B,1,0)</f>
        <v>UFPLS019</v>
      </c>
      <c r="J144" s="2" t="str">
        <f>VLOOKUP(B144,'第二次提供单价（补充部分采购物料'!B:B,1,0)</f>
        <v>UFPLS019</v>
      </c>
    </row>
    <row r="145" spans="1:10" x14ac:dyDescent="0.2">
      <c r="A145" s="7">
        <v>663</v>
      </c>
      <c r="B145" s="7" t="s">
        <v>300</v>
      </c>
      <c r="C145" s="12" t="s">
        <v>301</v>
      </c>
      <c r="D145" s="7" t="s">
        <v>9</v>
      </c>
      <c r="E145" s="7" t="s">
        <v>10</v>
      </c>
      <c r="F145" s="7"/>
      <c r="G145" s="2" t="e">
        <f>VLOOKUP(F145,'[1]1-供应商'!$C:$C,1,0)</f>
        <v>#N/A</v>
      </c>
      <c r="H145" s="2" t="str">
        <f>VLOOKUP(B145,[2]吕亮更新版采购物料和配件!$B:$B,1,0)</f>
        <v>UFPLS020</v>
      </c>
      <c r="I145" s="2" t="str">
        <f>VLOOKUP(B145,[3]Sheet1!$B:$B,1,0)</f>
        <v>UFPLS020</v>
      </c>
      <c r="J145" s="2" t="str">
        <f>VLOOKUP(B145,'第二次提供单价（补充部分采购物料'!B:B,1,0)</f>
        <v>UFPLS020</v>
      </c>
    </row>
    <row r="146" spans="1:10" x14ac:dyDescent="0.2">
      <c r="A146" s="7">
        <v>663</v>
      </c>
      <c r="B146" s="7" t="s">
        <v>302</v>
      </c>
      <c r="C146" s="12" t="s">
        <v>303</v>
      </c>
      <c r="D146" s="7" t="s">
        <v>9</v>
      </c>
      <c r="E146" s="7" t="s">
        <v>10</v>
      </c>
      <c r="F146" s="7"/>
      <c r="G146" s="2" t="e">
        <f>VLOOKUP(F146,'[1]1-供应商'!$C:$C,1,0)</f>
        <v>#N/A</v>
      </c>
      <c r="H146" s="2" t="str">
        <f>VLOOKUP(B146,[2]吕亮更新版采购物料和配件!$B:$B,1,0)</f>
        <v>UFPLS021</v>
      </c>
      <c r="I146" s="2" t="str">
        <f>VLOOKUP(B146,[3]Sheet1!$B:$B,1,0)</f>
        <v>UFPLS021</v>
      </c>
      <c r="J146" s="2" t="str">
        <f>VLOOKUP(B146,'第二次提供单价（补充部分采购物料'!B:B,1,0)</f>
        <v>UFPLS021</v>
      </c>
    </row>
    <row r="147" spans="1:10" x14ac:dyDescent="0.2">
      <c r="A147" s="7">
        <v>663</v>
      </c>
      <c r="B147" s="7" t="s">
        <v>304</v>
      </c>
      <c r="C147" s="12" t="s">
        <v>305</v>
      </c>
      <c r="D147" s="7" t="s">
        <v>9</v>
      </c>
      <c r="E147" s="7" t="s">
        <v>10</v>
      </c>
      <c r="F147" s="7"/>
      <c r="G147" s="2" t="e">
        <f>VLOOKUP(F147,'[1]1-供应商'!$C:$C,1,0)</f>
        <v>#N/A</v>
      </c>
      <c r="H147" s="2" t="str">
        <f>VLOOKUP(B147,[2]吕亮更新版采购物料和配件!$B:$B,1,0)</f>
        <v>UFPLS022</v>
      </c>
      <c r="I147" s="2" t="str">
        <f>VLOOKUP(B147,[3]Sheet1!$B:$B,1,0)</f>
        <v>UFPLS022</v>
      </c>
      <c r="J147" s="2" t="str">
        <f>VLOOKUP(B147,'第二次提供单价（补充部分采购物料'!B:B,1,0)</f>
        <v>UFPLS022</v>
      </c>
    </row>
    <row r="148" spans="1:10" x14ac:dyDescent="0.2">
      <c r="A148" s="7">
        <v>663</v>
      </c>
      <c r="B148" s="7" t="s">
        <v>306</v>
      </c>
      <c r="C148" s="12" t="s">
        <v>307</v>
      </c>
      <c r="D148" s="7" t="s">
        <v>9</v>
      </c>
      <c r="E148" s="7" t="s">
        <v>10</v>
      </c>
      <c r="F148" s="7"/>
      <c r="G148" s="2" t="e">
        <f>VLOOKUP(F148,'[1]1-供应商'!$C:$C,1,0)</f>
        <v>#N/A</v>
      </c>
      <c r="H148" s="2" t="str">
        <f>VLOOKUP(B148,[2]吕亮更新版采购物料和配件!$B:$B,1,0)</f>
        <v>UFPLS023</v>
      </c>
      <c r="I148" s="2" t="str">
        <f>VLOOKUP(B148,[3]Sheet1!$B:$B,1,0)</f>
        <v>UFPLS023</v>
      </c>
      <c r="J148" s="2" t="str">
        <f>VLOOKUP(B148,'第二次提供单价（补充部分采购物料'!B:B,1,0)</f>
        <v>UFPLS023</v>
      </c>
    </row>
    <row r="149" spans="1:10" x14ac:dyDescent="0.2">
      <c r="A149" s="7">
        <v>663</v>
      </c>
      <c r="B149" s="7" t="s">
        <v>308</v>
      </c>
      <c r="C149" s="12" t="s">
        <v>309</v>
      </c>
      <c r="D149" s="7" t="s">
        <v>9</v>
      </c>
      <c r="E149" s="7" t="s">
        <v>10</v>
      </c>
      <c r="F149" s="7"/>
      <c r="G149" s="2" t="e">
        <f>VLOOKUP(F149,'[1]1-供应商'!$C:$C,1,0)</f>
        <v>#N/A</v>
      </c>
      <c r="H149" s="2" t="str">
        <f>VLOOKUP(B149,[2]吕亮更新版采购物料和配件!$B:$B,1,0)</f>
        <v>UFPLS024</v>
      </c>
      <c r="I149" s="2" t="str">
        <f>VLOOKUP(B149,[3]Sheet1!$B:$B,1,0)</f>
        <v>UFPLS024</v>
      </c>
      <c r="J149" s="2" t="str">
        <f>VLOOKUP(B149,'第二次提供单价（补充部分采购物料'!B:B,1,0)</f>
        <v>UFPLS024</v>
      </c>
    </row>
    <row r="150" spans="1:10" x14ac:dyDescent="0.2">
      <c r="A150" s="7">
        <v>663</v>
      </c>
      <c r="B150" s="7" t="s">
        <v>310</v>
      </c>
      <c r="C150" s="12" t="s">
        <v>311</v>
      </c>
      <c r="D150" s="7" t="s">
        <v>9</v>
      </c>
      <c r="E150" s="7" t="s">
        <v>10</v>
      </c>
      <c r="F150" s="7"/>
      <c r="G150" s="2" t="e">
        <f>VLOOKUP(F150,'[1]1-供应商'!$C:$C,1,0)</f>
        <v>#N/A</v>
      </c>
      <c r="H150" s="2" t="str">
        <f>VLOOKUP(B150,[2]吕亮更新版采购物料和配件!$B:$B,1,0)</f>
        <v>UFPLS025</v>
      </c>
      <c r="I150" s="2" t="str">
        <f>VLOOKUP(B150,[3]Sheet1!$B:$B,1,0)</f>
        <v>UFPLS025</v>
      </c>
      <c r="J150" s="2" t="str">
        <f>VLOOKUP(B150,'第二次提供单价（补充部分采购物料'!B:B,1,0)</f>
        <v>UFPLS025</v>
      </c>
    </row>
    <row r="151" spans="1:10" x14ac:dyDescent="0.2">
      <c r="A151" s="7">
        <v>663</v>
      </c>
      <c r="B151" s="7" t="s">
        <v>312</v>
      </c>
      <c r="C151" s="12" t="s">
        <v>313</v>
      </c>
      <c r="D151" s="7" t="s">
        <v>9</v>
      </c>
      <c r="E151" s="7" t="s">
        <v>10</v>
      </c>
      <c r="F151" s="7"/>
      <c r="G151" s="2" t="e">
        <f>VLOOKUP(F151,'[1]1-供应商'!$C:$C,1,0)</f>
        <v>#N/A</v>
      </c>
      <c r="H151" s="2" t="str">
        <f>VLOOKUP(B151,[2]吕亮更新版采购物料和配件!$B:$B,1,0)</f>
        <v>UFPLS026</v>
      </c>
      <c r="I151" s="2" t="str">
        <f>VLOOKUP(B151,[3]Sheet1!$B:$B,1,0)</f>
        <v>UFPLS026</v>
      </c>
      <c r="J151" s="2" t="str">
        <f>VLOOKUP(B151,'第二次提供单价（补充部分采购物料'!B:B,1,0)</f>
        <v>UFPLS026</v>
      </c>
    </row>
    <row r="152" spans="1:10" x14ac:dyDescent="0.2">
      <c r="A152" s="7">
        <v>663</v>
      </c>
      <c r="B152" s="7" t="s">
        <v>314</v>
      </c>
      <c r="C152" s="12" t="s">
        <v>315</v>
      </c>
      <c r="D152" s="7" t="s">
        <v>9</v>
      </c>
      <c r="E152" s="7" t="s">
        <v>10</v>
      </c>
      <c r="F152" s="7"/>
      <c r="G152" s="2" t="e">
        <f>VLOOKUP(F152,'[1]1-供应商'!$C:$C,1,0)</f>
        <v>#N/A</v>
      </c>
      <c r="H152" s="2" t="str">
        <f>VLOOKUP(B152,[2]吕亮更新版采购物料和配件!$B:$B,1,0)</f>
        <v>UFPLS027</v>
      </c>
      <c r="I152" s="2" t="str">
        <f>VLOOKUP(B152,[3]Sheet1!$B:$B,1,0)</f>
        <v>UFPLS027</v>
      </c>
      <c r="J152" s="2" t="str">
        <f>VLOOKUP(B152,'第二次提供单价（补充部分采购物料'!B:B,1,0)</f>
        <v>UFPLS027</v>
      </c>
    </row>
    <row r="153" spans="1:10" x14ac:dyDescent="0.2">
      <c r="A153" s="7">
        <v>663</v>
      </c>
      <c r="B153" s="7" t="s">
        <v>316</v>
      </c>
      <c r="C153" s="12" t="s">
        <v>317</v>
      </c>
      <c r="D153" s="7" t="s">
        <v>9</v>
      </c>
      <c r="E153" s="7" t="s">
        <v>10</v>
      </c>
      <c r="F153" s="7"/>
      <c r="G153" s="2" t="e">
        <f>VLOOKUP(F153,'[1]1-供应商'!$C:$C,1,0)</f>
        <v>#N/A</v>
      </c>
      <c r="H153" s="2" t="str">
        <f>VLOOKUP(B153,[2]吕亮更新版采购物料和配件!$B:$B,1,0)</f>
        <v>UFPLS028</v>
      </c>
      <c r="I153" s="2" t="str">
        <f>VLOOKUP(B153,[3]Sheet1!$B:$B,1,0)</f>
        <v>UFPLS028</v>
      </c>
      <c r="J153" s="2" t="str">
        <f>VLOOKUP(B153,'第二次提供单价（补充部分采购物料'!B:B,1,0)</f>
        <v>UFPLS028</v>
      </c>
    </row>
    <row r="154" spans="1:10" x14ac:dyDescent="0.2">
      <c r="A154" s="7">
        <v>663</v>
      </c>
      <c r="B154" s="7" t="s">
        <v>318</v>
      </c>
      <c r="C154" s="12" t="s">
        <v>319</v>
      </c>
      <c r="D154" s="7" t="s">
        <v>9</v>
      </c>
      <c r="E154" s="7" t="s">
        <v>10</v>
      </c>
      <c r="F154" s="7"/>
      <c r="G154" s="2" t="e">
        <f>VLOOKUP(F154,'[1]1-供应商'!$C:$C,1,0)</f>
        <v>#N/A</v>
      </c>
      <c r="H154" s="2" t="str">
        <f>VLOOKUP(B154,[2]吕亮更新版采购物料和配件!$B:$B,1,0)</f>
        <v>UFPLS029</v>
      </c>
      <c r="I154" s="2" t="str">
        <f>VLOOKUP(B154,[3]Sheet1!$B:$B,1,0)</f>
        <v>UFPLS029</v>
      </c>
      <c r="J154" s="2" t="str">
        <f>VLOOKUP(B154,'第二次提供单价（补充部分采购物料'!B:B,1,0)</f>
        <v>UFPLS029</v>
      </c>
    </row>
    <row r="155" spans="1:10" x14ac:dyDescent="0.2">
      <c r="A155" s="7">
        <v>663</v>
      </c>
      <c r="B155" s="7" t="s">
        <v>320</v>
      </c>
      <c r="C155" s="12" t="s">
        <v>321</v>
      </c>
      <c r="D155" s="7" t="s">
        <v>9</v>
      </c>
      <c r="E155" s="7" t="s">
        <v>10</v>
      </c>
      <c r="F155" s="7"/>
      <c r="G155" s="2" t="e">
        <f>VLOOKUP(F155,'[1]1-供应商'!$C:$C,1,0)</f>
        <v>#N/A</v>
      </c>
      <c r="H155" s="2" t="str">
        <f>VLOOKUP(B155,[2]吕亮更新版采购物料和配件!$B:$B,1,0)</f>
        <v>UFPLS030</v>
      </c>
      <c r="I155" s="2" t="str">
        <f>VLOOKUP(B155,[3]Sheet1!$B:$B,1,0)</f>
        <v>UFPLS030</v>
      </c>
      <c r="J155" s="2" t="str">
        <f>VLOOKUP(B155,'第二次提供单价（补充部分采购物料'!B:B,1,0)</f>
        <v>UFPLS030</v>
      </c>
    </row>
    <row r="156" spans="1:10" x14ac:dyDescent="0.2">
      <c r="A156" s="7">
        <v>663</v>
      </c>
      <c r="B156" s="7" t="s">
        <v>322</v>
      </c>
      <c r="C156" s="12" t="s">
        <v>323</v>
      </c>
      <c r="D156" s="7" t="s">
        <v>9</v>
      </c>
      <c r="E156" s="7" t="s">
        <v>10</v>
      </c>
      <c r="F156" s="7"/>
      <c r="G156" s="2" t="e">
        <f>VLOOKUP(F156,'[1]1-供应商'!$C:$C,1,0)</f>
        <v>#N/A</v>
      </c>
      <c r="H156" s="2" t="str">
        <f>VLOOKUP(B156,[2]吕亮更新版采购物料和配件!$B:$B,1,0)</f>
        <v>UFPLS031</v>
      </c>
      <c r="I156" s="2" t="str">
        <f>VLOOKUP(B156,[3]Sheet1!$B:$B,1,0)</f>
        <v>UFPLS031</v>
      </c>
      <c r="J156" s="2" t="str">
        <f>VLOOKUP(B156,'第二次提供单价（补充部分采购物料'!B:B,1,0)</f>
        <v>UFPLS031</v>
      </c>
    </row>
    <row r="157" spans="1:10" x14ac:dyDescent="0.2">
      <c r="A157" s="7">
        <v>663</v>
      </c>
      <c r="B157" s="7" t="s">
        <v>324</v>
      </c>
      <c r="C157" s="12" t="s">
        <v>325</v>
      </c>
      <c r="D157" s="7" t="s">
        <v>9</v>
      </c>
      <c r="E157" s="7" t="s">
        <v>10</v>
      </c>
      <c r="F157" s="7"/>
      <c r="G157" s="2" t="e">
        <f>VLOOKUP(F157,'[1]1-供应商'!$C:$C,1,0)</f>
        <v>#N/A</v>
      </c>
      <c r="H157" s="2" t="str">
        <f>VLOOKUP(B157,[2]吕亮更新版采购物料和配件!$B:$B,1,0)</f>
        <v>UFPLS032</v>
      </c>
      <c r="I157" s="2" t="str">
        <f>VLOOKUP(B157,[3]Sheet1!$B:$B,1,0)</f>
        <v>UFPLS032</v>
      </c>
      <c r="J157" s="2" t="str">
        <f>VLOOKUP(B157,'第二次提供单价（补充部分采购物料'!B:B,1,0)</f>
        <v>UFPLS032</v>
      </c>
    </row>
    <row r="158" spans="1:10" x14ac:dyDescent="0.2">
      <c r="A158" s="7">
        <v>663</v>
      </c>
      <c r="B158" s="7" t="s">
        <v>326</v>
      </c>
      <c r="C158" s="12" t="s">
        <v>327</v>
      </c>
      <c r="D158" s="7" t="s">
        <v>9</v>
      </c>
      <c r="E158" s="7" t="s">
        <v>10</v>
      </c>
      <c r="F158" s="7"/>
      <c r="G158" s="2" t="e">
        <f>VLOOKUP(F158,'[1]1-供应商'!$C:$C,1,0)</f>
        <v>#N/A</v>
      </c>
      <c r="H158" s="2" t="str">
        <f>VLOOKUP(B158,[2]吕亮更新版采购物料和配件!$B:$B,1,0)</f>
        <v>UFPLS033</v>
      </c>
      <c r="I158" s="2" t="str">
        <f>VLOOKUP(B158,[3]Sheet1!$B:$B,1,0)</f>
        <v>UFPLS033</v>
      </c>
      <c r="J158" s="2" t="str">
        <f>VLOOKUP(B158,'第二次提供单价（补充部分采购物料'!B:B,1,0)</f>
        <v>UFPLS033</v>
      </c>
    </row>
    <row r="159" spans="1:10" x14ac:dyDescent="0.2">
      <c r="A159" s="7">
        <v>663</v>
      </c>
      <c r="B159" s="7" t="s">
        <v>328</v>
      </c>
      <c r="C159" s="12" t="s">
        <v>329</v>
      </c>
      <c r="D159" s="7" t="s">
        <v>9</v>
      </c>
      <c r="E159" s="7" t="s">
        <v>10</v>
      </c>
      <c r="F159" s="7"/>
      <c r="G159" s="2" t="e">
        <f>VLOOKUP(F159,'[1]1-供应商'!$C:$C,1,0)</f>
        <v>#N/A</v>
      </c>
      <c r="H159" s="2" t="str">
        <f>VLOOKUP(B159,[2]吕亮更新版采购物料和配件!$B:$B,1,0)</f>
        <v>UFPLS034</v>
      </c>
      <c r="I159" s="2" t="str">
        <f>VLOOKUP(B159,[3]Sheet1!$B:$B,1,0)</f>
        <v>UFPLS034</v>
      </c>
      <c r="J159" s="2" t="str">
        <f>VLOOKUP(B159,'第二次提供单价（补充部分采购物料'!B:B,1,0)</f>
        <v>UFPLS034</v>
      </c>
    </row>
    <row r="160" spans="1:10" x14ac:dyDescent="0.2">
      <c r="A160" s="7">
        <v>663</v>
      </c>
      <c r="B160" s="7" t="s">
        <v>330</v>
      </c>
      <c r="C160" s="12" t="s">
        <v>331</v>
      </c>
      <c r="D160" s="7" t="s">
        <v>9</v>
      </c>
      <c r="E160" s="7" t="s">
        <v>10</v>
      </c>
      <c r="F160" s="7"/>
      <c r="G160" s="2" t="e">
        <f>VLOOKUP(F160,'[1]1-供应商'!$C:$C,1,0)</f>
        <v>#N/A</v>
      </c>
      <c r="H160" s="2" t="str">
        <f>VLOOKUP(B160,[2]吕亮更新版采购物料和配件!$B:$B,1,0)</f>
        <v>UFPLS035</v>
      </c>
      <c r="I160" s="2" t="str">
        <f>VLOOKUP(B160,[3]Sheet1!$B:$B,1,0)</f>
        <v>UFPLS035</v>
      </c>
      <c r="J160" s="2" t="str">
        <f>VLOOKUP(B160,'第二次提供单价（补充部分采购物料'!B:B,1,0)</f>
        <v>UFPLS035</v>
      </c>
    </row>
    <row r="161" spans="1:10" x14ac:dyDescent="0.2">
      <c r="A161" s="7">
        <v>663</v>
      </c>
      <c r="B161" s="7" t="s">
        <v>332</v>
      </c>
      <c r="C161" s="12" t="s">
        <v>333</v>
      </c>
      <c r="D161" s="7" t="s">
        <v>9</v>
      </c>
      <c r="E161" s="7" t="s">
        <v>10</v>
      </c>
      <c r="F161" s="7"/>
      <c r="G161" s="2" t="e">
        <f>VLOOKUP(F161,'[1]1-供应商'!$C:$C,1,0)</f>
        <v>#N/A</v>
      </c>
      <c r="H161" s="2" t="str">
        <f>VLOOKUP(B161,[2]吕亮更新版采购物料和配件!$B:$B,1,0)</f>
        <v>UFPLS036</v>
      </c>
      <c r="I161" s="2" t="str">
        <f>VLOOKUP(B161,[3]Sheet1!$B:$B,1,0)</f>
        <v>UFPLS036</v>
      </c>
      <c r="J161" s="2" t="str">
        <f>VLOOKUP(B161,'第二次提供单价（补充部分采购物料'!B:B,1,0)</f>
        <v>UFPLS036</v>
      </c>
    </row>
    <row r="162" spans="1:10" x14ac:dyDescent="0.2">
      <c r="A162" s="7">
        <v>663</v>
      </c>
      <c r="B162" s="7" t="s">
        <v>334</v>
      </c>
      <c r="C162" s="12" t="s">
        <v>335</v>
      </c>
      <c r="D162" s="7" t="s">
        <v>9</v>
      </c>
      <c r="E162" s="7" t="s">
        <v>10</v>
      </c>
      <c r="F162" s="7"/>
      <c r="G162" s="2" t="e">
        <f>VLOOKUP(F162,'[1]1-供应商'!$C:$C,1,0)</f>
        <v>#N/A</v>
      </c>
      <c r="H162" s="2" t="str">
        <f>VLOOKUP(B162,[2]吕亮更新版采购物料和配件!$B:$B,1,0)</f>
        <v>UFPLS037</v>
      </c>
      <c r="I162" s="2" t="str">
        <f>VLOOKUP(B162,[3]Sheet1!$B:$B,1,0)</f>
        <v>UFPLS037</v>
      </c>
      <c r="J162" s="2" t="str">
        <f>VLOOKUP(B162,'第二次提供单价（补充部分采购物料'!B:B,1,0)</f>
        <v>UFPLS037</v>
      </c>
    </row>
    <row r="163" spans="1:10" x14ac:dyDescent="0.2">
      <c r="A163" s="7">
        <v>663</v>
      </c>
      <c r="B163" s="7" t="s">
        <v>336</v>
      </c>
      <c r="C163" s="12" t="s">
        <v>337</v>
      </c>
      <c r="D163" s="7" t="s">
        <v>9</v>
      </c>
      <c r="E163" s="7" t="s">
        <v>10</v>
      </c>
      <c r="F163" s="7"/>
      <c r="G163" s="2" t="e">
        <f>VLOOKUP(F163,'[1]1-供应商'!$C:$C,1,0)</f>
        <v>#N/A</v>
      </c>
      <c r="H163" s="2" t="str">
        <f>VLOOKUP(B163,[2]吕亮更新版采购物料和配件!$B:$B,1,0)</f>
        <v>UFPLS038</v>
      </c>
      <c r="I163" s="2" t="str">
        <f>VLOOKUP(B163,[3]Sheet1!$B:$B,1,0)</f>
        <v>UFPLS038</v>
      </c>
      <c r="J163" s="2" t="str">
        <f>VLOOKUP(B163,'第二次提供单价（补充部分采购物料'!B:B,1,0)</f>
        <v>UFPLS038</v>
      </c>
    </row>
    <row r="164" spans="1:10" x14ac:dyDescent="0.2">
      <c r="A164" s="7">
        <v>663</v>
      </c>
      <c r="B164" s="7" t="s">
        <v>338</v>
      </c>
      <c r="C164" s="12" t="s">
        <v>339</v>
      </c>
      <c r="D164" s="7" t="s">
        <v>9</v>
      </c>
      <c r="E164" s="7" t="s">
        <v>10</v>
      </c>
      <c r="F164" s="7" t="s">
        <v>340</v>
      </c>
      <c r="G164" s="2" t="str">
        <f>VLOOKUP(F164,'[1]1-供应商'!$C:$C,1,0)</f>
        <v>东莞市悦发五金塑胶制品有限公司</v>
      </c>
      <c r="H164" s="2" t="str">
        <f>VLOOKUP(B164,[2]吕亮更新版采购物料和配件!$B:$B,1,0)</f>
        <v>UFPLS039</v>
      </c>
      <c r="I164" s="2" t="str">
        <f>VLOOKUP(B164,[3]Sheet1!$B:$B,1,0)</f>
        <v>UFPLS039</v>
      </c>
    </row>
    <row r="165" spans="1:10" x14ac:dyDescent="0.2">
      <c r="A165" s="7">
        <v>663</v>
      </c>
      <c r="B165" s="7" t="s">
        <v>341</v>
      </c>
      <c r="C165" s="12" t="s">
        <v>342</v>
      </c>
      <c r="D165" s="7" t="s">
        <v>9</v>
      </c>
      <c r="E165" s="7" t="s">
        <v>10</v>
      </c>
      <c r="F165" s="7" t="s">
        <v>343</v>
      </c>
      <c r="G165" s="2" t="str">
        <f>VLOOKUP(F165,'[1]1-供应商'!$C:$C,1,0)</f>
        <v>绍兴市海耶斯五金店</v>
      </c>
      <c r="H165" s="2" t="str">
        <f>VLOOKUP(B165,[2]吕亮更新版采购物料和配件!$B:$B,1,0)</f>
        <v>UFPLS040</v>
      </c>
      <c r="I165" s="2" t="str">
        <f>VLOOKUP(B165,[3]Sheet1!$B:$B,1,0)</f>
        <v>UFPLS040</v>
      </c>
    </row>
    <row r="166" spans="1:10" x14ac:dyDescent="0.2">
      <c r="A166" s="7">
        <v>663</v>
      </c>
      <c r="B166" s="7" t="s">
        <v>344</v>
      </c>
      <c r="C166" s="12" t="s">
        <v>345</v>
      </c>
      <c r="D166" s="7" t="s">
        <v>9</v>
      </c>
      <c r="E166" s="7" t="s">
        <v>10</v>
      </c>
      <c r="F166" s="7"/>
      <c r="G166" s="2" t="e">
        <f>VLOOKUP(F166,'[1]1-供应商'!$C:$C,1,0)</f>
        <v>#N/A</v>
      </c>
      <c r="H166" s="2" t="str">
        <f>VLOOKUP(B166,[2]吕亮更新版采购物料和配件!$B:$B,1,0)</f>
        <v>UFPLS041</v>
      </c>
      <c r="I166" s="2" t="str">
        <f>VLOOKUP(B166,[3]Sheet1!$B:$B,1,0)</f>
        <v>UFPLS041</v>
      </c>
      <c r="J166" s="2" t="str">
        <f>VLOOKUP(B166,'第二次提供单价（补充部分采购物料'!B:B,1,0)</f>
        <v>UFPLS041</v>
      </c>
    </row>
    <row r="167" spans="1:10" x14ac:dyDescent="0.2">
      <c r="A167" s="7">
        <v>663</v>
      </c>
      <c r="B167" s="7" t="s">
        <v>346</v>
      </c>
      <c r="C167" s="12" t="s">
        <v>347</v>
      </c>
      <c r="D167" s="7" t="s">
        <v>9</v>
      </c>
      <c r="E167" s="7" t="s">
        <v>10</v>
      </c>
      <c r="F167" s="7" t="s">
        <v>340</v>
      </c>
      <c r="G167" s="2" t="str">
        <f>VLOOKUP(F167,'[1]1-供应商'!$C:$C,1,0)</f>
        <v>东莞市悦发五金塑胶制品有限公司</v>
      </c>
      <c r="H167" s="2" t="str">
        <f>VLOOKUP(B167,[2]吕亮更新版采购物料和配件!$B:$B,1,0)</f>
        <v>UFPBS001</v>
      </c>
      <c r="I167" s="2" t="str">
        <f>VLOOKUP(B167,[3]Sheet1!$B:$B,1,0)</f>
        <v>UFPBS001</v>
      </c>
    </row>
    <row r="168" spans="1:10" x14ac:dyDescent="0.2">
      <c r="A168" s="7">
        <v>663</v>
      </c>
      <c r="B168" s="7" t="s">
        <v>348</v>
      </c>
      <c r="C168" s="11" t="s">
        <v>349</v>
      </c>
      <c r="D168" s="7" t="s">
        <v>9</v>
      </c>
      <c r="E168" s="7" t="s">
        <v>10</v>
      </c>
      <c r="F168" s="7"/>
      <c r="G168" s="2" t="e">
        <f>VLOOKUP(F168,'[1]1-供应商'!$C:$C,1,0)</f>
        <v>#N/A</v>
      </c>
      <c r="H168" s="2" t="str">
        <f>VLOOKUP(B168,[2]吕亮更新版采购物料和配件!$B:$B,1,0)</f>
        <v>UFPBS002</v>
      </c>
      <c r="I168" s="2" t="str">
        <f>VLOOKUP(B168,[3]Sheet1!$B:$B,1,0)</f>
        <v>UFPBS002</v>
      </c>
      <c r="J168" s="2" t="str">
        <f>VLOOKUP(B168,'第二次提供单价（补充部分采购物料'!B:B,1,0)</f>
        <v>UFPBS002</v>
      </c>
    </row>
    <row r="169" spans="1:10" x14ac:dyDescent="0.2">
      <c r="A169" s="7">
        <v>663</v>
      </c>
      <c r="B169" s="7" t="s">
        <v>350</v>
      </c>
      <c r="C169" s="12" t="s">
        <v>351</v>
      </c>
      <c r="D169" s="7" t="s">
        <v>9</v>
      </c>
      <c r="E169" s="7" t="s">
        <v>10</v>
      </c>
      <c r="F169" s="7" t="s">
        <v>224</v>
      </c>
      <c r="G169" s="2" t="str">
        <f>VLOOKUP(F169,'[1]1-供应商'!$C:$C,1,0)</f>
        <v>因爱五金制品（上海）有限公司</v>
      </c>
      <c r="H169" s="2" t="str">
        <f>VLOOKUP(B169,[2]吕亮更新版采购物料和配件!$B:$B,1,0)</f>
        <v>UFPKD001</v>
      </c>
      <c r="I169" s="2" t="str">
        <f>VLOOKUP(B169,[3]Sheet1!$B:$B,1,0)</f>
        <v>UFPKD001</v>
      </c>
    </row>
    <row r="170" spans="1:10" x14ac:dyDescent="0.2">
      <c r="A170" s="7">
        <v>663</v>
      </c>
      <c r="B170" s="7" t="s">
        <v>352</v>
      </c>
      <c r="C170" s="12" t="s">
        <v>353</v>
      </c>
      <c r="D170" s="7" t="s">
        <v>9</v>
      </c>
      <c r="E170" s="7" t="s">
        <v>10</v>
      </c>
      <c r="F170" s="7" t="s">
        <v>224</v>
      </c>
      <c r="G170" s="2" t="str">
        <f>VLOOKUP(F170,'[1]1-供应商'!$C:$C,1,0)</f>
        <v>因爱五金制品（上海）有限公司</v>
      </c>
      <c r="H170" s="2" t="str">
        <f>VLOOKUP(B170,[2]吕亮更新版采购物料和配件!$B:$B,1,0)</f>
        <v>UFPKD002</v>
      </c>
      <c r="I170" s="2" t="str">
        <f>VLOOKUP(B170,[3]Sheet1!$B:$B,1,0)</f>
        <v>UFPKD002</v>
      </c>
    </row>
    <row r="171" spans="1:10" x14ac:dyDescent="0.2">
      <c r="A171" s="7">
        <v>663</v>
      </c>
      <c r="B171" s="7" t="s">
        <v>354</v>
      </c>
      <c r="C171" s="12" t="s">
        <v>355</v>
      </c>
      <c r="D171" s="7" t="s">
        <v>9</v>
      </c>
      <c r="E171" s="7" t="s">
        <v>10</v>
      </c>
      <c r="F171" s="7" t="s">
        <v>224</v>
      </c>
      <c r="G171" s="2" t="str">
        <f>VLOOKUP(F171,'[1]1-供应商'!$C:$C,1,0)</f>
        <v>因爱五金制品（上海）有限公司</v>
      </c>
      <c r="H171" s="2" t="str">
        <f>VLOOKUP(B171,[2]吕亮更新版采购物料和配件!$B:$B,1,0)</f>
        <v>UFPKD003</v>
      </c>
      <c r="I171" s="2" t="str">
        <f>VLOOKUP(B171,[3]Sheet1!$B:$B,1,0)</f>
        <v>UFPKD003</v>
      </c>
    </row>
    <row r="172" spans="1:10" x14ac:dyDescent="0.2">
      <c r="A172" s="7">
        <v>663</v>
      </c>
      <c r="B172" s="7" t="s">
        <v>356</v>
      </c>
      <c r="C172" s="12" t="s">
        <v>357</v>
      </c>
      <c r="D172" s="7" t="s">
        <v>9</v>
      </c>
      <c r="E172" s="7" t="s">
        <v>10</v>
      </c>
      <c r="F172" s="7"/>
      <c r="G172" s="2" t="e">
        <f>VLOOKUP(F172,'[1]1-供应商'!$C:$C,1,0)</f>
        <v>#N/A</v>
      </c>
      <c r="H172" s="2" t="str">
        <f>VLOOKUP(B172,[2]吕亮更新版采购物料和配件!$B:$B,1,0)</f>
        <v>UFPDM001</v>
      </c>
      <c r="I172" s="2" t="str">
        <f>VLOOKUP(B172,[3]Sheet1!$B:$B,1,0)</f>
        <v>UFPDM001</v>
      </c>
      <c r="J172" s="2" t="str">
        <f>VLOOKUP(B172,'第二次提供单价（补充部分采购物料'!B:B,1,0)</f>
        <v>UFPDM001</v>
      </c>
    </row>
    <row r="173" spans="1:10" x14ac:dyDescent="0.2">
      <c r="A173" s="7">
        <v>663</v>
      </c>
      <c r="B173" s="7" t="s">
        <v>358</v>
      </c>
      <c r="C173" s="12" t="s">
        <v>359</v>
      </c>
      <c r="D173" s="7" t="s">
        <v>9</v>
      </c>
      <c r="E173" s="7" t="s">
        <v>10</v>
      </c>
      <c r="F173" s="7" t="s">
        <v>343</v>
      </c>
      <c r="G173" s="2" t="str">
        <f>VLOOKUP(F173,'[1]1-供应商'!$C:$C,1,0)</f>
        <v>绍兴市海耶斯五金店</v>
      </c>
      <c r="H173" s="2" t="str">
        <f>VLOOKUP(B173,[2]吕亮更新版采购物料和配件!$B:$B,1,0)</f>
        <v>UFPDM002</v>
      </c>
      <c r="I173" s="2" t="str">
        <f>VLOOKUP(B173,[3]Sheet1!$B:$B,1,0)</f>
        <v>UFPDM002</v>
      </c>
    </row>
    <row r="174" spans="1:10" x14ac:dyDescent="0.2">
      <c r="A174" s="7">
        <v>663</v>
      </c>
      <c r="B174" s="7" t="s">
        <v>360</v>
      </c>
      <c r="C174" s="12" t="s">
        <v>361</v>
      </c>
      <c r="D174" s="7" t="s">
        <v>9</v>
      </c>
      <c r="E174" s="7" t="s">
        <v>10</v>
      </c>
      <c r="F174" s="7"/>
      <c r="G174" s="2" t="e">
        <f>VLOOKUP(F174,'[1]1-供应商'!$C:$C,1,0)</f>
        <v>#N/A</v>
      </c>
      <c r="H174" s="2" t="str">
        <f>VLOOKUP(B174,[2]吕亮更新版采购物料和配件!$B:$B,1,0)</f>
        <v>UFPGJ001</v>
      </c>
      <c r="I174" s="2" t="str">
        <f>VLOOKUP(B174,[3]Sheet1!$B:$B,1,0)</f>
        <v>UFPGJ001</v>
      </c>
      <c r="J174" s="2" t="str">
        <f>VLOOKUP(B174,'第二次提供单价（补充部分采购物料'!B:B,1,0)</f>
        <v>UFPGJ001</v>
      </c>
    </row>
    <row r="175" spans="1:10" x14ac:dyDescent="0.2">
      <c r="A175" s="7">
        <v>663</v>
      </c>
      <c r="B175" s="7" t="s">
        <v>362</v>
      </c>
      <c r="C175" s="12" t="s">
        <v>363</v>
      </c>
      <c r="D175" s="7" t="s">
        <v>9</v>
      </c>
      <c r="E175" s="7" t="s">
        <v>10</v>
      </c>
      <c r="F175" s="7" t="s">
        <v>343</v>
      </c>
      <c r="G175" s="2" t="str">
        <f>VLOOKUP(F175,'[1]1-供应商'!$C:$C,1,0)</f>
        <v>绍兴市海耶斯五金店</v>
      </c>
      <c r="H175" s="2" t="str">
        <f>VLOOKUP(B175,[2]吕亮更新版采购物料和配件!$B:$B,1,0)</f>
        <v>UFPGJ002</v>
      </c>
      <c r="I175" s="2" t="str">
        <f>VLOOKUP(B175,[3]Sheet1!$B:$B,1,0)</f>
        <v>UFPGJ002</v>
      </c>
    </row>
    <row r="176" spans="1:10" x14ac:dyDescent="0.2">
      <c r="A176" s="7">
        <v>663</v>
      </c>
      <c r="B176" s="7" t="s">
        <v>364</v>
      </c>
      <c r="C176" s="12" t="s">
        <v>365</v>
      </c>
      <c r="D176" s="7" t="s">
        <v>9</v>
      </c>
      <c r="E176" s="7" t="s">
        <v>10</v>
      </c>
      <c r="F176" s="7"/>
      <c r="G176" s="2" t="e">
        <f>VLOOKUP(F176,'[1]1-供应商'!$C:$C,1,0)</f>
        <v>#N/A</v>
      </c>
      <c r="H176" s="2" t="str">
        <f>VLOOKUP(B176,[2]吕亮更新版采购物料和配件!$B:$B,1,0)</f>
        <v>UFPGJ003</v>
      </c>
      <c r="I176" s="2" t="str">
        <f>VLOOKUP(B176,[3]Sheet1!$B:$B,1,0)</f>
        <v>UFPGJ003</v>
      </c>
      <c r="J176" s="2" t="str">
        <f>VLOOKUP(B176,'第二次提供单价（补充部分采购物料'!B:B,1,0)</f>
        <v>UFPGJ003</v>
      </c>
    </row>
    <row r="177" spans="1:10" x14ac:dyDescent="0.2">
      <c r="A177" s="7">
        <v>663</v>
      </c>
      <c r="B177" s="7" t="s">
        <v>366</v>
      </c>
      <c r="C177" s="12" t="s">
        <v>367</v>
      </c>
      <c r="D177" s="7" t="s">
        <v>9</v>
      </c>
      <c r="E177" s="7" t="s">
        <v>10</v>
      </c>
      <c r="F177" s="7" t="s">
        <v>224</v>
      </c>
      <c r="G177" s="2" t="str">
        <f>VLOOKUP(F177,'[1]1-供应商'!$C:$C,1,0)</f>
        <v>因爱五金制品（上海）有限公司</v>
      </c>
      <c r="H177" s="2" t="str">
        <f>VLOOKUP(B177,[2]吕亮更新版采购物料和配件!$B:$B,1,0)</f>
        <v>UFPBT001</v>
      </c>
      <c r="I177" s="2" t="str">
        <f>VLOOKUP(B177,[3]Sheet1!$B:$B,1,0)</f>
        <v>UFPBT001</v>
      </c>
    </row>
    <row r="178" spans="1:10" x14ac:dyDescent="0.2">
      <c r="A178" s="7">
        <v>663</v>
      </c>
      <c r="B178" s="7" t="s">
        <v>368</v>
      </c>
      <c r="C178" s="12" t="s">
        <v>369</v>
      </c>
      <c r="D178" s="7" t="s">
        <v>9</v>
      </c>
      <c r="E178" s="7" t="s">
        <v>10</v>
      </c>
      <c r="F178" s="7" t="s">
        <v>224</v>
      </c>
      <c r="G178" s="2" t="str">
        <f>VLOOKUP(F178,'[1]1-供应商'!$C:$C,1,0)</f>
        <v>因爱五金制品（上海）有限公司</v>
      </c>
      <c r="H178" s="2" t="str">
        <f>VLOOKUP(B178,[2]吕亮更新版采购物料和配件!$B:$B,1,0)</f>
        <v>UFPBT002</v>
      </c>
      <c r="I178" s="2" t="str">
        <f>VLOOKUP(B178,[3]Sheet1!$B:$B,1,0)</f>
        <v>UFPBT002</v>
      </c>
    </row>
    <row r="179" spans="1:10" x14ac:dyDescent="0.2">
      <c r="A179" s="7">
        <v>663</v>
      </c>
      <c r="B179" s="7" t="s">
        <v>370</v>
      </c>
      <c r="C179" s="12" t="s">
        <v>371</v>
      </c>
      <c r="D179" s="7" t="s">
        <v>9</v>
      </c>
      <c r="E179" s="7" t="s">
        <v>10</v>
      </c>
      <c r="F179" s="7" t="s">
        <v>343</v>
      </c>
      <c r="G179" s="2" t="str">
        <f>VLOOKUP(F179,'[1]1-供应商'!$C:$C,1,0)</f>
        <v>绍兴市海耶斯五金店</v>
      </c>
      <c r="H179" s="2" t="str">
        <f>VLOOKUP(B179,[2]吕亮更新版采购物料和配件!$B:$B,1,0)</f>
        <v>UFPSJ001</v>
      </c>
      <c r="I179" s="2" t="str">
        <f>VLOOKUP(B179,[3]Sheet1!$B:$B,1,0)</f>
        <v>UFPSJ001</v>
      </c>
    </row>
    <row r="180" spans="1:10" x14ac:dyDescent="0.2">
      <c r="A180" s="7">
        <v>663</v>
      </c>
      <c r="B180" s="7" t="s">
        <v>372</v>
      </c>
      <c r="C180" s="12" t="s">
        <v>373</v>
      </c>
      <c r="D180" s="7" t="s">
        <v>9</v>
      </c>
      <c r="E180" s="7" t="s">
        <v>10</v>
      </c>
      <c r="F180" s="7"/>
      <c r="G180" s="2" t="e">
        <f>VLOOKUP(F180,'[1]1-供应商'!$C:$C,1,0)</f>
        <v>#N/A</v>
      </c>
      <c r="H180" s="2" t="str">
        <f>VLOOKUP(B180,[2]吕亮更新版采购物料和配件!$B:$B,1,0)</f>
        <v>UFPSJ002</v>
      </c>
      <c r="I180" s="2" t="str">
        <f>VLOOKUP(B180,[3]Sheet1!$B:$B,1,0)</f>
        <v>UFPSJ002</v>
      </c>
      <c r="J180" s="2" t="str">
        <f>VLOOKUP(B180,'第二次提供单价（补充部分采购物料'!B:B,1,0)</f>
        <v>UFPSJ002</v>
      </c>
    </row>
    <row r="181" spans="1:10" x14ac:dyDescent="0.2">
      <c r="A181" s="7">
        <v>663</v>
      </c>
      <c r="B181" s="7" t="s">
        <v>374</v>
      </c>
      <c r="C181" s="12" t="s">
        <v>375</v>
      </c>
      <c r="D181" s="7" t="s">
        <v>9</v>
      </c>
      <c r="E181" s="7" t="s">
        <v>10</v>
      </c>
      <c r="F181" s="7"/>
      <c r="G181" s="2" t="e">
        <f>VLOOKUP(F181,'[1]1-供应商'!$C:$C,1,0)</f>
        <v>#N/A</v>
      </c>
      <c r="H181" s="2" t="str">
        <f>VLOOKUP(B181,[2]吕亮更新版采购物料和配件!$B:$B,1,0)</f>
        <v>UFPSJ003</v>
      </c>
      <c r="I181" s="2" t="str">
        <f>VLOOKUP(B181,[3]Sheet1!$B:$B,1,0)</f>
        <v>UFPSJ003</v>
      </c>
      <c r="J181" s="2" t="str">
        <f>VLOOKUP(B181,'第二次提供单价（补充部分采购物料'!B:B,1,0)</f>
        <v>UFPSJ003</v>
      </c>
    </row>
    <row r="182" spans="1:10" x14ac:dyDescent="0.2">
      <c r="A182" s="7">
        <v>663</v>
      </c>
      <c r="B182" s="7" t="s">
        <v>376</v>
      </c>
      <c r="C182" s="12" t="s">
        <v>377</v>
      </c>
      <c r="D182" s="7" t="s">
        <v>9</v>
      </c>
      <c r="E182" s="7" t="s">
        <v>10</v>
      </c>
      <c r="F182" s="7" t="s">
        <v>224</v>
      </c>
      <c r="G182" s="2" t="str">
        <f>VLOOKUP(F182,'[1]1-供应商'!$C:$C,1,0)</f>
        <v>因爱五金制品（上海）有限公司</v>
      </c>
      <c r="H182" s="2" t="str">
        <f>VLOOKUP(B182,[2]吕亮更新版采购物料和配件!$B:$B,1,0)</f>
        <v>UFPSJ004</v>
      </c>
      <c r="I182" s="2" t="str">
        <f>VLOOKUP(B182,[3]Sheet1!$B:$B,1,0)</f>
        <v>UFPSJ004</v>
      </c>
    </row>
    <row r="183" spans="1:10" x14ac:dyDescent="0.2">
      <c r="A183" s="7">
        <v>663</v>
      </c>
      <c r="B183" s="7" t="s">
        <v>378</v>
      </c>
      <c r="C183" s="12" t="s">
        <v>379</v>
      </c>
      <c r="D183" s="7" t="s">
        <v>9</v>
      </c>
      <c r="E183" s="7" t="s">
        <v>10</v>
      </c>
      <c r="F183" s="7" t="s">
        <v>343</v>
      </c>
      <c r="G183" s="2" t="str">
        <f>VLOOKUP(F183,'[1]1-供应商'!$C:$C,1,0)</f>
        <v>绍兴市海耶斯五金店</v>
      </c>
      <c r="H183" s="2" t="str">
        <f>VLOOKUP(B183,[2]吕亮更新版采购物料和配件!$B:$B,1,0)</f>
        <v>UFPSJ005</v>
      </c>
      <c r="I183" s="2" t="str">
        <f>VLOOKUP(B183,[3]Sheet1!$B:$B,1,0)</f>
        <v>UFPSJ005</v>
      </c>
    </row>
    <row r="184" spans="1:10" x14ac:dyDescent="0.2">
      <c r="A184" s="7">
        <v>663</v>
      </c>
      <c r="B184" s="7" t="s">
        <v>380</v>
      </c>
      <c r="C184" s="12" t="s">
        <v>381</v>
      </c>
      <c r="D184" s="7" t="s">
        <v>9</v>
      </c>
      <c r="E184" s="7" t="s">
        <v>10</v>
      </c>
      <c r="F184" s="7" t="s">
        <v>343</v>
      </c>
      <c r="G184" s="2" t="str">
        <f>VLOOKUP(F184,'[1]1-供应商'!$C:$C,1,0)</f>
        <v>绍兴市海耶斯五金店</v>
      </c>
      <c r="H184" s="2" t="str">
        <f>VLOOKUP(B184,[2]吕亮更新版采购物料和配件!$B:$B,1,0)</f>
        <v>UFPSJ006</v>
      </c>
      <c r="I184" s="2" t="str">
        <f>VLOOKUP(B184,[3]Sheet1!$B:$B,1,0)</f>
        <v>UFPSJ006</v>
      </c>
    </row>
    <row r="185" spans="1:10" x14ac:dyDescent="0.2">
      <c r="A185" s="7">
        <v>663</v>
      </c>
      <c r="B185" s="7" t="s">
        <v>382</v>
      </c>
      <c r="C185" s="12" t="s">
        <v>383</v>
      </c>
      <c r="D185" s="7" t="s">
        <v>9</v>
      </c>
      <c r="E185" s="7" t="s">
        <v>10</v>
      </c>
      <c r="F185" s="7" t="s">
        <v>224</v>
      </c>
      <c r="G185" s="2" t="str">
        <f>VLOOKUP(F185,'[1]1-供应商'!$C:$C,1,0)</f>
        <v>因爱五金制品（上海）有限公司</v>
      </c>
      <c r="H185" s="2" t="str">
        <f>VLOOKUP(B185,[2]吕亮更新版采购物料和配件!$B:$B,1,0)</f>
        <v>UFPSJ007</v>
      </c>
      <c r="I185" s="2" t="str">
        <f>VLOOKUP(B185,[3]Sheet1!$B:$B,1,0)</f>
        <v>UFPSJ007</v>
      </c>
    </row>
    <row r="186" spans="1:10" x14ac:dyDescent="0.2">
      <c r="A186" s="7">
        <v>663</v>
      </c>
      <c r="B186" s="7" t="s">
        <v>384</v>
      </c>
      <c r="C186" s="12" t="s">
        <v>385</v>
      </c>
      <c r="D186" s="7" t="s">
        <v>9</v>
      </c>
      <c r="E186" s="7" t="s">
        <v>10</v>
      </c>
      <c r="F186" s="7" t="s">
        <v>224</v>
      </c>
      <c r="G186" s="2" t="str">
        <f>VLOOKUP(F186,'[1]1-供应商'!$C:$C,1,0)</f>
        <v>因爱五金制品（上海）有限公司</v>
      </c>
      <c r="H186" s="2" t="str">
        <f>VLOOKUP(B186,[2]吕亮更新版采购物料和配件!$B:$B,1,0)</f>
        <v>UFPSJ008</v>
      </c>
      <c r="I186" s="2" t="str">
        <f>VLOOKUP(B186,[3]Sheet1!$B:$B,1,0)</f>
        <v>UFPSJ008</v>
      </c>
    </row>
    <row r="187" spans="1:10" x14ac:dyDescent="0.2">
      <c r="A187" s="7">
        <v>663</v>
      </c>
      <c r="B187" s="7" t="s">
        <v>386</v>
      </c>
      <c r="C187" s="12" t="s">
        <v>387</v>
      </c>
      <c r="D187" s="7" t="s">
        <v>9</v>
      </c>
      <c r="E187" s="7" t="s">
        <v>10</v>
      </c>
      <c r="F187" s="7"/>
      <c r="G187" s="2" t="e">
        <f>VLOOKUP(F187,'[1]1-供应商'!$C:$C,1,0)</f>
        <v>#N/A</v>
      </c>
      <c r="H187" s="2" t="str">
        <f>VLOOKUP(B187,[2]吕亮更新版采购物料和配件!$B:$B,1,0)</f>
        <v>UFPSJ009</v>
      </c>
      <c r="I187" s="2" t="str">
        <f>VLOOKUP(B187,[3]Sheet1!$B:$B,1,0)</f>
        <v>UFPSJ009</v>
      </c>
      <c r="J187" s="2" t="str">
        <f>VLOOKUP(B187,'第二次提供单价（补充部分采购物料'!B:B,1,0)</f>
        <v>UFPSJ009</v>
      </c>
    </row>
    <row r="188" spans="1:10" x14ac:dyDescent="0.2">
      <c r="A188" s="7">
        <v>663</v>
      </c>
      <c r="B188" s="7" t="s">
        <v>388</v>
      </c>
      <c r="C188" s="12" t="s">
        <v>389</v>
      </c>
      <c r="D188" s="7" t="s">
        <v>9</v>
      </c>
      <c r="E188" s="7" t="s">
        <v>10</v>
      </c>
      <c r="F188" s="7"/>
      <c r="G188" s="2" t="e">
        <f>VLOOKUP(F188,'[1]1-供应商'!$C:$C,1,0)</f>
        <v>#N/A</v>
      </c>
      <c r="H188" s="2" t="str">
        <f>VLOOKUP(B188,[2]吕亮更新版采购物料和配件!$B:$B,1,0)</f>
        <v>UFPSJ010</v>
      </c>
      <c r="I188" s="2" t="str">
        <f>VLOOKUP(B188,[3]Sheet1!$B:$B,1,0)</f>
        <v>UFPSJ010</v>
      </c>
      <c r="J188" s="2" t="str">
        <f>VLOOKUP(B188,'第二次提供单价（补充部分采购物料'!B:B,1,0)</f>
        <v>UFPSJ010</v>
      </c>
    </row>
    <row r="189" spans="1:10" x14ac:dyDescent="0.2">
      <c r="A189" s="7">
        <v>663</v>
      </c>
      <c r="B189" s="7" t="s">
        <v>390</v>
      </c>
      <c r="C189" s="12" t="s">
        <v>391</v>
      </c>
      <c r="D189" s="7" t="s">
        <v>9</v>
      </c>
      <c r="E189" s="7" t="s">
        <v>10</v>
      </c>
      <c r="F189" s="7"/>
      <c r="G189" s="2" t="e">
        <f>VLOOKUP(F189,'[1]1-供应商'!$C:$C,1,0)</f>
        <v>#N/A</v>
      </c>
      <c r="H189" s="2" t="str">
        <f>VLOOKUP(B189,[2]吕亮更新版采购物料和配件!$B:$B,1,0)</f>
        <v>UFPSJ011</v>
      </c>
      <c r="I189" s="2" t="str">
        <f>VLOOKUP(B189,[3]Sheet1!$B:$B,1,0)</f>
        <v>UFPSJ011</v>
      </c>
      <c r="J189" s="2" t="str">
        <f>VLOOKUP(B189,'第二次提供单价（补充部分采购物料'!B:B,1,0)</f>
        <v>UFPSJ011</v>
      </c>
    </row>
    <row r="190" spans="1:10" x14ac:dyDescent="0.2">
      <c r="A190" s="7">
        <v>663</v>
      </c>
      <c r="B190" s="7" t="s">
        <v>392</v>
      </c>
      <c r="C190" s="12" t="s">
        <v>393</v>
      </c>
      <c r="D190" s="7" t="s">
        <v>9</v>
      </c>
      <c r="E190" s="7" t="s">
        <v>10</v>
      </c>
      <c r="F190" s="16" t="s">
        <v>1095</v>
      </c>
      <c r="G190" s="2" t="str">
        <f>VLOOKUP(F190,'[1]1-供应商'!$C:$C,1,0)</f>
        <v>无锡世鸿电器有限公司</v>
      </c>
      <c r="H190" s="2" t="str">
        <f>VLOOKUP(B190,[2]吕亮更新版采购物料和配件!$B:$B,1,0)</f>
        <v>UFPSJ012</v>
      </c>
      <c r="I190" s="2" t="str">
        <f>VLOOKUP(B190,[3]Sheet1!$B:$B,1,0)</f>
        <v>UFPSJ012</v>
      </c>
    </row>
    <row r="191" spans="1:10" x14ac:dyDescent="0.2">
      <c r="A191" s="7">
        <v>663</v>
      </c>
      <c r="B191" s="7" t="s">
        <v>394</v>
      </c>
      <c r="C191" s="12" t="s">
        <v>395</v>
      </c>
      <c r="D191" s="7" t="s">
        <v>9</v>
      </c>
      <c r="E191" s="7" t="s">
        <v>10</v>
      </c>
      <c r="F191" s="7" t="s">
        <v>1095</v>
      </c>
      <c r="G191" s="2" t="str">
        <f>VLOOKUP(F191,'[1]1-供应商'!$C:$C,1,0)</f>
        <v>无锡世鸿电器有限公司</v>
      </c>
      <c r="H191" s="2" t="str">
        <f>VLOOKUP(B191,[2]吕亮更新版采购物料和配件!$B:$B,1,0)</f>
        <v>UFPSJ013</v>
      </c>
      <c r="I191" s="2" t="str">
        <f>VLOOKUP(B191,[3]Sheet1!$B:$B,1,0)</f>
        <v>UFPSJ013</v>
      </c>
    </row>
    <row r="192" spans="1:10" x14ac:dyDescent="0.2">
      <c r="A192" s="7">
        <v>663</v>
      </c>
      <c r="B192" s="7" t="s">
        <v>396</v>
      </c>
      <c r="C192" s="12" t="s">
        <v>397</v>
      </c>
      <c r="D192" s="7" t="s">
        <v>9</v>
      </c>
      <c r="E192" s="7" t="s">
        <v>10</v>
      </c>
      <c r="F192" s="7" t="s">
        <v>1095</v>
      </c>
      <c r="G192" s="2" t="str">
        <f>VLOOKUP(F192,'[1]1-供应商'!$C:$C,1,0)</f>
        <v>无锡世鸿电器有限公司</v>
      </c>
      <c r="H192" s="2" t="str">
        <f>VLOOKUP(B192,[2]吕亮更新版采购物料和配件!$B:$B,1,0)</f>
        <v>UFPSJ014</v>
      </c>
      <c r="I192" s="2" t="str">
        <f>VLOOKUP(B192,[3]Sheet1!$B:$B,1,0)</f>
        <v>UFPSJ014</v>
      </c>
    </row>
    <row r="193" spans="1:10" x14ac:dyDescent="0.2">
      <c r="A193" s="7">
        <v>663</v>
      </c>
      <c r="B193" s="7" t="s">
        <v>398</v>
      </c>
      <c r="C193" s="12" t="s">
        <v>399</v>
      </c>
      <c r="D193" s="7" t="s">
        <v>9</v>
      </c>
      <c r="E193" s="7" t="s">
        <v>10</v>
      </c>
      <c r="F193" s="7" t="s">
        <v>400</v>
      </c>
      <c r="G193" s="2" t="str">
        <f>VLOOKUP(F193,'[1]1-供应商'!$C:$C,1,0)</f>
        <v>嘉兴卓著贸易有限公司</v>
      </c>
      <c r="H193" s="2" t="str">
        <f>VLOOKUP(B193,[2]吕亮更新版采购物料和配件!$B:$B,1,0)</f>
        <v>UFPSJ015</v>
      </c>
      <c r="I193" s="2" t="str">
        <f>VLOOKUP(B193,[3]Sheet1!$B:$B,1,0)</f>
        <v>UFPSJ015</v>
      </c>
    </row>
    <row r="194" spans="1:10" x14ac:dyDescent="0.2">
      <c r="A194" s="7">
        <v>663</v>
      </c>
      <c r="B194" s="7" t="s">
        <v>401</v>
      </c>
      <c r="C194" s="12" t="s">
        <v>402</v>
      </c>
      <c r="D194" s="7" t="s">
        <v>9</v>
      </c>
      <c r="E194" s="7" t="s">
        <v>10</v>
      </c>
      <c r="F194" s="7"/>
      <c r="G194" s="2" t="e">
        <f>VLOOKUP(F194,'[1]1-供应商'!$C:$C,1,0)</f>
        <v>#N/A</v>
      </c>
      <c r="H194" s="2" t="str">
        <f>VLOOKUP(B194,[2]吕亮更新版采购物料和配件!$B:$B,1,0)</f>
        <v>UFPSJ016</v>
      </c>
      <c r="I194" s="2" t="str">
        <f>VLOOKUP(B194,[3]Sheet1!$B:$B,1,0)</f>
        <v>UFPSJ016</v>
      </c>
      <c r="J194" s="2" t="str">
        <f>VLOOKUP(B194,'第二次提供单价（补充部分采购物料'!B:B,1,0)</f>
        <v>UFPSJ016</v>
      </c>
    </row>
    <row r="195" spans="1:10" x14ac:dyDescent="0.2">
      <c r="A195" s="7">
        <v>663</v>
      </c>
      <c r="B195" s="7" t="s">
        <v>403</v>
      </c>
      <c r="C195" s="12" t="s">
        <v>404</v>
      </c>
      <c r="D195" s="7" t="s">
        <v>9</v>
      </c>
      <c r="E195" s="7" t="s">
        <v>10</v>
      </c>
      <c r="F195" s="7" t="s">
        <v>224</v>
      </c>
      <c r="G195" s="2" t="str">
        <f>VLOOKUP(F195,'[1]1-供应商'!$C:$C,1,0)</f>
        <v>因爱五金制品（上海）有限公司</v>
      </c>
      <c r="H195" s="2" t="str">
        <f>VLOOKUP(B195,[2]吕亮更新版采购物料和配件!$B:$B,1,0)</f>
        <v>UFPSJ017</v>
      </c>
      <c r="I195" s="2" t="str">
        <f>VLOOKUP(B195,[3]Sheet1!$B:$B,1,0)</f>
        <v>UFPSJ017</v>
      </c>
    </row>
    <row r="196" spans="1:10" x14ac:dyDescent="0.2">
      <c r="A196" s="7">
        <v>663</v>
      </c>
      <c r="B196" s="7" t="s">
        <v>405</v>
      </c>
      <c r="C196" s="12" t="s">
        <v>406</v>
      </c>
      <c r="D196" s="7" t="s">
        <v>9</v>
      </c>
      <c r="E196" s="7" t="s">
        <v>10</v>
      </c>
      <c r="F196" s="7" t="s">
        <v>224</v>
      </c>
      <c r="G196" s="2" t="str">
        <f>VLOOKUP(F196,'[1]1-供应商'!$C:$C,1,0)</f>
        <v>因爱五金制品（上海）有限公司</v>
      </c>
      <c r="H196" s="2" t="str">
        <f>VLOOKUP(B196,[2]吕亮更新版采购物料和配件!$B:$B,1,0)</f>
        <v>UFPSJ018</v>
      </c>
      <c r="I196" s="2" t="str">
        <f>VLOOKUP(B196,[3]Sheet1!$B:$B,1,0)</f>
        <v>UFPSJ018</v>
      </c>
    </row>
    <row r="197" spans="1:10" x14ac:dyDescent="0.2">
      <c r="A197" s="7">
        <v>663</v>
      </c>
      <c r="B197" s="7" t="s">
        <v>407</v>
      </c>
      <c r="C197" s="12" t="s">
        <v>408</v>
      </c>
      <c r="D197" s="7" t="s">
        <v>9</v>
      </c>
      <c r="E197" s="7" t="s">
        <v>10</v>
      </c>
      <c r="F197" s="7" t="s">
        <v>224</v>
      </c>
      <c r="G197" s="2" t="str">
        <f>VLOOKUP(F197,'[1]1-供应商'!$C:$C,1,0)</f>
        <v>因爱五金制品（上海）有限公司</v>
      </c>
      <c r="H197" s="2" t="str">
        <f>VLOOKUP(B197,[2]吕亮更新版采购物料和配件!$B:$B,1,0)</f>
        <v>UFPSJ019</v>
      </c>
      <c r="I197" s="2" t="str">
        <f>VLOOKUP(B197,[3]Sheet1!$B:$B,1,0)</f>
        <v>UFPSJ019</v>
      </c>
    </row>
    <row r="198" spans="1:10" x14ac:dyDescent="0.2">
      <c r="A198" s="7">
        <v>663</v>
      </c>
      <c r="B198" s="7" t="s">
        <v>409</v>
      </c>
      <c r="C198" s="12" t="s">
        <v>410</v>
      </c>
      <c r="D198" s="7" t="s">
        <v>9</v>
      </c>
      <c r="E198" s="7" t="s">
        <v>10</v>
      </c>
      <c r="F198" s="7" t="s">
        <v>224</v>
      </c>
      <c r="G198" s="2" t="str">
        <f>VLOOKUP(F198,'[1]1-供应商'!$C:$C,1,0)</f>
        <v>因爱五金制品（上海）有限公司</v>
      </c>
      <c r="H198" s="2" t="str">
        <f>VLOOKUP(B198,[2]吕亮更新版采购物料和配件!$B:$B,1,0)</f>
        <v>UFPSJ020</v>
      </c>
      <c r="I198" s="2" t="str">
        <f>VLOOKUP(B198,[3]Sheet1!$B:$B,1,0)</f>
        <v>UFPSJ020</v>
      </c>
    </row>
    <row r="199" spans="1:10" x14ac:dyDescent="0.2">
      <c r="A199" s="7">
        <v>663</v>
      </c>
      <c r="B199" s="7" t="s">
        <v>411</v>
      </c>
      <c r="C199" s="12" t="s">
        <v>412</v>
      </c>
      <c r="D199" s="7" t="s">
        <v>9</v>
      </c>
      <c r="E199" s="7" t="s">
        <v>10</v>
      </c>
      <c r="F199" s="7" t="s">
        <v>224</v>
      </c>
      <c r="G199" s="2" t="str">
        <f>VLOOKUP(F199,'[1]1-供应商'!$C:$C,1,0)</f>
        <v>因爱五金制品（上海）有限公司</v>
      </c>
      <c r="H199" s="2" t="str">
        <f>VLOOKUP(B199,[2]吕亮更新版采购物料和配件!$B:$B,1,0)</f>
        <v>UFPSJ021</v>
      </c>
      <c r="I199" s="2" t="str">
        <f>VLOOKUP(B199,[3]Sheet1!$B:$B,1,0)</f>
        <v>UFPSJ021</v>
      </c>
    </row>
    <row r="200" spans="1:10" x14ac:dyDescent="0.2">
      <c r="A200" s="7">
        <v>663</v>
      </c>
      <c r="B200" s="7" t="s">
        <v>413</v>
      </c>
      <c r="C200" s="12" t="s">
        <v>414</v>
      </c>
      <c r="D200" s="7" t="s">
        <v>9</v>
      </c>
      <c r="E200" s="7" t="s">
        <v>10</v>
      </c>
      <c r="F200" s="7" t="s">
        <v>224</v>
      </c>
      <c r="G200" s="2" t="str">
        <f>VLOOKUP(F200,'[1]1-供应商'!$C:$C,1,0)</f>
        <v>因爱五金制品（上海）有限公司</v>
      </c>
      <c r="H200" s="2" t="str">
        <f>VLOOKUP(B200,[2]吕亮更新版采购物料和配件!$B:$B,1,0)</f>
        <v>UFPSJ022</v>
      </c>
      <c r="I200" s="2" t="str">
        <f>VLOOKUP(B200,[3]Sheet1!$B:$B,1,0)</f>
        <v>UFPSJ022</v>
      </c>
    </row>
    <row r="201" spans="1:10" x14ac:dyDescent="0.2">
      <c r="A201" s="7">
        <v>663</v>
      </c>
      <c r="B201" s="7" t="s">
        <v>415</v>
      </c>
      <c r="C201" s="12" t="s">
        <v>416</v>
      </c>
      <c r="D201" s="7" t="s">
        <v>9</v>
      </c>
      <c r="E201" s="7" t="s">
        <v>10</v>
      </c>
      <c r="F201" s="7" t="s">
        <v>224</v>
      </c>
      <c r="G201" s="2" t="str">
        <f>VLOOKUP(F201,'[1]1-供应商'!$C:$C,1,0)</f>
        <v>因爱五金制品（上海）有限公司</v>
      </c>
      <c r="H201" s="2" t="str">
        <f>VLOOKUP(B201,[2]吕亮更新版采购物料和配件!$B:$B,1,0)</f>
        <v>UFPSJ023</v>
      </c>
      <c r="I201" s="2" t="str">
        <f>VLOOKUP(B201,[3]Sheet1!$B:$B,1,0)</f>
        <v>UFPSJ023</v>
      </c>
    </row>
    <row r="202" spans="1:10" x14ac:dyDescent="0.2">
      <c r="A202" s="7">
        <v>663</v>
      </c>
      <c r="B202" s="7" t="s">
        <v>417</v>
      </c>
      <c r="C202" s="12" t="s">
        <v>418</v>
      </c>
      <c r="D202" s="7" t="s">
        <v>9</v>
      </c>
      <c r="E202" s="7" t="s">
        <v>10</v>
      </c>
      <c r="F202" s="7"/>
      <c r="G202" s="2" t="e">
        <f>VLOOKUP(F202,'[1]1-供应商'!$C:$C,1,0)</f>
        <v>#N/A</v>
      </c>
      <c r="H202" s="2" t="str">
        <f>VLOOKUP(B202,[2]吕亮更新版采购物料和配件!$B:$B,1,0)</f>
        <v>UFPSJ024</v>
      </c>
      <c r="I202" s="2" t="str">
        <f>VLOOKUP(B202,[3]Sheet1!$B:$B,1,0)</f>
        <v>UFPSJ024</v>
      </c>
      <c r="J202" s="2" t="str">
        <f>VLOOKUP(B202,'第二次提供单价（补充部分采购物料'!B:B,1,0)</f>
        <v>UFPSJ024</v>
      </c>
    </row>
    <row r="203" spans="1:10" x14ac:dyDescent="0.2">
      <c r="A203" s="7">
        <v>663</v>
      </c>
      <c r="B203" s="7" t="s">
        <v>419</v>
      </c>
      <c r="C203" s="12" t="s">
        <v>420</v>
      </c>
      <c r="D203" s="7" t="s">
        <v>9</v>
      </c>
      <c r="E203" s="7" t="s">
        <v>10</v>
      </c>
      <c r="F203" s="7" t="s">
        <v>224</v>
      </c>
      <c r="G203" s="2" t="str">
        <f>VLOOKUP(F203,'[1]1-供应商'!$C:$C,1,0)</f>
        <v>因爱五金制品（上海）有限公司</v>
      </c>
      <c r="H203" s="2" t="str">
        <f>VLOOKUP(B203,[2]吕亮更新版采购物料和配件!$B:$B,1,0)</f>
        <v>UFPSJ025</v>
      </c>
      <c r="I203" s="2" t="str">
        <f>VLOOKUP(B203,[3]Sheet1!$B:$B,1,0)</f>
        <v>UFPSJ025</v>
      </c>
    </row>
    <row r="204" spans="1:10" x14ac:dyDescent="0.2">
      <c r="A204" s="7">
        <v>663</v>
      </c>
      <c r="B204" s="7" t="s">
        <v>421</v>
      </c>
      <c r="C204" s="12" t="s">
        <v>422</v>
      </c>
      <c r="D204" s="7" t="s">
        <v>9</v>
      </c>
      <c r="E204" s="7" t="s">
        <v>10</v>
      </c>
      <c r="F204" s="7" t="s">
        <v>343</v>
      </c>
      <c r="G204" s="2" t="str">
        <f>VLOOKUP(F204,'[1]1-供应商'!$C:$C,1,0)</f>
        <v>绍兴市海耶斯五金店</v>
      </c>
      <c r="H204" s="2" t="str">
        <f>VLOOKUP(B204,[2]吕亮更新版采购物料和配件!$B:$B,1,0)</f>
        <v>UFPSJ026</v>
      </c>
      <c r="I204" s="2" t="str">
        <f>VLOOKUP(B204,[3]Sheet1!$B:$B,1,0)</f>
        <v>UFPSJ026</v>
      </c>
    </row>
    <row r="205" spans="1:10" x14ac:dyDescent="0.2">
      <c r="A205" s="7">
        <v>663</v>
      </c>
      <c r="B205" s="7" t="s">
        <v>423</v>
      </c>
      <c r="C205" s="12" t="s">
        <v>424</v>
      </c>
      <c r="D205" s="7" t="s">
        <v>9</v>
      </c>
      <c r="E205" s="7" t="s">
        <v>10</v>
      </c>
      <c r="F205" s="7" t="s">
        <v>224</v>
      </c>
      <c r="G205" s="2" t="str">
        <f>VLOOKUP(F205,'[1]1-供应商'!$C:$C,1,0)</f>
        <v>因爱五金制品（上海）有限公司</v>
      </c>
      <c r="H205" s="2" t="str">
        <f>VLOOKUP(B205,[2]吕亮更新版采购物料和配件!$B:$B,1,0)</f>
        <v>UFPSJ027</v>
      </c>
      <c r="I205" s="2" t="str">
        <f>VLOOKUP(B205,[3]Sheet1!$B:$B,1,0)</f>
        <v>UFPSJ027</v>
      </c>
    </row>
    <row r="206" spans="1:10" x14ac:dyDescent="0.2">
      <c r="A206" s="7">
        <v>663</v>
      </c>
      <c r="B206" s="7" t="s">
        <v>425</v>
      </c>
      <c r="C206" s="12" t="s">
        <v>426</v>
      </c>
      <c r="D206" s="7" t="s">
        <v>9</v>
      </c>
      <c r="E206" s="7" t="s">
        <v>10</v>
      </c>
      <c r="F206" s="7"/>
      <c r="G206" s="2" t="e">
        <f>VLOOKUP(F206,'[1]1-供应商'!$C:$C,1,0)</f>
        <v>#N/A</v>
      </c>
      <c r="H206" s="2" t="str">
        <f>VLOOKUP(B206,[2]吕亮更新版采购物料和配件!$B:$B,1,0)</f>
        <v>UFPSJ028</v>
      </c>
      <c r="I206" s="2" t="str">
        <f>VLOOKUP(B206,[3]Sheet1!$B:$B,1,0)</f>
        <v>UFPSJ028</v>
      </c>
      <c r="J206" s="2" t="str">
        <f>VLOOKUP(B206,'第二次提供单价（补充部分采购物料'!B:B,1,0)</f>
        <v>UFPSJ028</v>
      </c>
    </row>
    <row r="207" spans="1:10" x14ac:dyDescent="0.2">
      <c r="A207" s="7">
        <v>663</v>
      </c>
      <c r="B207" s="7" t="s">
        <v>427</v>
      </c>
      <c r="C207" s="8" t="s">
        <v>428</v>
      </c>
      <c r="D207" s="7" t="s">
        <v>9</v>
      </c>
      <c r="E207" s="7" t="s">
        <v>10</v>
      </c>
      <c r="F207" s="7" t="s">
        <v>429</v>
      </c>
      <c r="G207" s="2" t="str">
        <f>VLOOKUP(F207,'[1]1-供应商'!$C:$C,1,0)</f>
        <v>上海民望镜业有限公司</v>
      </c>
      <c r="H207" s="2" t="str">
        <f>VLOOKUP(B207,[2]吕亮更新版采购物料和配件!$B:$B,1,0)</f>
        <v>UFGJP001</v>
      </c>
      <c r="I207" s="2" t="str">
        <f>VLOOKUP(B207,[3]Sheet1!$B:$B,1,0)</f>
        <v>UFGJP001</v>
      </c>
    </row>
    <row r="208" spans="1:10" x14ac:dyDescent="0.2">
      <c r="A208" s="7">
        <v>663</v>
      </c>
      <c r="B208" s="7" t="s">
        <v>430</v>
      </c>
      <c r="C208" s="8" t="s">
        <v>431</v>
      </c>
      <c r="D208" s="7" t="s">
        <v>9</v>
      </c>
      <c r="E208" s="7" t="s">
        <v>10</v>
      </c>
      <c r="F208" s="7" t="s">
        <v>429</v>
      </c>
      <c r="G208" s="2" t="str">
        <f>VLOOKUP(F208,'[1]1-供应商'!$C:$C,1,0)</f>
        <v>上海民望镜业有限公司</v>
      </c>
      <c r="H208" s="2" t="str">
        <f>VLOOKUP(B208,[2]吕亮更新版采购物料和配件!$B:$B,1,0)</f>
        <v>UFGJP002</v>
      </c>
      <c r="I208" s="2" t="str">
        <f>VLOOKUP(B208,[3]Sheet1!$B:$B,1,0)</f>
        <v>UFGJP002</v>
      </c>
    </row>
    <row r="209" spans="1:9" x14ac:dyDescent="0.2">
      <c r="A209" s="7">
        <v>663</v>
      </c>
      <c r="B209" s="7" t="s">
        <v>432</v>
      </c>
      <c r="C209" s="8" t="s">
        <v>433</v>
      </c>
      <c r="D209" s="7" t="s">
        <v>9</v>
      </c>
      <c r="E209" s="7" t="s">
        <v>10</v>
      </c>
      <c r="F209" s="7" t="s">
        <v>429</v>
      </c>
      <c r="G209" s="2" t="str">
        <f>VLOOKUP(F209,'[1]1-供应商'!$C:$C,1,0)</f>
        <v>上海民望镜业有限公司</v>
      </c>
      <c r="H209" s="2" t="str">
        <f>VLOOKUP(B209,[2]吕亮更新版采购物料和配件!$B:$B,1,0)</f>
        <v>UFGJP003</v>
      </c>
      <c r="I209" s="2" t="str">
        <f>VLOOKUP(B209,[3]Sheet1!$B:$B,1,0)</f>
        <v>UFGJP003</v>
      </c>
    </row>
    <row r="210" spans="1:9" x14ac:dyDescent="0.2">
      <c r="A210" s="7">
        <v>663</v>
      </c>
      <c r="B210" s="7" t="s">
        <v>434</v>
      </c>
      <c r="C210" s="8" t="s">
        <v>435</v>
      </c>
      <c r="D210" s="7" t="s">
        <v>9</v>
      </c>
      <c r="E210" s="7" t="s">
        <v>10</v>
      </c>
      <c r="F210" s="7" t="s">
        <v>429</v>
      </c>
      <c r="G210" s="2" t="str">
        <f>VLOOKUP(F210,'[1]1-供应商'!$C:$C,1,0)</f>
        <v>上海民望镜业有限公司</v>
      </c>
      <c r="H210" s="2" t="str">
        <f>VLOOKUP(B210,[2]吕亮更新版采购物料和配件!$B:$B,1,0)</f>
        <v>UFGJP004</v>
      </c>
      <c r="I210" s="2" t="str">
        <f>VLOOKUP(B210,[3]Sheet1!$B:$B,1,0)</f>
        <v>UFGJP004</v>
      </c>
    </row>
    <row r="211" spans="1:9" x14ac:dyDescent="0.2">
      <c r="A211" s="7">
        <v>663</v>
      </c>
      <c r="B211" s="7" t="s">
        <v>436</v>
      </c>
      <c r="C211" s="8" t="s">
        <v>437</v>
      </c>
      <c r="D211" s="7" t="s">
        <v>9</v>
      </c>
      <c r="E211" s="7" t="s">
        <v>10</v>
      </c>
      <c r="F211" s="7" t="s">
        <v>429</v>
      </c>
      <c r="G211" s="2" t="str">
        <f>VLOOKUP(F211,'[1]1-供应商'!$C:$C,1,0)</f>
        <v>上海民望镜业有限公司</v>
      </c>
      <c r="H211" s="2" t="str">
        <f>VLOOKUP(B211,[2]吕亮更新版采购物料和配件!$B:$B,1,0)</f>
        <v>UFGJP005</v>
      </c>
      <c r="I211" s="2" t="str">
        <f>VLOOKUP(B211,[3]Sheet1!$B:$B,1,0)</f>
        <v>UFGJP005</v>
      </c>
    </row>
    <row r="212" spans="1:9" x14ac:dyDescent="0.2">
      <c r="A212" s="7">
        <v>663</v>
      </c>
      <c r="B212" s="7" t="s">
        <v>438</v>
      </c>
      <c r="C212" s="8" t="s">
        <v>439</v>
      </c>
      <c r="D212" s="7" t="s">
        <v>9</v>
      </c>
      <c r="E212" s="7" t="s">
        <v>10</v>
      </c>
      <c r="F212" s="7" t="s">
        <v>429</v>
      </c>
      <c r="G212" s="2" t="str">
        <f>VLOOKUP(F212,'[1]1-供应商'!$C:$C,1,0)</f>
        <v>上海民望镜业有限公司</v>
      </c>
      <c r="H212" s="2" t="str">
        <f>VLOOKUP(B212,[2]吕亮更新版采购物料和配件!$B:$B,1,0)</f>
        <v>UFGJP006</v>
      </c>
      <c r="I212" s="2" t="str">
        <f>VLOOKUP(B212,[3]Sheet1!$B:$B,1,0)</f>
        <v>UFGJP006</v>
      </c>
    </row>
    <row r="213" spans="1:9" x14ac:dyDescent="0.2">
      <c r="A213" s="7">
        <v>663</v>
      </c>
      <c r="B213" s="7" t="s">
        <v>440</v>
      </c>
      <c r="C213" s="8" t="s">
        <v>441</v>
      </c>
      <c r="D213" s="7" t="s">
        <v>9</v>
      </c>
      <c r="E213" s="7" t="s">
        <v>10</v>
      </c>
      <c r="F213" s="7" t="s">
        <v>429</v>
      </c>
      <c r="G213" s="2" t="str">
        <f>VLOOKUP(F213,'[1]1-供应商'!$C:$C,1,0)</f>
        <v>上海民望镜业有限公司</v>
      </c>
      <c r="H213" s="2" t="str">
        <f>VLOOKUP(B213,[2]吕亮更新版采购物料和配件!$B:$B,1,0)</f>
        <v>UFGJP007</v>
      </c>
      <c r="I213" s="2" t="str">
        <f>VLOOKUP(B213,[3]Sheet1!$B:$B,1,0)</f>
        <v>UFGJP007</v>
      </c>
    </row>
    <row r="214" spans="1:9" x14ac:dyDescent="0.2">
      <c r="A214" s="7">
        <v>663</v>
      </c>
      <c r="B214" s="7" t="s">
        <v>442</v>
      </c>
      <c r="C214" s="8" t="s">
        <v>443</v>
      </c>
      <c r="D214" s="7" t="s">
        <v>9</v>
      </c>
      <c r="E214" s="7" t="s">
        <v>10</v>
      </c>
      <c r="F214" s="7" t="s">
        <v>429</v>
      </c>
      <c r="G214" s="2" t="str">
        <f>VLOOKUP(F214,'[1]1-供应商'!$C:$C,1,0)</f>
        <v>上海民望镜业有限公司</v>
      </c>
      <c r="H214" s="2" t="str">
        <f>VLOOKUP(B214,[2]吕亮更新版采购物料和配件!$B:$B,1,0)</f>
        <v>UFGJP008</v>
      </c>
      <c r="I214" s="2" t="str">
        <f>VLOOKUP(B214,[3]Sheet1!$B:$B,1,0)</f>
        <v>UFGJP008</v>
      </c>
    </row>
    <row r="215" spans="1:9" x14ac:dyDescent="0.2">
      <c r="A215" s="7">
        <v>663</v>
      </c>
      <c r="B215" s="7" t="s">
        <v>444</v>
      </c>
      <c r="C215" s="8" t="s">
        <v>445</v>
      </c>
      <c r="D215" s="7" t="s">
        <v>9</v>
      </c>
      <c r="E215" s="7" t="s">
        <v>10</v>
      </c>
      <c r="F215" s="7" t="s">
        <v>429</v>
      </c>
      <c r="G215" s="2" t="str">
        <f>VLOOKUP(F215,'[1]1-供应商'!$C:$C,1,0)</f>
        <v>上海民望镜业有限公司</v>
      </c>
      <c r="H215" s="2" t="str">
        <f>VLOOKUP(B215,[2]吕亮更新版采购物料和配件!$B:$B,1,0)</f>
        <v>UFGCB001</v>
      </c>
      <c r="I215" s="2" t="str">
        <f>VLOOKUP(B215,[3]Sheet1!$B:$B,1,0)</f>
        <v>UFGCB001</v>
      </c>
    </row>
    <row r="216" spans="1:9" x14ac:dyDescent="0.2">
      <c r="A216" s="7">
        <v>663</v>
      </c>
      <c r="B216" s="7" t="s">
        <v>446</v>
      </c>
      <c r="C216" s="8" t="s">
        <v>447</v>
      </c>
      <c r="D216" s="7" t="s">
        <v>9</v>
      </c>
      <c r="E216" s="7" t="s">
        <v>10</v>
      </c>
      <c r="F216" s="7" t="s">
        <v>429</v>
      </c>
      <c r="G216" s="2" t="str">
        <f>VLOOKUP(F216,'[1]1-供应商'!$C:$C,1,0)</f>
        <v>上海民望镜业有限公司</v>
      </c>
      <c r="H216" s="2" t="str">
        <f>VLOOKUP(B216,[2]吕亮更新版采购物料和配件!$B:$B,1,0)</f>
        <v>UFGCB002</v>
      </c>
      <c r="I216" s="2" t="str">
        <f>VLOOKUP(B216,[3]Sheet1!$B:$B,1,0)</f>
        <v>UFGCB002</v>
      </c>
    </row>
    <row r="217" spans="1:9" x14ac:dyDescent="0.2">
      <c r="A217" s="7">
        <v>663</v>
      </c>
      <c r="B217" s="7" t="s">
        <v>448</v>
      </c>
      <c r="C217" s="8" t="s">
        <v>449</v>
      </c>
      <c r="D217" s="7" t="s">
        <v>9</v>
      </c>
      <c r="E217" s="7" t="s">
        <v>10</v>
      </c>
      <c r="F217" s="7" t="s">
        <v>429</v>
      </c>
      <c r="G217" s="2" t="str">
        <f>VLOOKUP(F217,'[1]1-供应商'!$C:$C,1,0)</f>
        <v>上海民望镜业有限公司</v>
      </c>
      <c r="H217" s="2" t="str">
        <f>VLOOKUP(B217,[2]吕亮更新版采购物料和配件!$B:$B,1,0)</f>
        <v>UFGCB003</v>
      </c>
      <c r="I217" s="2" t="str">
        <f>VLOOKUP(B217,[3]Sheet1!$B:$B,1,0)</f>
        <v>UFGCB003</v>
      </c>
    </row>
    <row r="218" spans="1:9" ht="12" customHeight="1" x14ac:dyDescent="0.2">
      <c r="A218" s="7">
        <v>663</v>
      </c>
      <c r="B218" s="7" t="s">
        <v>450</v>
      </c>
      <c r="C218" s="8" t="s">
        <v>451</v>
      </c>
      <c r="D218" s="7" t="s">
        <v>9</v>
      </c>
      <c r="E218" s="7" t="s">
        <v>10</v>
      </c>
      <c r="F218" s="7" t="s">
        <v>429</v>
      </c>
      <c r="G218" s="2" t="str">
        <f>VLOOKUP(F218,'[1]1-供应商'!$C:$C,1,0)</f>
        <v>上海民望镜业有限公司</v>
      </c>
      <c r="H218" s="2" t="str">
        <f>VLOOKUP(B218,[2]吕亮更新版采购物料和配件!$B:$B,1,0)</f>
        <v>UFGCB004</v>
      </c>
      <c r="I218" s="2" t="str">
        <f>VLOOKUP(B218,[3]Sheet1!$B:$B,1,0)</f>
        <v>UFGCB004</v>
      </c>
    </row>
    <row r="219" spans="1:9" ht="12" customHeight="1" x14ac:dyDescent="0.2">
      <c r="A219" s="7">
        <v>663</v>
      </c>
      <c r="B219" s="7" t="s">
        <v>452</v>
      </c>
      <c r="C219" s="8" t="s">
        <v>453</v>
      </c>
      <c r="D219" s="7" t="s">
        <v>9</v>
      </c>
      <c r="E219" s="7" t="s">
        <v>10</v>
      </c>
      <c r="F219" s="7" t="s">
        <v>429</v>
      </c>
      <c r="G219" s="2" t="str">
        <f>VLOOKUP(F219,'[1]1-供应商'!$C:$C,1,0)</f>
        <v>上海民望镜业有限公司</v>
      </c>
      <c r="H219" s="2" t="str">
        <f>VLOOKUP(B219,[2]吕亮更新版采购物料和配件!$B:$B,1,0)</f>
        <v>UFGCB005</v>
      </c>
      <c r="I219" s="2" t="str">
        <f>VLOOKUP(B219,[3]Sheet1!$B:$B,1,0)</f>
        <v>UFGCB005</v>
      </c>
    </row>
    <row r="220" spans="1:9" ht="12" customHeight="1" x14ac:dyDescent="0.2">
      <c r="A220" s="7">
        <v>663</v>
      </c>
      <c r="B220" s="7" t="s">
        <v>454</v>
      </c>
      <c r="C220" s="8" t="s">
        <v>455</v>
      </c>
      <c r="D220" s="7" t="s">
        <v>9</v>
      </c>
      <c r="E220" s="7" t="s">
        <v>10</v>
      </c>
      <c r="F220" s="7" t="s">
        <v>429</v>
      </c>
      <c r="G220" s="2" t="str">
        <f>VLOOKUP(F220,'[1]1-供应商'!$C:$C,1,0)</f>
        <v>上海民望镜业有限公司</v>
      </c>
      <c r="H220" s="2" t="str">
        <f>VLOOKUP(B220,[2]吕亮更新版采购物料和配件!$B:$B,1,0)</f>
        <v>UFGCB006</v>
      </c>
      <c r="I220" s="2" t="str">
        <f>VLOOKUP(B220,[3]Sheet1!$B:$B,1,0)</f>
        <v>UFGCB006</v>
      </c>
    </row>
    <row r="221" spans="1:9" ht="12" customHeight="1" x14ac:dyDescent="0.2">
      <c r="A221" s="7">
        <v>663</v>
      </c>
      <c r="B221" s="7" t="s">
        <v>456</v>
      </c>
      <c r="C221" s="8" t="s">
        <v>457</v>
      </c>
      <c r="D221" s="7" t="s">
        <v>9</v>
      </c>
      <c r="E221" s="7" t="s">
        <v>10</v>
      </c>
      <c r="F221" s="7" t="s">
        <v>429</v>
      </c>
      <c r="G221" s="2" t="str">
        <f>VLOOKUP(F221,'[1]1-供应商'!$C:$C,1,0)</f>
        <v>上海民望镜业有限公司</v>
      </c>
      <c r="H221" s="2" t="str">
        <f>VLOOKUP(B221,[2]吕亮更新版采购物料和配件!$B:$B,1,0)</f>
        <v>UFGCB007</v>
      </c>
      <c r="I221" s="2" t="str">
        <f>VLOOKUP(B221,[3]Sheet1!$B:$B,1,0)</f>
        <v>UFGCB007</v>
      </c>
    </row>
    <row r="222" spans="1:9" ht="12" customHeight="1" x14ac:dyDescent="0.2">
      <c r="A222" s="7">
        <v>663</v>
      </c>
      <c r="B222" s="7" t="s">
        <v>458</v>
      </c>
      <c r="C222" s="8" t="s">
        <v>459</v>
      </c>
      <c r="D222" s="7" t="s">
        <v>9</v>
      </c>
      <c r="E222" s="7" t="s">
        <v>10</v>
      </c>
      <c r="F222" s="7" t="s">
        <v>429</v>
      </c>
      <c r="G222" s="2" t="str">
        <f>VLOOKUP(F222,'[1]1-供应商'!$C:$C,1,0)</f>
        <v>上海民望镜业有限公司</v>
      </c>
      <c r="H222" s="2" t="str">
        <f>VLOOKUP(B222,[2]吕亮更新版采购物料和配件!$B:$B,1,0)</f>
        <v>UFGCB008</v>
      </c>
      <c r="I222" s="2" t="str">
        <f>VLOOKUP(B222,[3]Sheet1!$B:$B,1,0)</f>
        <v>UFGCB008</v>
      </c>
    </row>
    <row r="223" spans="1:9" ht="12" customHeight="1" x14ac:dyDescent="0.2">
      <c r="A223" s="7">
        <v>663</v>
      </c>
      <c r="B223" s="7" t="s">
        <v>460</v>
      </c>
      <c r="C223" s="8" t="s">
        <v>461</v>
      </c>
      <c r="D223" s="7" t="s">
        <v>9</v>
      </c>
      <c r="E223" s="7" t="s">
        <v>10</v>
      </c>
      <c r="F223" s="7" t="s">
        <v>429</v>
      </c>
      <c r="G223" s="2" t="str">
        <f>VLOOKUP(F223,'[1]1-供应商'!$C:$C,1,0)</f>
        <v>上海民望镜业有限公司</v>
      </c>
      <c r="H223" s="2" t="str">
        <f>VLOOKUP(B223,[2]吕亮更新版采购物料和配件!$B:$B,1,0)</f>
        <v>UFGCB009</v>
      </c>
      <c r="I223" s="2" t="str">
        <f>VLOOKUP(B223,[3]Sheet1!$B:$B,1,0)</f>
        <v>UFGCB009</v>
      </c>
    </row>
    <row r="224" spans="1:9" ht="12" customHeight="1" x14ac:dyDescent="0.2">
      <c r="A224" s="7">
        <v>663</v>
      </c>
      <c r="B224" s="7" t="s">
        <v>462</v>
      </c>
      <c r="C224" s="8" t="s">
        <v>463</v>
      </c>
      <c r="D224" s="7" t="s">
        <v>9</v>
      </c>
      <c r="E224" s="7" t="s">
        <v>10</v>
      </c>
      <c r="F224" s="7" t="s">
        <v>429</v>
      </c>
      <c r="G224" s="2" t="str">
        <f>VLOOKUP(F224,'[1]1-供应商'!$C:$C,1,0)</f>
        <v>上海民望镜业有限公司</v>
      </c>
      <c r="H224" s="2" t="str">
        <f>VLOOKUP(B224,[2]吕亮更新版采购物料和配件!$B:$B,1,0)</f>
        <v>UFGCB010</v>
      </c>
      <c r="I224" s="2" t="str">
        <f>VLOOKUP(B224,[3]Sheet1!$B:$B,1,0)</f>
        <v>UFGCB010</v>
      </c>
    </row>
    <row r="225" spans="1:9" ht="12" customHeight="1" x14ac:dyDescent="0.2">
      <c r="A225" s="7">
        <v>663</v>
      </c>
      <c r="B225" s="7" t="s">
        <v>464</v>
      </c>
      <c r="C225" s="8" t="s">
        <v>465</v>
      </c>
      <c r="D225" s="7" t="s">
        <v>9</v>
      </c>
      <c r="E225" s="7" t="s">
        <v>10</v>
      </c>
      <c r="F225" s="7" t="s">
        <v>429</v>
      </c>
      <c r="G225" s="2" t="str">
        <f>VLOOKUP(F225,'[1]1-供应商'!$C:$C,1,0)</f>
        <v>上海民望镜业有限公司</v>
      </c>
      <c r="H225" s="2" t="str">
        <f>VLOOKUP(B225,[2]吕亮更新版采购物料和配件!$B:$B,1,0)</f>
        <v>UFGCB011</v>
      </c>
      <c r="I225" s="2" t="str">
        <f>VLOOKUP(B225,[3]Sheet1!$B:$B,1,0)</f>
        <v>UFGCB011</v>
      </c>
    </row>
    <row r="226" spans="1:9" ht="12" customHeight="1" x14ac:dyDescent="0.2">
      <c r="A226" s="7">
        <v>663</v>
      </c>
      <c r="B226" s="7" t="s">
        <v>466</v>
      </c>
      <c r="C226" s="8" t="s">
        <v>467</v>
      </c>
      <c r="D226" s="7" t="s">
        <v>9</v>
      </c>
      <c r="E226" s="7" t="s">
        <v>10</v>
      </c>
      <c r="F226" s="7" t="s">
        <v>429</v>
      </c>
      <c r="G226" s="2" t="str">
        <f>VLOOKUP(F226,'[1]1-供应商'!$C:$C,1,0)</f>
        <v>上海民望镜业有限公司</v>
      </c>
      <c r="H226" s="2" t="str">
        <f>VLOOKUP(B226,[2]吕亮更新版采购物料和配件!$B:$B,1,0)</f>
        <v>UFGCB012</v>
      </c>
      <c r="I226" s="2" t="str">
        <f>VLOOKUP(B226,[3]Sheet1!$B:$B,1,0)</f>
        <v>UFGCB012</v>
      </c>
    </row>
    <row r="227" spans="1:9" ht="12" customHeight="1" x14ac:dyDescent="0.2">
      <c r="A227" s="7">
        <v>663</v>
      </c>
      <c r="B227" s="7" t="s">
        <v>468</v>
      </c>
      <c r="C227" s="8" t="s">
        <v>459</v>
      </c>
      <c r="D227" s="7" t="s">
        <v>9</v>
      </c>
      <c r="E227" s="7" t="s">
        <v>10</v>
      </c>
      <c r="F227" s="7" t="s">
        <v>429</v>
      </c>
      <c r="G227" s="2" t="str">
        <f>VLOOKUP(F227,'[1]1-供应商'!$C:$C,1,0)</f>
        <v>上海民望镜业有限公司</v>
      </c>
      <c r="H227" s="2" t="str">
        <f>VLOOKUP(B227,[2]吕亮更新版采购物料和配件!$B:$B,1,0)</f>
        <v>UFGCB013</v>
      </c>
      <c r="I227" s="2" t="str">
        <f>VLOOKUP(B227,[3]Sheet1!$B:$B,1,0)</f>
        <v>UFGCB013</v>
      </c>
    </row>
    <row r="228" spans="1:9" ht="12" customHeight="1" x14ac:dyDescent="0.2">
      <c r="A228" s="7">
        <v>663</v>
      </c>
      <c r="B228" s="7" t="s">
        <v>469</v>
      </c>
      <c r="C228" s="8" t="s">
        <v>470</v>
      </c>
      <c r="D228" s="7" t="s">
        <v>9</v>
      </c>
      <c r="E228" s="7" t="s">
        <v>10</v>
      </c>
      <c r="F228" s="7" t="s">
        <v>429</v>
      </c>
      <c r="G228" s="2" t="str">
        <f>VLOOKUP(F228,'[1]1-供应商'!$C:$C,1,0)</f>
        <v>上海民望镜业有限公司</v>
      </c>
      <c r="H228" s="2" t="str">
        <f>VLOOKUP(B228,[2]吕亮更新版采购物料和配件!$B:$B,1,0)</f>
        <v>UFGCB014</v>
      </c>
      <c r="I228" s="2" t="str">
        <f>VLOOKUP(B228,[3]Sheet1!$B:$B,1,0)</f>
        <v>UFGCB014</v>
      </c>
    </row>
    <row r="229" spans="1:9" ht="12" customHeight="1" x14ac:dyDescent="0.2">
      <c r="A229" s="7">
        <v>663</v>
      </c>
      <c r="B229" s="7" t="s">
        <v>471</v>
      </c>
      <c r="C229" s="8" t="s">
        <v>472</v>
      </c>
      <c r="D229" s="7" t="s">
        <v>9</v>
      </c>
      <c r="E229" s="7" t="s">
        <v>10</v>
      </c>
      <c r="F229" s="7" t="s">
        <v>429</v>
      </c>
      <c r="G229" s="2" t="str">
        <f>VLOOKUP(F229,'[1]1-供应商'!$C:$C,1,0)</f>
        <v>上海民望镜业有限公司</v>
      </c>
      <c r="H229" s="2" t="str">
        <f>VLOOKUP(B229,[2]吕亮更新版采购物料和配件!$B:$B,1,0)</f>
        <v>UFGCB015</v>
      </c>
      <c r="I229" s="2" t="str">
        <f>VLOOKUP(B229,[3]Sheet1!$B:$B,1,0)</f>
        <v>UFGCB015</v>
      </c>
    </row>
    <row r="230" spans="1:9" ht="12" customHeight="1" x14ac:dyDescent="0.2">
      <c r="A230" s="7">
        <v>663</v>
      </c>
      <c r="B230" s="7" t="s">
        <v>473</v>
      </c>
      <c r="C230" s="12" t="s">
        <v>474</v>
      </c>
      <c r="D230" s="7" t="s">
        <v>9</v>
      </c>
      <c r="E230" s="7" t="s">
        <v>10</v>
      </c>
      <c r="F230" s="7" t="s">
        <v>475</v>
      </c>
      <c r="G230" s="2" t="str">
        <f>VLOOKUP(F230,'[1]1-供应商'!$C:$C,1,0)</f>
        <v>苏州众恒印刷有限公司</v>
      </c>
      <c r="H230" s="2" t="str">
        <f>VLOOKUP(B230,[2]吕亮更新版采购物料和配件!$B:$B,1,0)</f>
        <v>UFBZX001</v>
      </c>
      <c r="I230" s="2" t="str">
        <f>VLOOKUP(B230,[3]Sheet1!$B:$B,1,0)</f>
        <v>UFBZX001</v>
      </c>
    </row>
    <row r="231" spans="1:9" s="1" customFormat="1" x14ac:dyDescent="0.2">
      <c r="A231" s="13">
        <v>663</v>
      </c>
      <c r="B231" s="13" t="s">
        <v>476</v>
      </c>
      <c r="C231" s="15" t="s">
        <v>477</v>
      </c>
      <c r="D231" s="13" t="s">
        <v>9</v>
      </c>
      <c r="E231" s="13" t="s">
        <v>10</v>
      </c>
      <c r="F231" s="7" t="s">
        <v>475</v>
      </c>
      <c r="G231" s="2" t="str">
        <f>VLOOKUP(F231,'[1]1-供应商'!$C:$C,1,0)</f>
        <v>苏州众恒印刷有限公司</v>
      </c>
      <c r="H231" s="2" t="str">
        <f>VLOOKUP(B231,[2]吕亮更新版采购物料和配件!$B:$B,1,0)</f>
        <v>UFBZX002</v>
      </c>
      <c r="I231" s="2" t="str">
        <f>VLOOKUP(B231,[3]Sheet1!$B:$B,1,0)</f>
        <v>UFBZX002</v>
      </c>
    </row>
    <row r="232" spans="1:9" s="1" customFormat="1" x14ac:dyDescent="0.2">
      <c r="A232" s="13">
        <v>663</v>
      </c>
      <c r="B232" s="13" t="s">
        <v>478</v>
      </c>
      <c r="C232" s="15" t="s">
        <v>479</v>
      </c>
      <c r="D232" s="13" t="s">
        <v>9</v>
      </c>
      <c r="E232" s="13" t="s">
        <v>10</v>
      </c>
      <c r="F232" s="7" t="s">
        <v>475</v>
      </c>
      <c r="G232" s="2" t="str">
        <f>VLOOKUP(F232,'[1]1-供应商'!$C:$C,1,0)</f>
        <v>苏州众恒印刷有限公司</v>
      </c>
      <c r="H232" s="2" t="str">
        <f>VLOOKUP(B232,[2]吕亮更新版采购物料和配件!$B:$B,1,0)</f>
        <v>UFBZX003</v>
      </c>
      <c r="I232" s="2" t="str">
        <f>VLOOKUP(B232,[3]Sheet1!$B:$B,1,0)</f>
        <v>UFBZX003</v>
      </c>
    </row>
    <row r="233" spans="1:9" x14ac:dyDescent="0.2">
      <c r="A233" s="7">
        <v>663</v>
      </c>
      <c r="B233" s="7" t="s">
        <v>480</v>
      </c>
      <c r="C233" s="12" t="s">
        <v>481</v>
      </c>
      <c r="D233" s="7" t="s">
        <v>9</v>
      </c>
      <c r="E233" s="7" t="s">
        <v>10</v>
      </c>
      <c r="F233" s="7" t="s">
        <v>475</v>
      </c>
      <c r="G233" s="2" t="str">
        <f>VLOOKUP(F233,'[1]1-供应商'!$C:$C,1,0)</f>
        <v>苏州众恒印刷有限公司</v>
      </c>
      <c r="H233" s="2" t="str">
        <f>VLOOKUP(B233,[2]吕亮更新版采购物料和配件!$B:$B,1,0)</f>
        <v>UFBZX004</v>
      </c>
      <c r="I233" s="2" t="str">
        <f>VLOOKUP(B233,[3]Sheet1!$B:$B,1,0)</f>
        <v>UFBZX004</v>
      </c>
    </row>
    <row r="234" spans="1:9" x14ac:dyDescent="0.2">
      <c r="A234" s="7">
        <v>663</v>
      </c>
      <c r="B234" s="7" t="s">
        <v>482</v>
      </c>
      <c r="C234" s="12" t="s">
        <v>483</v>
      </c>
      <c r="D234" s="7" t="s">
        <v>9</v>
      </c>
      <c r="E234" s="7" t="s">
        <v>10</v>
      </c>
      <c r="F234" s="7" t="s">
        <v>475</v>
      </c>
      <c r="G234" s="2" t="str">
        <f>VLOOKUP(F234,'[1]1-供应商'!$C:$C,1,0)</f>
        <v>苏州众恒印刷有限公司</v>
      </c>
      <c r="H234" s="2" t="str">
        <f>VLOOKUP(B234,[2]吕亮更新版采购物料和配件!$B:$B,1,0)</f>
        <v>UFBZX005</v>
      </c>
      <c r="I234" s="2" t="str">
        <f>VLOOKUP(B234,[3]Sheet1!$B:$B,1,0)</f>
        <v>UFBZX005</v>
      </c>
    </row>
    <row r="235" spans="1:9" x14ac:dyDescent="0.2">
      <c r="A235" s="7">
        <v>663</v>
      </c>
      <c r="B235" s="7" t="s">
        <v>484</v>
      </c>
      <c r="C235" s="12" t="s">
        <v>485</v>
      </c>
      <c r="D235" s="7" t="s">
        <v>9</v>
      </c>
      <c r="E235" s="7" t="s">
        <v>10</v>
      </c>
      <c r="F235" s="7" t="s">
        <v>475</v>
      </c>
      <c r="G235" s="2" t="str">
        <f>VLOOKUP(F235,'[1]1-供应商'!$C:$C,1,0)</f>
        <v>苏州众恒印刷有限公司</v>
      </c>
      <c r="H235" s="2" t="str">
        <f>VLOOKUP(B235,[2]吕亮更新版采购物料和配件!$B:$B,1,0)</f>
        <v>UFBZX006</v>
      </c>
      <c r="I235" s="2" t="str">
        <f>VLOOKUP(B235,[3]Sheet1!$B:$B,1,0)</f>
        <v>UFBZX006</v>
      </c>
    </row>
    <row r="236" spans="1:9" x14ac:dyDescent="0.2">
      <c r="A236" s="7">
        <v>663</v>
      </c>
      <c r="B236" s="7" t="s">
        <v>486</v>
      </c>
      <c r="C236" s="12" t="s">
        <v>487</v>
      </c>
      <c r="D236" s="7" t="s">
        <v>9</v>
      </c>
      <c r="E236" s="7" t="s">
        <v>10</v>
      </c>
      <c r="F236" s="7" t="s">
        <v>475</v>
      </c>
      <c r="G236" s="2" t="str">
        <f>VLOOKUP(F236,'[1]1-供应商'!$C:$C,1,0)</f>
        <v>苏州众恒印刷有限公司</v>
      </c>
      <c r="H236" s="2" t="str">
        <f>VLOOKUP(B236,[2]吕亮更新版采购物料和配件!$B:$B,1,0)</f>
        <v>UFBZX007</v>
      </c>
      <c r="I236" s="2" t="str">
        <f>VLOOKUP(B236,[3]Sheet1!$B:$B,1,0)</f>
        <v>UFBZX007</v>
      </c>
    </row>
    <row r="237" spans="1:9" x14ac:dyDescent="0.2">
      <c r="A237" s="7">
        <v>663</v>
      </c>
      <c r="B237" s="7" t="s">
        <v>488</v>
      </c>
      <c r="C237" s="12" t="s">
        <v>489</v>
      </c>
      <c r="D237" s="7" t="s">
        <v>9</v>
      </c>
      <c r="E237" s="7" t="s">
        <v>10</v>
      </c>
      <c r="F237" s="7" t="s">
        <v>475</v>
      </c>
      <c r="G237" s="2" t="str">
        <f>VLOOKUP(F237,'[1]1-供应商'!$C:$C,1,0)</f>
        <v>苏州众恒印刷有限公司</v>
      </c>
      <c r="H237" s="2" t="str">
        <f>VLOOKUP(B237,[2]吕亮更新版采购物料和配件!$B:$B,1,0)</f>
        <v>UFBZX008</v>
      </c>
      <c r="I237" s="2" t="str">
        <f>VLOOKUP(B237,[3]Sheet1!$B:$B,1,0)</f>
        <v>UFBZX008</v>
      </c>
    </row>
    <row r="238" spans="1:9" x14ac:dyDescent="0.2">
      <c r="A238" s="7">
        <v>663</v>
      </c>
      <c r="B238" s="7" t="s">
        <v>490</v>
      </c>
      <c r="C238" s="12" t="s">
        <v>491</v>
      </c>
      <c r="D238" s="7" t="s">
        <v>9</v>
      </c>
      <c r="E238" s="7" t="s">
        <v>10</v>
      </c>
      <c r="F238" s="7" t="s">
        <v>475</v>
      </c>
      <c r="G238" s="2" t="str">
        <f>VLOOKUP(F238,'[1]1-供应商'!$C:$C,1,0)</f>
        <v>苏州众恒印刷有限公司</v>
      </c>
      <c r="H238" s="2" t="str">
        <f>VLOOKUP(B238,[2]吕亮更新版采购物料和配件!$B:$B,1,0)</f>
        <v>UFBZX009</v>
      </c>
      <c r="I238" s="2" t="str">
        <f>VLOOKUP(B238,[3]Sheet1!$B:$B,1,0)</f>
        <v>UFBZX009</v>
      </c>
    </row>
    <row r="239" spans="1:9" x14ac:dyDescent="0.2">
      <c r="A239" s="7">
        <v>663</v>
      </c>
      <c r="B239" s="7" t="s">
        <v>492</v>
      </c>
      <c r="C239" s="12" t="s">
        <v>493</v>
      </c>
      <c r="D239" s="7" t="s">
        <v>9</v>
      </c>
      <c r="E239" s="7" t="s">
        <v>10</v>
      </c>
      <c r="F239" s="7" t="s">
        <v>475</v>
      </c>
      <c r="G239" s="2" t="str">
        <f>VLOOKUP(F239,'[1]1-供应商'!$C:$C,1,0)</f>
        <v>苏州众恒印刷有限公司</v>
      </c>
      <c r="H239" s="2" t="str">
        <f>VLOOKUP(B239,[2]吕亮更新版采购物料和配件!$B:$B,1,0)</f>
        <v>UFBZX011</v>
      </c>
      <c r="I239" s="2" t="str">
        <f>VLOOKUP(B239,[3]Sheet1!$B:$B,1,0)</f>
        <v>UFBZX011</v>
      </c>
    </row>
    <row r="240" spans="1:9" x14ac:dyDescent="0.2">
      <c r="A240" s="7">
        <v>663</v>
      </c>
      <c r="B240" s="7" t="s">
        <v>494</v>
      </c>
      <c r="C240" s="12" t="s">
        <v>495</v>
      </c>
      <c r="D240" s="7" t="s">
        <v>9</v>
      </c>
      <c r="E240" s="7" t="s">
        <v>10</v>
      </c>
      <c r="F240" s="7" t="s">
        <v>475</v>
      </c>
      <c r="G240" s="2" t="str">
        <f>VLOOKUP(F240,'[1]1-供应商'!$C:$C,1,0)</f>
        <v>苏州众恒印刷有限公司</v>
      </c>
      <c r="H240" s="2" t="str">
        <f>VLOOKUP(B240,[2]吕亮更新版采购物料和配件!$B:$B,1,0)</f>
        <v>UFBZX012</v>
      </c>
      <c r="I240" s="2" t="str">
        <f>VLOOKUP(B240,[3]Sheet1!$B:$B,1,0)</f>
        <v>UFBZX012</v>
      </c>
    </row>
    <row r="241" spans="1:10" x14ac:dyDescent="0.2">
      <c r="A241" s="7">
        <v>663</v>
      </c>
      <c r="B241" s="7" t="s">
        <v>496</v>
      </c>
      <c r="C241" s="12" t="s">
        <v>497</v>
      </c>
      <c r="D241" s="7" t="s">
        <v>9</v>
      </c>
      <c r="E241" s="7" t="s">
        <v>10</v>
      </c>
      <c r="F241" s="7" t="s">
        <v>475</v>
      </c>
      <c r="G241" s="2" t="str">
        <f>VLOOKUP(F241,'[1]1-供应商'!$C:$C,1,0)</f>
        <v>苏州众恒印刷有限公司</v>
      </c>
      <c r="H241" s="2" t="str">
        <f>VLOOKUP(B241,[2]吕亮更新版采购物料和配件!$B:$B,1,0)</f>
        <v>UFBZX013</v>
      </c>
      <c r="I241" s="2" t="str">
        <f>VLOOKUP(B241,[3]Sheet1!$B:$B,1,0)</f>
        <v>UFBZX013</v>
      </c>
    </row>
    <row r="242" spans="1:10" x14ac:dyDescent="0.2">
      <c r="A242" s="7">
        <v>663</v>
      </c>
      <c r="B242" s="7" t="s">
        <v>498</v>
      </c>
      <c r="C242" s="12" t="s">
        <v>499</v>
      </c>
      <c r="D242" s="7" t="s">
        <v>9</v>
      </c>
      <c r="E242" s="7" t="s">
        <v>10</v>
      </c>
      <c r="F242" s="7" t="s">
        <v>475</v>
      </c>
      <c r="G242" s="2" t="str">
        <f>VLOOKUP(F242,'[1]1-供应商'!$C:$C,1,0)</f>
        <v>苏州众恒印刷有限公司</v>
      </c>
      <c r="H242" s="2" t="str">
        <f>VLOOKUP(B242,[2]吕亮更新版采购物料和配件!$B:$B,1,0)</f>
        <v>UFBZX014</v>
      </c>
      <c r="I242" s="2" t="str">
        <f>VLOOKUP(B242,[3]Sheet1!$B:$B,1,0)</f>
        <v>UFBZX014</v>
      </c>
    </row>
    <row r="243" spans="1:10" x14ac:dyDescent="0.2">
      <c r="A243" s="7">
        <v>663</v>
      </c>
      <c r="B243" s="7" t="s">
        <v>500</v>
      </c>
      <c r="C243" s="12" t="s">
        <v>501</v>
      </c>
      <c r="D243" s="7" t="s">
        <v>9</v>
      </c>
      <c r="E243" s="7" t="s">
        <v>10</v>
      </c>
      <c r="F243" s="7" t="s">
        <v>475</v>
      </c>
      <c r="G243" s="2" t="str">
        <f>VLOOKUP(F243,'[1]1-供应商'!$C:$C,1,0)</f>
        <v>苏州众恒印刷有限公司</v>
      </c>
      <c r="H243" s="2" t="str">
        <f>VLOOKUP(B243,[2]吕亮更新版采购物料和配件!$B:$B,1,0)</f>
        <v>UFBZX016</v>
      </c>
      <c r="I243" s="2" t="str">
        <f>VLOOKUP(B243,[3]Sheet1!$B:$B,1,0)</f>
        <v>UFBZX016</v>
      </c>
    </row>
    <row r="244" spans="1:10" x14ac:dyDescent="0.2">
      <c r="A244" s="7">
        <v>663</v>
      </c>
      <c r="B244" s="7" t="s">
        <v>502</v>
      </c>
      <c r="C244" s="12" t="s">
        <v>503</v>
      </c>
      <c r="D244" s="7" t="s">
        <v>9</v>
      </c>
      <c r="E244" s="7" t="s">
        <v>10</v>
      </c>
      <c r="F244" s="7" t="s">
        <v>475</v>
      </c>
      <c r="G244" s="2" t="str">
        <f>VLOOKUP(F244,'[1]1-供应商'!$C:$C,1,0)</f>
        <v>苏州众恒印刷有限公司</v>
      </c>
      <c r="H244" s="2" t="str">
        <f>VLOOKUP(B244,[2]吕亮更新版采购物料和配件!$B:$B,1,0)</f>
        <v>UFBZX017</v>
      </c>
      <c r="I244" s="2" t="str">
        <f>VLOOKUP(B244,[3]Sheet1!$B:$B,1,0)</f>
        <v>UFBZX017</v>
      </c>
    </row>
    <row r="245" spans="1:10" x14ac:dyDescent="0.2">
      <c r="A245" s="7">
        <v>663</v>
      </c>
      <c r="B245" s="7" t="s">
        <v>504</v>
      </c>
      <c r="C245" s="12" t="s">
        <v>505</v>
      </c>
      <c r="D245" s="7" t="s">
        <v>9</v>
      </c>
      <c r="E245" s="7" t="s">
        <v>10</v>
      </c>
      <c r="F245" s="7"/>
      <c r="G245" s="2" t="e">
        <f>VLOOKUP(F245,'[1]1-供应商'!$C:$C,1,0)</f>
        <v>#N/A</v>
      </c>
      <c r="H245" s="2" t="str">
        <f>VLOOKUP(B245,[2]吕亮更新版采购物料和配件!$B:$B,1,0)</f>
        <v>UFBZX018</v>
      </c>
      <c r="I245" s="2" t="str">
        <f>VLOOKUP(B245,[3]Sheet1!$B:$B,1,0)</f>
        <v>UFBZX018</v>
      </c>
      <c r="J245" s="2" t="e">
        <f>VLOOKUP(B245,'第二次提供单价（补充部分采购物料'!B:B,1,0)</f>
        <v>#N/A</v>
      </c>
    </row>
    <row r="246" spans="1:10" x14ac:dyDescent="0.2">
      <c r="A246" s="7">
        <v>663</v>
      </c>
      <c r="B246" s="7" t="s">
        <v>506</v>
      </c>
      <c r="C246" s="12" t="s">
        <v>507</v>
      </c>
      <c r="D246" s="7" t="s">
        <v>9</v>
      </c>
      <c r="E246" s="7" t="s">
        <v>10</v>
      </c>
      <c r="F246" s="7" t="s">
        <v>475</v>
      </c>
      <c r="G246" s="2" t="str">
        <f>VLOOKUP(F246,'[1]1-供应商'!$C:$C,1,0)</f>
        <v>苏州众恒印刷有限公司</v>
      </c>
      <c r="H246" s="2" t="str">
        <f>VLOOKUP(B246,[2]吕亮更新版采购物料和配件!$B:$B,1,0)</f>
        <v>UFBZX019</v>
      </c>
      <c r="I246" s="2" t="str">
        <f>VLOOKUP(B246,[3]Sheet1!$B:$B,1,0)</f>
        <v>UFBZX019</v>
      </c>
    </row>
    <row r="247" spans="1:10" x14ac:dyDescent="0.2">
      <c r="A247" s="7">
        <v>663</v>
      </c>
      <c r="B247" s="7" t="s">
        <v>508</v>
      </c>
      <c r="C247" s="12" t="s">
        <v>509</v>
      </c>
      <c r="D247" s="7" t="s">
        <v>9</v>
      </c>
      <c r="E247" s="7" t="s">
        <v>10</v>
      </c>
      <c r="F247" s="7" t="s">
        <v>475</v>
      </c>
      <c r="G247" s="2" t="str">
        <f>VLOOKUP(F247,'[1]1-供应商'!$C:$C,1,0)</f>
        <v>苏州众恒印刷有限公司</v>
      </c>
      <c r="H247" s="2" t="str">
        <f>VLOOKUP(B247,[2]吕亮更新版采购物料和配件!$B:$B,1,0)</f>
        <v>UFBZX020</v>
      </c>
      <c r="I247" s="2" t="str">
        <f>VLOOKUP(B247,[3]Sheet1!$B:$B,1,0)</f>
        <v>UFBZX020</v>
      </c>
    </row>
    <row r="248" spans="1:10" x14ac:dyDescent="0.2">
      <c r="A248" s="7">
        <v>663</v>
      </c>
      <c r="B248" s="7" t="s">
        <v>510</v>
      </c>
      <c r="C248" s="12" t="s">
        <v>511</v>
      </c>
      <c r="D248" s="7" t="s">
        <v>9</v>
      </c>
      <c r="E248" s="7" t="s">
        <v>10</v>
      </c>
      <c r="F248" s="7" t="s">
        <v>475</v>
      </c>
      <c r="G248" s="2" t="str">
        <f>VLOOKUP(F248,'[1]1-供应商'!$C:$C,1,0)</f>
        <v>苏州众恒印刷有限公司</v>
      </c>
      <c r="H248" s="2" t="str">
        <f>VLOOKUP(B248,[2]吕亮更新版采购物料和配件!$B:$B,1,0)</f>
        <v>UFBZX021</v>
      </c>
      <c r="I248" s="2" t="str">
        <f>VLOOKUP(B248,[3]Sheet1!$B:$B,1,0)</f>
        <v>UFBZX021</v>
      </c>
    </row>
    <row r="249" spans="1:10" x14ac:dyDescent="0.2">
      <c r="A249" s="7">
        <v>663</v>
      </c>
      <c r="B249" s="7" t="s">
        <v>512</v>
      </c>
      <c r="C249" s="12" t="s">
        <v>513</v>
      </c>
      <c r="D249" s="7" t="s">
        <v>9</v>
      </c>
      <c r="E249" s="7" t="s">
        <v>10</v>
      </c>
      <c r="F249" s="7" t="s">
        <v>475</v>
      </c>
      <c r="G249" s="2" t="str">
        <f>VLOOKUP(F249,'[1]1-供应商'!$C:$C,1,0)</f>
        <v>苏州众恒印刷有限公司</v>
      </c>
      <c r="H249" s="2" t="str">
        <f>VLOOKUP(B249,[2]吕亮更新版采购物料和配件!$B:$B,1,0)</f>
        <v>UFBZX022</v>
      </c>
      <c r="I249" s="2" t="str">
        <f>VLOOKUP(B249,[3]Sheet1!$B:$B,1,0)</f>
        <v>UFBZX022</v>
      </c>
    </row>
    <row r="250" spans="1:10" x14ac:dyDescent="0.2">
      <c r="A250" s="7">
        <v>663</v>
      </c>
      <c r="B250" s="7" t="s">
        <v>514</v>
      </c>
      <c r="C250" s="12" t="s">
        <v>515</v>
      </c>
      <c r="D250" s="7" t="s">
        <v>9</v>
      </c>
      <c r="E250" s="7" t="s">
        <v>10</v>
      </c>
      <c r="F250" s="7" t="s">
        <v>475</v>
      </c>
      <c r="G250" s="2" t="str">
        <f>VLOOKUP(F250,'[1]1-供应商'!$C:$C,1,0)</f>
        <v>苏州众恒印刷有限公司</v>
      </c>
      <c r="H250" s="2" t="str">
        <f>VLOOKUP(B250,[2]吕亮更新版采购物料和配件!$B:$B,1,0)</f>
        <v>UFBZX023</v>
      </c>
      <c r="I250" s="2" t="str">
        <f>VLOOKUP(B250,[3]Sheet1!$B:$B,1,0)</f>
        <v>UFBZX023</v>
      </c>
    </row>
    <row r="251" spans="1:10" x14ac:dyDescent="0.2">
      <c r="A251" s="7">
        <v>663</v>
      </c>
      <c r="B251" s="7" t="s">
        <v>516</v>
      </c>
      <c r="C251" s="12" t="s">
        <v>517</v>
      </c>
      <c r="D251" s="7" t="s">
        <v>9</v>
      </c>
      <c r="E251" s="7" t="s">
        <v>10</v>
      </c>
      <c r="F251" s="7" t="s">
        <v>475</v>
      </c>
      <c r="G251" s="2" t="str">
        <f>VLOOKUP(F251,'[1]1-供应商'!$C:$C,1,0)</f>
        <v>苏州众恒印刷有限公司</v>
      </c>
      <c r="H251" s="2" t="str">
        <f>VLOOKUP(B251,[2]吕亮更新版采购物料和配件!$B:$B,1,0)</f>
        <v>UFBZX024</v>
      </c>
      <c r="I251" s="2" t="str">
        <f>VLOOKUP(B251,[3]Sheet1!$B:$B,1,0)</f>
        <v>UFBZX024</v>
      </c>
    </row>
    <row r="252" spans="1:10" x14ac:dyDescent="0.2">
      <c r="A252" s="7">
        <v>663</v>
      </c>
      <c r="B252" s="7" t="s">
        <v>518</v>
      </c>
      <c r="C252" s="12" t="s">
        <v>519</v>
      </c>
      <c r="D252" s="7" t="s">
        <v>9</v>
      </c>
      <c r="E252" s="7" t="s">
        <v>10</v>
      </c>
      <c r="F252" s="7" t="s">
        <v>475</v>
      </c>
      <c r="G252" s="2" t="str">
        <f>VLOOKUP(F252,'[1]1-供应商'!$C:$C,1,0)</f>
        <v>苏州众恒印刷有限公司</v>
      </c>
      <c r="H252" s="2" t="str">
        <f>VLOOKUP(B252,[2]吕亮更新版采购物料和配件!$B:$B,1,0)</f>
        <v>UFBZX025</v>
      </c>
      <c r="I252" s="2" t="str">
        <f>VLOOKUP(B252,[3]Sheet1!$B:$B,1,0)</f>
        <v>UFBZX025</v>
      </c>
    </row>
    <row r="253" spans="1:10" x14ac:dyDescent="0.2">
      <c r="A253" s="7">
        <v>663</v>
      </c>
      <c r="B253" s="7" t="s">
        <v>520</v>
      </c>
      <c r="C253" s="12" t="s">
        <v>521</v>
      </c>
      <c r="D253" s="7" t="s">
        <v>9</v>
      </c>
      <c r="E253" s="7" t="s">
        <v>10</v>
      </c>
      <c r="F253" s="7" t="s">
        <v>475</v>
      </c>
      <c r="G253" s="2" t="str">
        <f>VLOOKUP(F253,'[1]1-供应商'!$C:$C,1,0)</f>
        <v>苏州众恒印刷有限公司</v>
      </c>
      <c r="H253" s="2" t="str">
        <f>VLOOKUP(B253,[2]吕亮更新版采购物料和配件!$B:$B,1,0)</f>
        <v>UFBZX026</v>
      </c>
      <c r="I253" s="2" t="str">
        <f>VLOOKUP(B253,[3]Sheet1!$B:$B,1,0)</f>
        <v>UFBZX026</v>
      </c>
    </row>
    <row r="254" spans="1:10" x14ac:dyDescent="0.2">
      <c r="A254" s="7">
        <v>663</v>
      </c>
      <c r="B254" s="7" t="s">
        <v>522</v>
      </c>
      <c r="C254" s="12" t="s">
        <v>523</v>
      </c>
      <c r="D254" s="7" t="s">
        <v>9</v>
      </c>
      <c r="E254" s="7" t="s">
        <v>10</v>
      </c>
      <c r="F254" s="7" t="s">
        <v>475</v>
      </c>
      <c r="G254" s="2" t="str">
        <f>VLOOKUP(F254,'[1]1-供应商'!$C:$C,1,0)</f>
        <v>苏州众恒印刷有限公司</v>
      </c>
      <c r="H254" s="2" t="str">
        <f>VLOOKUP(B254,[2]吕亮更新版采购物料和配件!$B:$B,1,0)</f>
        <v>UFBZX027</v>
      </c>
      <c r="I254" s="2" t="str">
        <f>VLOOKUP(B254,[3]Sheet1!$B:$B,1,0)</f>
        <v>UFBZX027</v>
      </c>
    </row>
    <row r="255" spans="1:10" x14ac:dyDescent="0.2">
      <c r="A255" s="7">
        <v>663</v>
      </c>
      <c r="B255" s="7" t="s">
        <v>524</v>
      </c>
      <c r="C255" s="12" t="s">
        <v>525</v>
      </c>
      <c r="D255" s="7" t="s">
        <v>9</v>
      </c>
      <c r="E255" s="7" t="s">
        <v>10</v>
      </c>
      <c r="F255" s="7" t="s">
        <v>475</v>
      </c>
      <c r="G255" s="2" t="str">
        <f>VLOOKUP(F255,'[1]1-供应商'!$C:$C,1,0)</f>
        <v>苏州众恒印刷有限公司</v>
      </c>
      <c r="H255" s="2" t="str">
        <f>VLOOKUP(B255,[2]吕亮更新版采购物料和配件!$B:$B,1,0)</f>
        <v>UFBZX028</v>
      </c>
      <c r="I255" s="2" t="str">
        <f>VLOOKUP(B255,[3]Sheet1!$B:$B,1,0)</f>
        <v>UFBZX028</v>
      </c>
    </row>
    <row r="256" spans="1:10" x14ac:dyDescent="0.2">
      <c r="A256" s="7">
        <v>663</v>
      </c>
      <c r="B256" s="7" t="s">
        <v>526</v>
      </c>
      <c r="C256" s="12" t="s">
        <v>527</v>
      </c>
      <c r="D256" s="7" t="s">
        <v>9</v>
      </c>
      <c r="E256" s="7" t="s">
        <v>10</v>
      </c>
      <c r="F256" s="7" t="s">
        <v>475</v>
      </c>
      <c r="G256" s="2" t="str">
        <f>VLOOKUP(F256,'[1]1-供应商'!$C:$C,1,0)</f>
        <v>苏州众恒印刷有限公司</v>
      </c>
      <c r="H256" s="2" t="str">
        <f>VLOOKUP(B256,[2]吕亮更新版采购物料和配件!$B:$B,1,0)</f>
        <v>UFBZX029</v>
      </c>
      <c r="I256" s="2" t="str">
        <f>VLOOKUP(B256,[3]Sheet1!$B:$B,1,0)</f>
        <v>UFBZX029</v>
      </c>
    </row>
    <row r="257" spans="1:10" x14ac:dyDescent="0.2">
      <c r="A257" s="7">
        <v>663</v>
      </c>
      <c r="B257" s="7" t="s">
        <v>528</v>
      </c>
      <c r="C257" s="12" t="s">
        <v>529</v>
      </c>
      <c r="D257" s="7" t="s">
        <v>9</v>
      </c>
      <c r="E257" s="7" t="s">
        <v>10</v>
      </c>
      <c r="F257" s="7"/>
      <c r="G257" s="2" t="e">
        <f>VLOOKUP(F257,'[1]1-供应商'!$C:$C,1,0)</f>
        <v>#N/A</v>
      </c>
      <c r="H257" s="2" t="str">
        <f>VLOOKUP(B257,[2]吕亮更新版采购物料和配件!$B:$B,1,0)</f>
        <v>UFBZX030</v>
      </c>
      <c r="I257" s="2" t="str">
        <f>VLOOKUP(B257,[3]Sheet1!$B:$B,1,0)</f>
        <v>UFBZX030</v>
      </c>
      <c r="J257" s="2" t="e">
        <f>VLOOKUP(B257,'第二次提供单价（补充部分采购物料'!B:B,1,0)</f>
        <v>#N/A</v>
      </c>
    </row>
    <row r="258" spans="1:10" x14ac:dyDescent="0.2">
      <c r="A258" s="7">
        <v>663</v>
      </c>
      <c r="B258" s="7" t="s">
        <v>530</v>
      </c>
      <c r="C258" s="12" t="s">
        <v>531</v>
      </c>
      <c r="D258" s="7" t="s">
        <v>9</v>
      </c>
      <c r="E258" s="7" t="s">
        <v>10</v>
      </c>
      <c r="F258" s="7"/>
      <c r="G258" s="2" t="e">
        <f>VLOOKUP(F258,'[1]1-供应商'!$C:$C,1,0)</f>
        <v>#N/A</v>
      </c>
      <c r="H258" s="2" t="str">
        <f>VLOOKUP(B258,[2]吕亮更新版采购物料和配件!$B:$B,1,0)</f>
        <v>UFBZX031</v>
      </c>
      <c r="I258" s="2" t="str">
        <f>VLOOKUP(B258,[3]Sheet1!$B:$B,1,0)</f>
        <v>UFBZX031</v>
      </c>
      <c r="J258" s="2" t="e">
        <f>VLOOKUP(B258,'第二次提供单价（补充部分采购物料'!B:B,1,0)</f>
        <v>#N/A</v>
      </c>
    </row>
    <row r="259" spans="1:10" x14ac:dyDescent="0.2">
      <c r="A259" s="7">
        <v>663</v>
      </c>
      <c r="B259" s="7" t="s">
        <v>532</v>
      </c>
      <c r="C259" s="12" t="s">
        <v>533</v>
      </c>
      <c r="D259" s="7" t="s">
        <v>9</v>
      </c>
      <c r="E259" s="7" t="s">
        <v>10</v>
      </c>
      <c r="F259" s="7"/>
      <c r="G259" s="2" t="e">
        <f>VLOOKUP(F259,'[1]1-供应商'!$C:$C,1,0)</f>
        <v>#N/A</v>
      </c>
      <c r="H259" s="2" t="str">
        <f>VLOOKUP(B259,[2]吕亮更新版采购物料和配件!$B:$B,1,0)</f>
        <v>UFBZX032</v>
      </c>
      <c r="I259" s="2" t="str">
        <f>VLOOKUP(B259,[3]Sheet1!$B:$B,1,0)</f>
        <v>UFBZX032</v>
      </c>
      <c r="J259" s="2" t="e">
        <f>VLOOKUP(B259,'第二次提供单价（补充部分采购物料'!B:B,1,0)</f>
        <v>#N/A</v>
      </c>
    </row>
    <row r="260" spans="1:10" x14ac:dyDescent="0.2">
      <c r="A260" s="7">
        <v>663</v>
      </c>
      <c r="B260" s="7" t="s">
        <v>534</v>
      </c>
      <c r="C260" s="12" t="s">
        <v>535</v>
      </c>
      <c r="D260" s="7" t="s">
        <v>9</v>
      </c>
      <c r="E260" s="7" t="s">
        <v>10</v>
      </c>
      <c r="F260" s="7" t="s">
        <v>475</v>
      </c>
      <c r="G260" s="2" t="str">
        <f>VLOOKUP(F260,'[1]1-供应商'!$C:$C,1,0)</f>
        <v>苏州众恒印刷有限公司</v>
      </c>
      <c r="H260" s="2" t="str">
        <f>VLOOKUP(B260,[2]吕亮更新版采购物料和配件!$B:$B,1,0)</f>
        <v>UFBZX033</v>
      </c>
      <c r="I260" s="2" t="str">
        <f>VLOOKUP(B260,[3]Sheet1!$B:$B,1,0)</f>
        <v>UFBZX033</v>
      </c>
    </row>
    <row r="261" spans="1:10" x14ac:dyDescent="0.2">
      <c r="A261" s="7">
        <v>663</v>
      </c>
      <c r="B261" s="7" t="s">
        <v>536</v>
      </c>
      <c r="C261" s="12" t="s">
        <v>537</v>
      </c>
      <c r="D261" s="7" t="s">
        <v>9</v>
      </c>
      <c r="E261" s="7" t="s">
        <v>10</v>
      </c>
      <c r="F261" s="7" t="s">
        <v>475</v>
      </c>
      <c r="G261" s="2" t="str">
        <f>VLOOKUP(F261,'[1]1-供应商'!$C:$C,1,0)</f>
        <v>苏州众恒印刷有限公司</v>
      </c>
      <c r="H261" s="2" t="str">
        <f>VLOOKUP(B261,[2]吕亮更新版采购物料和配件!$B:$B,1,0)</f>
        <v>UFBZX034</v>
      </c>
      <c r="I261" s="2" t="str">
        <f>VLOOKUP(B261,[3]Sheet1!$B:$B,1,0)</f>
        <v>UFBZX034</v>
      </c>
    </row>
    <row r="262" spans="1:10" x14ac:dyDescent="0.2">
      <c r="A262" s="7">
        <v>663</v>
      </c>
      <c r="B262" s="7" t="s">
        <v>538</v>
      </c>
      <c r="C262" s="12" t="s">
        <v>539</v>
      </c>
      <c r="D262" s="7" t="s">
        <v>9</v>
      </c>
      <c r="E262" s="7" t="s">
        <v>10</v>
      </c>
      <c r="F262" s="7" t="s">
        <v>475</v>
      </c>
      <c r="G262" s="2" t="str">
        <f>VLOOKUP(F262,'[1]1-供应商'!$C:$C,1,0)</f>
        <v>苏州众恒印刷有限公司</v>
      </c>
      <c r="H262" s="2" t="str">
        <f>VLOOKUP(B262,[2]吕亮更新版采购物料和配件!$B:$B,1,0)</f>
        <v>UFBZX035</v>
      </c>
      <c r="I262" s="2" t="str">
        <f>VLOOKUP(B262,[3]Sheet1!$B:$B,1,0)</f>
        <v>UFBZX035</v>
      </c>
    </row>
    <row r="263" spans="1:10" x14ac:dyDescent="0.2">
      <c r="A263" s="7">
        <v>663</v>
      </c>
      <c r="B263" s="7" t="s">
        <v>540</v>
      </c>
      <c r="C263" s="12" t="s">
        <v>541</v>
      </c>
      <c r="D263" s="7" t="s">
        <v>9</v>
      </c>
      <c r="E263" s="7" t="s">
        <v>10</v>
      </c>
      <c r="F263" s="7"/>
      <c r="G263" s="2" t="e">
        <f>VLOOKUP(F263,'[1]1-供应商'!$C:$C,1,0)</f>
        <v>#N/A</v>
      </c>
      <c r="H263" s="2" t="str">
        <f>VLOOKUP(B263,[2]吕亮更新版采购物料和配件!$B:$B,1,0)</f>
        <v>UFBZX036</v>
      </c>
      <c r="I263" s="2" t="str">
        <f>VLOOKUP(B263,[3]Sheet1!$B:$B,1,0)</f>
        <v>UFBZX036</v>
      </c>
      <c r="J263" s="2" t="e">
        <f>VLOOKUP(B263,'第二次提供单价（补充部分采购物料'!B:B,1,0)</f>
        <v>#N/A</v>
      </c>
    </row>
    <row r="264" spans="1:10" x14ac:dyDescent="0.2">
      <c r="A264" s="7">
        <v>663</v>
      </c>
      <c r="B264" s="7" t="s">
        <v>542</v>
      </c>
      <c r="C264" s="12" t="s">
        <v>543</v>
      </c>
      <c r="D264" s="7" t="s">
        <v>9</v>
      </c>
      <c r="E264" s="7" t="s">
        <v>10</v>
      </c>
      <c r="F264" s="7" t="s">
        <v>475</v>
      </c>
      <c r="G264" s="2" t="str">
        <f>VLOOKUP(F264,'[1]1-供应商'!$C:$C,1,0)</f>
        <v>苏州众恒印刷有限公司</v>
      </c>
      <c r="H264" s="2" t="str">
        <f>VLOOKUP(B264,[2]吕亮更新版采购物料和配件!$B:$B,1,0)</f>
        <v>UFBZX037</v>
      </c>
      <c r="I264" s="2" t="str">
        <f>VLOOKUP(B264,[3]Sheet1!$B:$B,1,0)</f>
        <v>UFBZX037</v>
      </c>
    </row>
    <row r="265" spans="1:10" x14ac:dyDescent="0.2">
      <c r="A265" s="7">
        <v>663</v>
      </c>
      <c r="B265" s="7" t="s">
        <v>544</v>
      </c>
      <c r="C265" s="12" t="s">
        <v>545</v>
      </c>
      <c r="D265" s="7" t="s">
        <v>9</v>
      </c>
      <c r="E265" s="7" t="s">
        <v>10</v>
      </c>
      <c r="F265" s="7" t="s">
        <v>475</v>
      </c>
      <c r="G265" s="2" t="str">
        <f>VLOOKUP(F265,'[1]1-供应商'!$C:$C,1,0)</f>
        <v>苏州众恒印刷有限公司</v>
      </c>
      <c r="H265" s="2" t="str">
        <f>VLOOKUP(B265,[2]吕亮更新版采购物料和配件!$B:$B,1,0)</f>
        <v>UFBZX038</v>
      </c>
      <c r="I265" s="2" t="str">
        <f>VLOOKUP(B265,[3]Sheet1!$B:$B,1,0)</f>
        <v>UFBZX038</v>
      </c>
    </row>
    <row r="266" spans="1:10" x14ac:dyDescent="0.2">
      <c r="A266" s="7">
        <v>663</v>
      </c>
      <c r="B266" s="7" t="s">
        <v>546</v>
      </c>
      <c r="C266" s="12" t="s">
        <v>547</v>
      </c>
      <c r="D266" s="7" t="s">
        <v>9</v>
      </c>
      <c r="E266" s="7" t="s">
        <v>10</v>
      </c>
      <c r="F266" s="7" t="s">
        <v>475</v>
      </c>
      <c r="G266" s="2" t="str">
        <f>VLOOKUP(F266,'[1]1-供应商'!$C:$C,1,0)</f>
        <v>苏州众恒印刷有限公司</v>
      </c>
      <c r="H266" s="2" t="str">
        <f>VLOOKUP(B266,[2]吕亮更新版采购物料和配件!$B:$B,1,0)</f>
        <v>UFBZX039</v>
      </c>
      <c r="I266" s="2" t="str">
        <f>VLOOKUP(B266,[3]Sheet1!$B:$B,1,0)</f>
        <v>UFBZX039</v>
      </c>
    </row>
    <row r="267" spans="1:10" x14ac:dyDescent="0.2">
      <c r="A267" s="7">
        <v>663</v>
      </c>
      <c r="B267" s="7" t="s">
        <v>548</v>
      </c>
      <c r="C267" s="12" t="s">
        <v>549</v>
      </c>
      <c r="D267" s="7" t="s">
        <v>9</v>
      </c>
      <c r="E267" s="7" t="s">
        <v>10</v>
      </c>
      <c r="F267" s="7" t="s">
        <v>475</v>
      </c>
      <c r="G267" s="2" t="str">
        <f>VLOOKUP(F267,'[1]1-供应商'!$C:$C,1,0)</f>
        <v>苏州众恒印刷有限公司</v>
      </c>
      <c r="H267" s="2" t="str">
        <f>VLOOKUP(B267,[2]吕亮更新版采购物料和配件!$B:$B,1,0)</f>
        <v>UFBZX040</v>
      </c>
      <c r="I267" s="2" t="str">
        <f>VLOOKUP(B267,[3]Sheet1!$B:$B,1,0)</f>
        <v>UFBZX040</v>
      </c>
    </row>
    <row r="268" spans="1:10" x14ac:dyDescent="0.2">
      <c r="A268" s="7">
        <v>663</v>
      </c>
      <c r="B268" s="7" t="s">
        <v>550</v>
      </c>
      <c r="C268" s="12" t="s">
        <v>551</v>
      </c>
      <c r="D268" s="7" t="s">
        <v>9</v>
      </c>
      <c r="E268" s="7" t="s">
        <v>10</v>
      </c>
      <c r="F268" s="7" t="s">
        <v>475</v>
      </c>
      <c r="G268" s="2" t="str">
        <f>VLOOKUP(F268,'[1]1-供应商'!$C:$C,1,0)</f>
        <v>苏州众恒印刷有限公司</v>
      </c>
      <c r="H268" s="2" t="str">
        <f>VLOOKUP(B268,[2]吕亮更新版采购物料和配件!$B:$B,1,0)</f>
        <v>UFBZX041</v>
      </c>
      <c r="I268" s="2" t="str">
        <f>VLOOKUP(B268,[3]Sheet1!$B:$B,1,0)</f>
        <v>UFBZX041</v>
      </c>
    </row>
    <row r="269" spans="1:10" x14ac:dyDescent="0.2">
      <c r="A269" s="7">
        <v>663</v>
      </c>
      <c r="B269" s="7" t="s">
        <v>552</v>
      </c>
      <c r="C269" s="12" t="s">
        <v>553</v>
      </c>
      <c r="D269" s="7" t="s">
        <v>9</v>
      </c>
      <c r="E269" s="7" t="s">
        <v>10</v>
      </c>
      <c r="F269" s="7" t="s">
        <v>475</v>
      </c>
      <c r="G269" s="2" t="str">
        <f>VLOOKUP(F269,'[1]1-供应商'!$C:$C,1,0)</f>
        <v>苏州众恒印刷有限公司</v>
      </c>
      <c r="H269" s="2" t="str">
        <f>VLOOKUP(B269,[2]吕亮更新版采购物料和配件!$B:$B,1,0)</f>
        <v>UFBZX042</v>
      </c>
      <c r="I269" s="2" t="str">
        <f>VLOOKUP(B269,[3]Sheet1!$B:$B,1,0)</f>
        <v>UFBZX042</v>
      </c>
    </row>
    <row r="270" spans="1:10" x14ac:dyDescent="0.2">
      <c r="A270" s="7">
        <v>663</v>
      </c>
      <c r="B270" s="7" t="s">
        <v>554</v>
      </c>
      <c r="C270" s="12" t="s">
        <v>555</v>
      </c>
      <c r="D270" s="7" t="s">
        <v>9</v>
      </c>
      <c r="E270" s="7" t="s">
        <v>10</v>
      </c>
      <c r="F270" s="7" t="s">
        <v>475</v>
      </c>
      <c r="G270" s="2" t="str">
        <f>VLOOKUP(F270,'[1]1-供应商'!$C:$C,1,0)</f>
        <v>苏州众恒印刷有限公司</v>
      </c>
      <c r="H270" s="2" t="str">
        <f>VLOOKUP(B270,[2]吕亮更新版采购物料和配件!$B:$B,1,0)</f>
        <v>UFBZX043</v>
      </c>
      <c r="I270" s="2" t="str">
        <f>VLOOKUP(B270,[3]Sheet1!$B:$B,1,0)</f>
        <v>UFBZX043</v>
      </c>
    </row>
    <row r="271" spans="1:10" x14ac:dyDescent="0.2">
      <c r="A271" s="7">
        <v>663</v>
      </c>
      <c r="B271" s="7" t="s">
        <v>556</v>
      </c>
      <c r="C271" s="12" t="s">
        <v>557</v>
      </c>
      <c r="D271" s="7" t="s">
        <v>9</v>
      </c>
      <c r="E271" s="7" t="s">
        <v>10</v>
      </c>
      <c r="F271" s="7"/>
      <c r="G271" s="2" t="e">
        <f>VLOOKUP(F271,'[1]1-供应商'!$C:$C,1,0)</f>
        <v>#N/A</v>
      </c>
      <c r="H271" s="2" t="str">
        <f>VLOOKUP(B271,[2]吕亮更新版采购物料和配件!$B:$B,1,0)</f>
        <v>UFBZX044</v>
      </c>
      <c r="I271" s="2" t="str">
        <f>VLOOKUP(B271,[3]Sheet1!$B:$B,1,0)</f>
        <v>UFBZX044</v>
      </c>
      <c r="J271" s="2" t="str">
        <f>VLOOKUP(B271,'第二次提供单价（补充部分采购物料'!B:B,1,0)</f>
        <v>UFBZX044</v>
      </c>
    </row>
    <row r="272" spans="1:10" x14ac:dyDescent="0.2">
      <c r="A272" s="7">
        <v>663</v>
      </c>
      <c r="B272" s="7" t="s">
        <v>558</v>
      </c>
      <c r="C272" s="12" t="s">
        <v>559</v>
      </c>
      <c r="D272" s="7" t="s">
        <v>9</v>
      </c>
      <c r="E272" s="7" t="s">
        <v>10</v>
      </c>
      <c r="F272" s="7"/>
      <c r="G272" s="2" t="e">
        <f>VLOOKUP(F272,'[1]1-供应商'!$C:$C,1,0)</f>
        <v>#N/A</v>
      </c>
      <c r="H272" s="2" t="str">
        <f>VLOOKUP(B272,[2]吕亮更新版采购物料和配件!$B:$B,1,0)</f>
        <v>UFBZX045</v>
      </c>
      <c r="I272" s="2" t="str">
        <f>VLOOKUP(B272,[3]Sheet1!$B:$B,1,0)</f>
        <v>UFBZX045</v>
      </c>
      <c r="J272" s="2" t="str">
        <f>VLOOKUP(B272,'第二次提供单价（补充部分采购物料'!B:B,1,0)</f>
        <v>UFBZX045</v>
      </c>
    </row>
    <row r="273" spans="1:9" x14ac:dyDescent="0.2">
      <c r="A273" s="7">
        <v>663</v>
      </c>
      <c r="B273" s="7" t="s">
        <v>560</v>
      </c>
      <c r="C273" s="12" t="s">
        <v>561</v>
      </c>
      <c r="D273" s="7" t="s">
        <v>9</v>
      </c>
      <c r="E273" s="7" t="s">
        <v>10</v>
      </c>
      <c r="F273" s="7" t="s">
        <v>475</v>
      </c>
      <c r="G273" s="2" t="str">
        <f>VLOOKUP(F273,'[1]1-供应商'!$C:$C,1,0)</f>
        <v>苏州众恒印刷有限公司</v>
      </c>
      <c r="H273" s="2" t="str">
        <f>VLOOKUP(B273,[2]吕亮更新版采购物料和配件!$B:$B,1,0)</f>
        <v>UFBZX046</v>
      </c>
      <c r="I273" s="2" t="str">
        <f>VLOOKUP(B273,[3]Sheet1!$B:$B,1,0)</f>
        <v>UFBZX046</v>
      </c>
    </row>
    <row r="274" spans="1:9" x14ac:dyDescent="0.2">
      <c r="A274" s="7">
        <v>663</v>
      </c>
      <c r="B274" s="7" t="s">
        <v>562</v>
      </c>
      <c r="C274" s="12" t="s">
        <v>563</v>
      </c>
      <c r="D274" s="7" t="s">
        <v>9</v>
      </c>
      <c r="E274" s="7" t="s">
        <v>10</v>
      </c>
      <c r="F274" s="7" t="s">
        <v>475</v>
      </c>
      <c r="G274" s="2" t="str">
        <f>VLOOKUP(F274,'[1]1-供应商'!$C:$C,1,0)</f>
        <v>苏州众恒印刷有限公司</v>
      </c>
      <c r="H274" s="2" t="str">
        <f>VLOOKUP(B274,[2]吕亮更新版采购物料和配件!$B:$B,1,0)</f>
        <v>UFBZX047</v>
      </c>
      <c r="I274" s="2" t="str">
        <f>VLOOKUP(B274,[3]Sheet1!$B:$B,1,0)</f>
        <v>UFBZX047</v>
      </c>
    </row>
    <row r="275" spans="1:9" x14ac:dyDescent="0.2">
      <c r="A275" s="7">
        <v>663</v>
      </c>
      <c r="B275" s="7" t="s">
        <v>564</v>
      </c>
      <c r="C275" s="12" t="s">
        <v>565</v>
      </c>
      <c r="D275" s="7" t="s">
        <v>9</v>
      </c>
      <c r="E275" s="7" t="s">
        <v>10</v>
      </c>
      <c r="F275" s="7" t="s">
        <v>475</v>
      </c>
      <c r="G275" s="2" t="str">
        <f>VLOOKUP(F275,'[1]1-供应商'!$C:$C,1,0)</f>
        <v>苏州众恒印刷有限公司</v>
      </c>
      <c r="H275" s="2" t="str">
        <f>VLOOKUP(B275,[2]吕亮更新版采购物料和配件!$B:$B,1,0)</f>
        <v>UFBZX048</v>
      </c>
      <c r="I275" s="2" t="str">
        <f>VLOOKUP(B275,[3]Sheet1!$B:$B,1,0)</f>
        <v>UFBZX048</v>
      </c>
    </row>
    <row r="276" spans="1:9" x14ac:dyDescent="0.2">
      <c r="A276" s="7">
        <v>663</v>
      </c>
      <c r="B276" s="7" t="s">
        <v>566</v>
      </c>
      <c r="C276" s="12" t="s">
        <v>567</v>
      </c>
      <c r="D276" s="7" t="s">
        <v>9</v>
      </c>
      <c r="E276" s="7" t="s">
        <v>10</v>
      </c>
      <c r="F276" s="7" t="s">
        <v>475</v>
      </c>
      <c r="G276" s="2" t="str">
        <f>VLOOKUP(F276,'[1]1-供应商'!$C:$C,1,0)</f>
        <v>苏州众恒印刷有限公司</v>
      </c>
      <c r="H276" s="2" t="str">
        <f>VLOOKUP(B276,[2]吕亮更新版采购物料和配件!$B:$B,1,0)</f>
        <v>UFBZX049</v>
      </c>
      <c r="I276" s="2" t="str">
        <f>VLOOKUP(B276,[3]Sheet1!$B:$B,1,0)</f>
        <v>UFBZX049</v>
      </c>
    </row>
    <row r="277" spans="1:9" x14ac:dyDescent="0.2">
      <c r="A277" s="7">
        <v>663</v>
      </c>
      <c r="B277" s="7" t="s">
        <v>568</v>
      </c>
      <c r="C277" s="12" t="s">
        <v>569</v>
      </c>
      <c r="D277" s="7" t="s">
        <v>9</v>
      </c>
      <c r="E277" s="7" t="s">
        <v>10</v>
      </c>
      <c r="F277" s="7" t="s">
        <v>475</v>
      </c>
      <c r="G277" s="2" t="str">
        <f>VLOOKUP(F277,'[1]1-供应商'!$C:$C,1,0)</f>
        <v>苏州众恒印刷有限公司</v>
      </c>
      <c r="H277" s="2" t="str">
        <f>VLOOKUP(B277,[2]吕亮更新版采购物料和配件!$B:$B,1,0)</f>
        <v>UFBZX050</v>
      </c>
      <c r="I277" s="2" t="str">
        <f>VLOOKUP(B277,[3]Sheet1!$B:$B,1,0)</f>
        <v>UFBZX050</v>
      </c>
    </row>
    <row r="278" spans="1:9" x14ac:dyDescent="0.2">
      <c r="A278" s="7">
        <v>663</v>
      </c>
      <c r="B278" s="7" t="s">
        <v>570</v>
      </c>
      <c r="C278" s="12" t="s">
        <v>571</v>
      </c>
      <c r="D278" s="7" t="s">
        <v>9</v>
      </c>
      <c r="E278" s="7" t="s">
        <v>10</v>
      </c>
      <c r="F278" s="7" t="s">
        <v>475</v>
      </c>
      <c r="G278" s="2" t="str">
        <f>VLOOKUP(F278,'[1]1-供应商'!$C:$C,1,0)</f>
        <v>苏州众恒印刷有限公司</v>
      </c>
      <c r="H278" s="2" t="str">
        <f>VLOOKUP(B278,[2]吕亮更新版采购物料和配件!$B:$B,1,0)</f>
        <v>UFBZX051</v>
      </c>
      <c r="I278" s="2" t="str">
        <f>VLOOKUP(B278,[3]Sheet1!$B:$B,1,0)</f>
        <v>UFBZX051</v>
      </c>
    </row>
    <row r="279" spans="1:9" x14ac:dyDescent="0.2">
      <c r="A279" s="7">
        <v>663</v>
      </c>
      <c r="B279" s="7" t="s">
        <v>572</v>
      </c>
      <c r="C279" s="12" t="s">
        <v>573</v>
      </c>
      <c r="D279" s="7" t="s">
        <v>9</v>
      </c>
      <c r="E279" s="7" t="s">
        <v>10</v>
      </c>
      <c r="F279" s="7" t="s">
        <v>475</v>
      </c>
      <c r="G279" s="2" t="str">
        <f>VLOOKUP(F279,'[1]1-供应商'!$C:$C,1,0)</f>
        <v>苏州众恒印刷有限公司</v>
      </c>
      <c r="H279" s="2" t="str">
        <f>VLOOKUP(B279,[2]吕亮更新版采购物料和配件!$B:$B,1,0)</f>
        <v>UFBZX052</v>
      </c>
      <c r="I279" s="2" t="str">
        <f>VLOOKUP(B279,[3]Sheet1!$B:$B,1,0)</f>
        <v>UFBZX052</v>
      </c>
    </row>
    <row r="280" spans="1:9" x14ac:dyDescent="0.2">
      <c r="A280" s="7">
        <v>663</v>
      </c>
      <c r="B280" s="7" t="s">
        <v>574</v>
      </c>
      <c r="C280" s="12" t="s">
        <v>575</v>
      </c>
      <c r="D280" s="7" t="s">
        <v>9</v>
      </c>
      <c r="E280" s="7" t="s">
        <v>10</v>
      </c>
      <c r="F280" s="7" t="s">
        <v>475</v>
      </c>
      <c r="G280" s="2" t="str">
        <f>VLOOKUP(F280,'[1]1-供应商'!$C:$C,1,0)</f>
        <v>苏州众恒印刷有限公司</v>
      </c>
      <c r="H280" s="2" t="str">
        <f>VLOOKUP(B280,[2]吕亮更新版采购物料和配件!$B:$B,1,0)</f>
        <v>UFBZX053</v>
      </c>
      <c r="I280" s="2" t="str">
        <f>VLOOKUP(B280,[3]Sheet1!$B:$B,1,0)</f>
        <v>UFBZX053</v>
      </c>
    </row>
    <row r="281" spans="1:9" x14ac:dyDescent="0.2">
      <c r="A281" s="7">
        <v>663</v>
      </c>
      <c r="B281" s="7" t="s">
        <v>576</v>
      </c>
      <c r="C281" s="12" t="s">
        <v>577</v>
      </c>
      <c r="D281" s="7" t="s">
        <v>9</v>
      </c>
      <c r="E281" s="7" t="s">
        <v>10</v>
      </c>
      <c r="F281" s="7" t="s">
        <v>475</v>
      </c>
      <c r="G281" s="2" t="str">
        <f>VLOOKUP(F281,'[1]1-供应商'!$C:$C,1,0)</f>
        <v>苏州众恒印刷有限公司</v>
      </c>
      <c r="H281" s="2" t="str">
        <f>VLOOKUP(B281,[2]吕亮更新版采购物料和配件!$B:$B,1,0)</f>
        <v>UFBZX054</v>
      </c>
      <c r="I281" s="2" t="str">
        <f>VLOOKUP(B281,[3]Sheet1!$B:$B,1,0)</f>
        <v>UFBZX054</v>
      </c>
    </row>
    <row r="282" spans="1:9" x14ac:dyDescent="0.2">
      <c r="A282" s="7">
        <v>663</v>
      </c>
      <c r="B282" s="7" t="s">
        <v>578</v>
      </c>
      <c r="C282" s="12" t="s">
        <v>579</v>
      </c>
      <c r="D282" s="7" t="s">
        <v>9</v>
      </c>
      <c r="E282" s="7" t="s">
        <v>10</v>
      </c>
      <c r="F282" s="7" t="s">
        <v>475</v>
      </c>
      <c r="G282" s="2" t="str">
        <f>VLOOKUP(F282,'[1]1-供应商'!$C:$C,1,0)</f>
        <v>苏州众恒印刷有限公司</v>
      </c>
      <c r="H282" s="2" t="str">
        <f>VLOOKUP(B282,[2]吕亮更新版采购物料和配件!$B:$B,1,0)</f>
        <v>UFBZX055</v>
      </c>
      <c r="I282" s="2" t="str">
        <f>VLOOKUP(B282,[3]Sheet1!$B:$B,1,0)</f>
        <v>UFBZX055</v>
      </c>
    </row>
    <row r="283" spans="1:9" x14ac:dyDescent="0.2">
      <c r="A283" s="7">
        <v>663</v>
      </c>
      <c r="B283" s="7" t="s">
        <v>580</v>
      </c>
      <c r="C283" s="12" t="s">
        <v>581</v>
      </c>
      <c r="D283" s="7" t="s">
        <v>9</v>
      </c>
      <c r="E283" s="7" t="s">
        <v>10</v>
      </c>
      <c r="F283" s="7" t="s">
        <v>475</v>
      </c>
      <c r="G283" s="2" t="str">
        <f>VLOOKUP(F283,'[1]1-供应商'!$C:$C,1,0)</f>
        <v>苏州众恒印刷有限公司</v>
      </c>
      <c r="H283" s="2" t="str">
        <f>VLOOKUP(B283,[2]吕亮更新版采购物料和配件!$B:$B,1,0)</f>
        <v>UFBZX056</v>
      </c>
      <c r="I283" s="2" t="str">
        <f>VLOOKUP(B283,[3]Sheet1!$B:$B,1,0)</f>
        <v>UFBZX056</v>
      </c>
    </row>
    <row r="284" spans="1:9" x14ac:dyDescent="0.2">
      <c r="A284" s="7">
        <v>663</v>
      </c>
      <c r="B284" s="7" t="s">
        <v>582</v>
      </c>
      <c r="C284" s="12" t="s">
        <v>583</v>
      </c>
      <c r="D284" s="7" t="s">
        <v>9</v>
      </c>
      <c r="E284" s="7" t="s">
        <v>10</v>
      </c>
      <c r="F284" s="7" t="s">
        <v>475</v>
      </c>
      <c r="G284" s="2" t="str">
        <f>VLOOKUP(F284,'[1]1-供应商'!$C:$C,1,0)</f>
        <v>苏州众恒印刷有限公司</v>
      </c>
      <c r="H284" s="2" t="str">
        <f>VLOOKUP(B284,[2]吕亮更新版采购物料和配件!$B:$B,1,0)</f>
        <v>UFBZX057</v>
      </c>
      <c r="I284" s="2" t="str">
        <f>VLOOKUP(B284,[3]Sheet1!$B:$B,1,0)</f>
        <v>UFBZX057</v>
      </c>
    </row>
    <row r="285" spans="1:9" x14ac:dyDescent="0.2">
      <c r="A285" s="7">
        <v>663</v>
      </c>
      <c r="B285" s="7" t="s">
        <v>584</v>
      </c>
      <c r="C285" s="12" t="s">
        <v>585</v>
      </c>
      <c r="D285" s="7" t="s">
        <v>9</v>
      </c>
      <c r="E285" s="7" t="s">
        <v>10</v>
      </c>
      <c r="F285" s="7" t="s">
        <v>475</v>
      </c>
      <c r="G285" s="2" t="str">
        <f>VLOOKUP(F285,'[1]1-供应商'!$C:$C,1,0)</f>
        <v>苏州众恒印刷有限公司</v>
      </c>
      <c r="H285" s="2" t="str">
        <f>VLOOKUP(B285,[2]吕亮更新版采购物料和配件!$B:$B,1,0)</f>
        <v>UFBZX058</v>
      </c>
      <c r="I285" s="2" t="str">
        <f>VLOOKUP(B285,[3]Sheet1!$B:$B,1,0)</f>
        <v>UFBZX058</v>
      </c>
    </row>
    <row r="286" spans="1:9" x14ac:dyDescent="0.2">
      <c r="A286" s="7">
        <v>663</v>
      </c>
      <c r="B286" s="7" t="s">
        <v>586</v>
      </c>
      <c r="C286" s="12" t="s">
        <v>587</v>
      </c>
      <c r="D286" s="7" t="s">
        <v>9</v>
      </c>
      <c r="E286" s="7" t="s">
        <v>10</v>
      </c>
      <c r="F286" s="7" t="s">
        <v>475</v>
      </c>
      <c r="G286" s="2" t="str">
        <f>VLOOKUP(F286,'[1]1-供应商'!$C:$C,1,0)</f>
        <v>苏州众恒印刷有限公司</v>
      </c>
      <c r="H286" s="2" t="str">
        <f>VLOOKUP(B286,[2]吕亮更新版采购物料和配件!$B:$B,1,0)</f>
        <v>UFBZX059</v>
      </c>
      <c r="I286" s="2" t="str">
        <f>VLOOKUP(B286,[3]Sheet1!$B:$B,1,0)</f>
        <v>UFBZX059</v>
      </c>
    </row>
    <row r="287" spans="1:9" x14ac:dyDescent="0.2">
      <c r="A287" s="7">
        <v>663</v>
      </c>
      <c r="B287" s="7" t="s">
        <v>588</v>
      </c>
      <c r="C287" s="12" t="s">
        <v>589</v>
      </c>
      <c r="D287" s="7" t="s">
        <v>9</v>
      </c>
      <c r="E287" s="7" t="s">
        <v>10</v>
      </c>
      <c r="F287" s="7" t="s">
        <v>475</v>
      </c>
      <c r="G287" s="2" t="str">
        <f>VLOOKUP(F287,'[1]1-供应商'!$C:$C,1,0)</f>
        <v>苏州众恒印刷有限公司</v>
      </c>
      <c r="H287" s="2" t="str">
        <f>VLOOKUP(B287,[2]吕亮更新版采购物料和配件!$B:$B,1,0)</f>
        <v>UFBZX060</v>
      </c>
      <c r="I287" s="2" t="str">
        <f>VLOOKUP(B287,[3]Sheet1!$B:$B,1,0)</f>
        <v>UFBZX060</v>
      </c>
    </row>
    <row r="288" spans="1:9" x14ac:dyDescent="0.2">
      <c r="A288" s="7">
        <v>663</v>
      </c>
      <c r="B288" s="7" t="s">
        <v>590</v>
      </c>
      <c r="C288" s="12" t="s">
        <v>591</v>
      </c>
      <c r="D288" s="7" t="s">
        <v>9</v>
      </c>
      <c r="E288" s="7" t="s">
        <v>10</v>
      </c>
      <c r="F288" s="7" t="s">
        <v>475</v>
      </c>
      <c r="G288" s="2" t="str">
        <f>VLOOKUP(F288,'[1]1-供应商'!$C:$C,1,0)</f>
        <v>苏州众恒印刷有限公司</v>
      </c>
      <c r="H288" s="2" t="str">
        <f>VLOOKUP(B288,[2]吕亮更新版采购物料和配件!$B:$B,1,0)</f>
        <v>UFBZX061</v>
      </c>
      <c r="I288" s="2" t="str">
        <f>VLOOKUP(B288,[3]Sheet1!$B:$B,1,0)</f>
        <v>UFBZX061</v>
      </c>
    </row>
    <row r="289" spans="1:9" x14ac:dyDescent="0.2">
      <c r="A289" s="7">
        <v>663</v>
      </c>
      <c r="B289" s="7" t="s">
        <v>592</v>
      </c>
      <c r="C289" s="12" t="s">
        <v>593</v>
      </c>
      <c r="D289" s="7" t="s">
        <v>9</v>
      </c>
      <c r="E289" s="7" t="s">
        <v>10</v>
      </c>
      <c r="F289" s="7" t="s">
        <v>475</v>
      </c>
      <c r="G289" s="2" t="str">
        <f>VLOOKUP(F289,'[1]1-供应商'!$C:$C,1,0)</f>
        <v>苏州众恒印刷有限公司</v>
      </c>
      <c r="H289" s="2" t="str">
        <f>VLOOKUP(B289,[2]吕亮更新版采购物料和配件!$B:$B,1,0)</f>
        <v>UFBZX062</v>
      </c>
      <c r="I289" s="2" t="str">
        <f>VLOOKUP(B289,[3]Sheet1!$B:$B,1,0)</f>
        <v>UFBZX062</v>
      </c>
    </row>
    <row r="290" spans="1:9" x14ac:dyDescent="0.2">
      <c r="A290" s="7">
        <v>663</v>
      </c>
      <c r="B290" s="7" t="s">
        <v>594</v>
      </c>
      <c r="C290" s="12" t="s">
        <v>595</v>
      </c>
      <c r="D290" s="7" t="s">
        <v>9</v>
      </c>
      <c r="E290" s="7" t="s">
        <v>10</v>
      </c>
      <c r="F290" s="7" t="s">
        <v>475</v>
      </c>
      <c r="G290" s="2" t="str">
        <f>VLOOKUP(F290,'[1]1-供应商'!$C:$C,1,0)</f>
        <v>苏州众恒印刷有限公司</v>
      </c>
      <c r="H290" s="2" t="str">
        <f>VLOOKUP(B290,[2]吕亮更新版采购物料和配件!$B:$B,1,0)</f>
        <v>UFBZX063</v>
      </c>
      <c r="I290" s="2" t="str">
        <f>VLOOKUP(B290,[3]Sheet1!$B:$B,1,0)</f>
        <v>UFBZX063</v>
      </c>
    </row>
    <row r="291" spans="1:9" x14ac:dyDescent="0.2">
      <c r="A291" s="7">
        <v>663</v>
      </c>
      <c r="B291" s="7" t="s">
        <v>596</v>
      </c>
      <c r="C291" s="12" t="s">
        <v>597</v>
      </c>
      <c r="D291" s="7" t="s">
        <v>9</v>
      </c>
      <c r="E291" s="7" t="s">
        <v>10</v>
      </c>
      <c r="F291" s="7" t="s">
        <v>475</v>
      </c>
      <c r="G291" s="2" t="str">
        <f>VLOOKUP(F291,'[1]1-供应商'!$C:$C,1,0)</f>
        <v>苏州众恒印刷有限公司</v>
      </c>
      <c r="H291" s="2" t="str">
        <f>VLOOKUP(B291,[2]吕亮更新版采购物料和配件!$B:$B,1,0)</f>
        <v>UFBZX064</v>
      </c>
      <c r="I291" s="2" t="str">
        <f>VLOOKUP(B291,[3]Sheet1!$B:$B,1,0)</f>
        <v>UFBZX064</v>
      </c>
    </row>
    <row r="292" spans="1:9" x14ac:dyDescent="0.2">
      <c r="A292" s="7">
        <v>663</v>
      </c>
      <c r="B292" s="7" t="s">
        <v>598</v>
      </c>
      <c r="C292" s="12" t="s">
        <v>599</v>
      </c>
      <c r="D292" s="7" t="s">
        <v>9</v>
      </c>
      <c r="E292" s="7" t="s">
        <v>10</v>
      </c>
      <c r="F292" s="7" t="s">
        <v>475</v>
      </c>
      <c r="G292" s="2" t="str">
        <f>VLOOKUP(F292,'[1]1-供应商'!$C:$C,1,0)</f>
        <v>苏州众恒印刷有限公司</v>
      </c>
      <c r="H292" s="2" t="str">
        <f>VLOOKUP(B292,[2]吕亮更新版采购物料和配件!$B:$B,1,0)</f>
        <v>UFBZX065</v>
      </c>
      <c r="I292" s="2" t="str">
        <f>VLOOKUP(B292,[3]Sheet1!$B:$B,1,0)</f>
        <v>UFBZX065</v>
      </c>
    </row>
    <row r="293" spans="1:9" x14ac:dyDescent="0.2">
      <c r="A293" s="7">
        <v>663</v>
      </c>
      <c r="B293" s="7" t="s">
        <v>600</v>
      </c>
      <c r="C293" s="12" t="s">
        <v>601</v>
      </c>
      <c r="D293" s="7" t="s">
        <v>9</v>
      </c>
      <c r="E293" s="7" t="s">
        <v>10</v>
      </c>
      <c r="F293" s="7" t="s">
        <v>475</v>
      </c>
      <c r="G293" s="2" t="str">
        <f>VLOOKUP(F293,'[1]1-供应商'!$C:$C,1,0)</f>
        <v>苏州众恒印刷有限公司</v>
      </c>
      <c r="H293" s="2" t="str">
        <f>VLOOKUP(B293,[2]吕亮更新版采购物料和配件!$B:$B,1,0)</f>
        <v>UFBZX066</v>
      </c>
      <c r="I293" s="2" t="str">
        <f>VLOOKUP(B293,[3]Sheet1!$B:$B,1,0)</f>
        <v>UFBZX066</v>
      </c>
    </row>
    <row r="294" spans="1:9" x14ac:dyDescent="0.2">
      <c r="A294" s="7">
        <v>663</v>
      </c>
      <c r="B294" s="7" t="s">
        <v>602</v>
      </c>
      <c r="C294" s="12" t="s">
        <v>603</v>
      </c>
      <c r="D294" s="7" t="s">
        <v>9</v>
      </c>
      <c r="E294" s="7" t="s">
        <v>10</v>
      </c>
      <c r="F294" s="7" t="s">
        <v>475</v>
      </c>
      <c r="G294" s="2" t="str">
        <f>VLOOKUP(F294,'[1]1-供应商'!$C:$C,1,0)</f>
        <v>苏州众恒印刷有限公司</v>
      </c>
      <c r="H294" s="2" t="str">
        <f>VLOOKUP(B294,[2]吕亮更新版采购物料和配件!$B:$B,1,0)</f>
        <v>UFBZX067</v>
      </c>
      <c r="I294" s="2" t="str">
        <f>VLOOKUP(B294,[3]Sheet1!$B:$B,1,0)</f>
        <v>UFBZX067</v>
      </c>
    </row>
    <row r="295" spans="1:9" x14ac:dyDescent="0.2">
      <c r="A295" s="7">
        <v>663</v>
      </c>
      <c r="B295" s="7" t="s">
        <v>604</v>
      </c>
      <c r="C295" s="12" t="s">
        <v>605</v>
      </c>
      <c r="D295" s="7" t="s">
        <v>9</v>
      </c>
      <c r="E295" s="7" t="s">
        <v>10</v>
      </c>
      <c r="F295" s="7" t="s">
        <v>475</v>
      </c>
      <c r="G295" s="2" t="str">
        <f>VLOOKUP(F295,'[1]1-供应商'!$C:$C,1,0)</f>
        <v>苏州众恒印刷有限公司</v>
      </c>
      <c r="H295" s="2" t="str">
        <f>VLOOKUP(B295,[2]吕亮更新版采购物料和配件!$B:$B,1,0)</f>
        <v>UFBBT001</v>
      </c>
      <c r="I295" s="2" t="str">
        <f>VLOOKUP(B295,[3]Sheet1!$B:$B,1,0)</f>
        <v>UFBBT001</v>
      </c>
    </row>
    <row r="296" spans="1:9" x14ac:dyDescent="0.2">
      <c r="A296" s="7">
        <v>663</v>
      </c>
      <c r="B296" s="7" t="s">
        <v>606</v>
      </c>
      <c r="C296" s="12" t="s">
        <v>607</v>
      </c>
      <c r="D296" s="7" t="s">
        <v>9</v>
      </c>
      <c r="E296" s="7" t="s">
        <v>10</v>
      </c>
      <c r="F296" s="7" t="s">
        <v>475</v>
      </c>
      <c r="G296" s="2" t="str">
        <f>VLOOKUP(F296,'[1]1-供应商'!$C:$C,1,0)</f>
        <v>苏州众恒印刷有限公司</v>
      </c>
      <c r="H296" s="2" t="str">
        <f>VLOOKUP(B296,[2]吕亮更新版采购物料和配件!$B:$B,1,0)</f>
        <v>UFBBT002</v>
      </c>
      <c r="I296" s="2" t="str">
        <f>VLOOKUP(B296,[3]Sheet1!$B:$B,1,0)</f>
        <v>UFBBT002</v>
      </c>
    </row>
    <row r="297" spans="1:9" x14ac:dyDescent="0.2">
      <c r="A297" s="7">
        <v>663</v>
      </c>
      <c r="B297" s="7" t="s">
        <v>608</v>
      </c>
      <c r="C297" s="12" t="s">
        <v>609</v>
      </c>
      <c r="D297" s="7" t="s">
        <v>9</v>
      </c>
      <c r="E297" s="7" t="s">
        <v>10</v>
      </c>
      <c r="F297" s="7" t="s">
        <v>475</v>
      </c>
      <c r="G297" s="2" t="str">
        <f>VLOOKUP(F297,'[1]1-供应商'!$C:$C,1,0)</f>
        <v>苏州众恒印刷有限公司</v>
      </c>
      <c r="H297" s="2" t="str">
        <f>VLOOKUP(B297,[2]吕亮更新版采购物料和配件!$B:$B,1,0)</f>
        <v>UFBBT003</v>
      </c>
      <c r="I297" s="2" t="str">
        <f>VLOOKUP(B297,[3]Sheet1!$B:$B,1,0)</f>
        <v>UFBBT003</v>
      </c>
    </row>
    <row r="298" spans="1:9" x14ac:dyDescent="0.2">
      <c r="A298" s="7">
        <v>663</v>
      </c>
      <c r="B298" s="7" t="s">
        <v>610</v>
      </c>
      <c r="C298" s="12" t="s">
        <v>611</v>
      </c>
      <c r="D298" s="7" t="s">
        <v>9</v>
      </c>
      <c r="E298" s="7" t="s">
        <v>10</v>
      </c>
      <c r="F298" s="7" t="s">
        <v>475</v>
      </c>
      <c r="G298" s="2" t="str">
        <f>VLOOKUP(F298,'[1]1-供应商'!$C:$C,1,0)</f>
        <v>苏州众恒印刷有限公司</v>
      </c>
      <c r="H298" s="2" t="str">
        <f>VLOOKUP(B298,[2]吕亮更新版采购物料和配件!$B:$B,1,0)</f>
        <v>UFBBT004</v>
      </c>
      <c r="I298" s="2" t="str">
        <f>VLOOKUP(B298,[3]Sheet1!$B:$B,1,0)</f>
        <v>UFBBT004</v>
      </c>
    </row>
    <row r="299" spans="1:9" x14ac:dyDescent="0.2">
      <c r="A299" s="7">
        <v>663</v>
      </c>
      <c r="B299" s="7" t="s">
        <v>612</v>
      </c>
      <c r="C299" s="12" t="s">
        <v>613</v>
      </c>
      <c r="D299" s="7" t="s">
        <v>9</v>
      </c>
      <c r="E299" s="7" t="s">
        <v>10</v>
      </c>
      <c r="F299" s="7" t="s">
        <v>475</v>
      </c>
      <c r="G299" s="2" t="str">
        <f>VLOOKUP(F299,'[1]1-供应商'!$C:$C,1,0)</f>
        <v>苏州众恒印刷有限公司</v>
      </c>
      <c r="H299" s="2" t="str">
        <f>VLOOKUP(B299,[2]吕亮更新版采购物料和配件!$B:$B,1,0)</f>
        <v>UFBBT005</v>
      </c>
      <c r="I299" s="2" t="str">
        <f>VLOOKUP(B299,[3]Sheet1!$B:$B,1,0)</f>
        <v>UFBBT005</v>
      </c>
    </row>
    <row r="300" spans="1:9" x14ac:dyDescent="0.2">
      <c r="A300" s="7">
        <v>663</v>
      </c>
      <c r="B300" s="7" t="s">
        <v>614</v>
      </c>
      <c r="C300" s="12" t="s">
        <v>615</v>
      </c>
      <c r="D300" s="7" t="s">
        <v>9</v>
      </c>
      <c r="E300" s="7" t="s">
        <v>10</v>
      </c>
      <c r="F300" s="7" t="s">
        <v>475</v>
      </c>
      <c r="G300" s="2" t="str">
        <f>VLOOKUP(F300,'[1]1-供应商'!$C:$C,1,0)</f>
        <v>苏州众恒印刷有限公司</v>
      </c>
      <c r="H300" s="2" t="str">
        <f>VLOOKUP(B300,[2]吕亮更新版采购物料和配件!$B:$B,1,0)</f>
        <v>UFBBT006</v>
      </c>
      <c r="I300" s="2" t="str">
        <f>VLOOKUP(B300,[3]Sheet1!$B:$B,1,0)</f>
        <v>UFBBT006</v>
      </c>
    </row>
    <row r="301" spans="1:9" x14ac:dyDescent="0.2">
      <c r="A301" s="7">
        <v>663</v>
      </c>
      <c r="B301" s="7" t="s">
        <v>616</v>
      </c>
      <c r="C301" s="12" t="s">
        <v>617</v>
      </c>
      <c r="D301" s="7" t="s">
        <v>9</v>
      </c>
      <c r="E301" s="7" t="s">
        <v>10</v>
      </c>
      <c r="F301" s="7" t="s">
        <v>475</v>
      </c>
      <c r="G301" s="2" t="str">
        <f>VLOOKUP(F301,'[1]1-供应商'!$C:$C,1,0)</f>
        <v>苏州众恒印刷有限公司</v>
      </c>
      <c r="H301" s="2" t="str">
        <f>VLOOKUP(B301,[2]吕亮更新版采购物料和配件!$B:$B,1,0)</f>
        <v>UFBBT007</v>
      </c>
      <c r="I301" s="2" t="str">
        <f>VLOOKUP(B301,[3]Sheet1!$B:$B,1,0)</f>
        <v>UFBBT007</v>
      </c>
    </row>
    <row r="302" spans="1:9" x14ac:dyDescent="0.2">
      <c r="A302" s="7">
        <v>663</v>
      </c>
      <c r="B302" s="7" t="s">
        <v>618</v>
      </c>
      <c r="C302" s="12" t="s">
        <v>619</v>
      </c>
      <c r="D302" s="7" t="s">
        <v>9</v>
      </c>
      <c r="E302" s="7" t="s">
        <v>10</v>
      </c>
      <c r="F302" s="7" t="s">
        <v>475</v>
      </c>
      <c r="G302" s="2" t="str">
        <f>VLOOKUP(F302,'[1]1-供应商'!$C:$C,1,0)</f>
        <v>苏州众恒印刷有限公司</v>
      </c>
      <c r="H302" s="2" t="str">
        <f>VLOOKUP(B302,[2]吕亮更新版采购物料和配件!$B:$B,1,0)</f>
        <v>UFBBT008</v>
      </c>
      <c r="I302" s="2" t="str">
        <f>VLOOKUP(B302,[3]Sheet1!$B:$B,1,0)</f>
        <v>UFBBT008</v>
      </c>
    </row>
    <row r="303" spans="1:9" x14ac:dyDescent="0.2">
      <c r="A303" s="7">
        <v>663</v>
      </c>
      <c r="B303" s="7" t="s">
        <v>620</v>
      </c>
      <c r="C303" s="12" t="s">
        <v>621</v>
      </c>
      <c r="D303" s="7" t="s">
        <v>9</v>
      </c>
      <c r="E303" s="7" t="s">
        <v>10</v>
      </c>
      <c r="F303" s="7" t="s">
        <v>475</v>
      </c>
      <c r="G303" s="2" t="str">
        <f>VLOOKUP(F303,'[1]1-供应商'!$C:$C,1,0)</f>
        <v>苏州众恒印刷有限公司</v>
      </c>
      <c r="H303" s="2" t="str">
        <f>VLOOKUP(B303,[2]吕亮更新版采购物料和配件!$B:$B,1,0)</f>
        <v>UFBBT009</v>
      </c>
      <c r="I303" s="2" t="str">
        <f>VLOOKUP(B303,[3]Sheet1!$B:$B,1,0)</f>
        <v>UFBBT009</v>
      </c>
    </row>
    <row r="304" spans="1:9" x14ac:dyDescent="0.2">
      <c r="A304" s="7">
        <v>663</v>
      </c>
      <c r="B304" s="7" t="s">
        <v>622</v>
      </c>
      <c r="C304" s="12" t="s">
        <v>623</v>
      </c>
      <c r="D304" s="7" t="s">
        <v>9</v>
      </c>
      <c r="E304" s="7" t="s">
        <v>10</v>
      </c>
      <c r="F304" s="7" t="s">
        <v>475</v>
      </c>
      <c r="G304" s="2" t="str">
        <f>VLOOKUP(F304,'[1]1-供应商'!$C:$C,1,0)</f>
        <v>苏州众恒印刷有限公司</v>
      </c>
      <c r="H304" s="2" t="str">
        <f>VLOOKUP(B304,[2]吕亮更新版采购物料和配件!$B:$B,1,0)</f>
        <v>UFBBT010</v>
      </c>
      <c r="I304" s="2" t="str">
        <f>VLOOKUP(B304,[3]Sheet1!$B:$B,1,0)</f>
        <v>UFBBT010</v>
      </c>
    </row>
    <row r="305" spans="1:9" x14ac:dyDescent="0.2">
      <c r="A305" s="7">
        <v>663</v>
      </c>
      <c r="B305" s="7" t="s">
        <v>624</v>
      </c>
      <c r="C305" s="12" t="s">
        <v>625</v>
      </c>
      <c r="D305" s="7" t="s">
        <v>9</v>
      </c>
      <c r="E305" s="7" t="s">
        <v>10</v>
      </c>
      <c r="F305" s="7" t="s">
        <v>475</v>
      </c>
      <c r="G305" s="2" t="str">
        <f>VLOOKUP(F305,'[1]1-供应商'!$C:$C,1,0)</f>
        <v>苏州众恒印刷有限公司</v>
      </c>
      <c r="H305" s="2" t="str">
        <f>VLOOKUP(B305,[2]吕亮更新版采购物料和配件!$B:$B,1,0)</f>
        <v>UFBBT011</v>
      </c>
      <c r="I305" s="2" t="str">
        <f>VLOOKUP(B305,[3]Sheet1!$B:$B,1,0)</f>
        <v>UFBBT011</v>
      </c>
    </row>
    <row r="306" spans="1:9" x14ac:dyDescent="0.2">
      <c r="A306" s="7">
        <v>663</v>
      </c>
      <c r="B306" s="7" t="s">
        <v>626</v>
      </c>
      <c r="C306" s="12" t="s">
        <v>627</v>
      </c>
      <c r="D306" s="7" t="s">
        <v>9</v>
      </c>
      <c r="E306" s="7" t="s">
        <v>10</v>
      </c>
      <c r="F306" s="7" t="s">
        <v>475</v>
      </c>
      <c r="G306" s="2" t="str">
        <f>VLOOKUP(F306,'[1]1-供应商'!$C:$C,1,0)</f>
        <v>苏州众恒印刷有限公司</v>
      </c>
      <c r="H306" s="2" t="str">
        <f>VLOOKUP(B306,[2]吕亮更新版采购物料和配件!$B:$B,1,0)</f>
        <v>UFBBT012</v>
      </c>
      <c r="I306" s="2" t="str">
        <f>VLOOKUP(B306,[3]Sheet1!$B:$B,1,0)</f>
        <v>UFBBT012</v>
      </c>
    </row>
    <row r="307" spans="1:9" x14ac:dyDescent="0.2">
      <c r="A307" s="7">
        <v>663</v>
      </c>
      <c r="B307" s="7" t="s">
        <v>628</v>
      </c>
      <c r="C307" s="12" t="s">
        <v>629</v>
      </c>
      <c r="D307" s="7" t="s">
        <v>9</v>
      </c>
      <c r="E307" s="7" t="s">
        <v>10</v>
      </c>
      <c r="F307" s="7" t="s">
        <v>475</v>
      </c>
      <c r="G307" s="2" t="str">
        <f>VLOOKUP(F307,'[1]1-供应商'!$C:$C,1,0)</f>
        <v>苏州众恒印刷有限公司</v>
      </c>
      <c r="H307" s="2" t="str">
        <f>VLOOKUP(B307,[2]吕亮更新版采购物料和配件!$B:$B,1,0)</f>
        <v>UFBBT013</v>
      </c>
      <c r="I307" s="2" t="str">
        <f>VLOOKUP(B307,[3]Sheet1!$B:$B,1,0)</f>
        <v>UFBBT013</v>
      </c>
    </row>
    <row r="308" spans="1:9" x14ac:dyDescent="0.2">
      <c r="A308" s="7">
        <v>663</v>
      </c>
      <c r="B308" s="7" t="s">
        <v>630</v>
      </c>
      <c r="C308" s="12" t="s">
        <v>631</v>
      </c>
      <c r="D308" s="7" t="s">
        <v>9</v>
      </c>
      <c r="E308" s="7" t="s">
        <v>10</v>
      </c>
      <c r="F308" s="7" t="s">
        <v>475</v>
      </c>
      <c r="G308" s="2" t="str">
        <f>VLOOKUP(F308,'[1]1-供应商'!$C:$C,1,0)</f>
        <v>苏州众恒印刷有限公司</v>
      </c>
      <c r="H308" s="2" t="str">
        <f>VLOOKUP(B308,[2]吕亮更新版采购物料和配件!$B:$B,1,0)</f>
        <v>UFBBT014</v>
      </c>
      <c r="I308" s="2" t="str">
        <f>VLOOKUP(B308,[3]Sheet1!$B:$B,1,0)</f>
        <v>UFBBT014</v>
      </c>
    </row>
    <row r="309" spans="1:9" x14ac:dyDescent="0.2">
      <c r="A309" s="7">
        <v>663</v>
      </c>
      <c r="B309" s="7" t="s">
        <v>632</v>
      </c>
      <c r="C309" s="12" t="s">
        <v>633</v>
      </c>
      <c r="D309" s="7" t="s">
        <v>9</v>
      </c>
      <c r="E309" s="7" t="s">
        <v>10</v>
      </c>
      <c r="F309" s="7" t="s">
        <v>475</v>
      </c>
      <c r="G309" s="2" t="str">
        <f>VLOOKUP(F309,'[1]1-供应商'!$C:$C,1,0)</f>
        <v>苏州众恒印刷有限公司</v>
      </c>
      <c r="H309" s="2" t="str">
        <f>VLOOKUP(B309,[2]吕亮更新版采购物料和配件!$B:$B,1,0)</f>
        <v>UFBBT015</v>
      </c>
      <c r="I309" s="2" t="str">
        <f>VLOOKUP(B309,[3]Sheet1!$B:$B,1,0)</f>
        <v>UFBBT015</v>
      </c>
    </row>
    <row r="310" spans="1:9" x14ac:dyDescent="0.2">
      <c r="A310" s="7">
        <v>663</v>
      </c>
      <c r="B310" s="7" t="s">
        <v>634</v>
      </c>
      <c r="C310" s="12" t="s">
        <v>635</v>
      </c>
      <c r="D310" s="7" t="s">
        <v>9</v>
      </c>
      <c r="E310" s="7" t="s">
        <v>10</v>
      </c>
      <c r="F310" s="7" t="s">
        <v>475</v>
      </c>
      <c r="G310" s="2" t="str">
        <f>VLOOKUP(F310,'[1]1-供应商'!$C:$C,1,0)</f>
        <v>苏州众恒印刷有限公司</v>
      </c>
      <c r="H310" s="2" t="str">
        <f>VLOOKUP(B310,[2]吕亮更新版采购物料和配件!$B:$B,1,0)</f>
        <v>UFBBT016</v>
      </c>
      <c r="I310" s="2" t="str">
        <f>VLOOKUP(B310,[3]Sheet1!$B:$B,1,0)</f>
        <v>UFBBT016</v>
      </c>
    </row>
    <row r="311" spans="1:9" x14ac:dyDescent="0.2">
      <c r="A311" s="7">
        <v>663</v>
      </c>
      <c r="B311" s="7" t="s">
        <v>636</v>
      </c>
      <c r="C311" s="12" t="s">
        <v>637</v>
      </c>
      <c r="D311" s="7" t="s">
        <v>9</v>
      </c>
      <c r="E311" s="7" t="s">
        <v>10</v>
      </c>
      <c r="F311" s="7" t="s">
        <v>475</v>
      </c>
      <c r="G311" s="2" t="str">
        <f>VLOOKUP(F311,'[1]1-供应商'!$C:$C,1,0)</f>
        <v>苏州众恒印刷有限公司</v>
      </c>
      <c r="H311" s="2" t="str">
        <f>VLOOKUP(B311,[2]吕亮更新版采购物料和配件!$B:$B,1,0)</f>
        <v>UFBBT017</v>
      </c>
      <c r="I311" s="2" t="str">
        <f>VLOOKUP(B311,[3]Sheet1!$B:$B,1,0)</f>
        <v>UFBBT017</v>
      </c>
    </row>
    <row r="312" spans="1:9" x14ac:dyDescent="0.2">
      <c r="A312" s="7">
        <v>663</v>
      </c>
      <c r="B312" s="7" t="s">
        <v>638</v>
      </c>
      <c r="C312" s="12" t="s">
        <v>639</v>
      </c>
      <c r="D312" s="7" t="s">
        <v>9</v>
      </c>
      <c r="E312" s="7" t="s">
        <v>10</v>
      </c>
      <c r="F312" s="7" t="s">
        <v>475</v>
      </c>
      <c r="G312" s="2" t="str">
        <f>VLOOKUP(F312,'[1]1-供应商'!$C:$C,1,0)</f>
        <v>苏州众恒印刷有限公司</v>
      </c>
      <c r="H312" s="2" t="str">
        <f>VLOOKUP(B312,[2]吕亮更新版采购物料和配件!$B:$B,1,0)</f>
        <v>UFBBT018</v>
      </c>
      <c r="I312" s="2" t="str">
        <f>VLOOKUP(B312,[3]Sheet1!$B:$B,1,0)</f>
        <v>UFBBT018</v>
      </c>
    </row>
    <row r="313" spans="1:9" x14ac:dyDescent="0.2">
      <c r="A313" s="7">
        <v>663</v>
      </c>
      <c r="B313" s="7" t="s">
        <v>640</v>
      </c>
      <c r="C313" s="12" t="s">
        <v>641</v>
      </c>
      <c r="D313" s="7" t="s">
        <v>9</v>
      </c>
      <c r="E313" s="7" t="s">
        <v>10</v>
      </c>
      <c r="F313" s="7" t="s">
        <v>475</v>
      </c>
      <c r="G313" s="2" t="str">
        <f>VLOOKUP(F313,'[1]1-供应商'!$C:$C,1,0)</f>
        <v>苏州众恒印刷有限公司</v>
      </c>
      <c r="H313" s="2" t="str">
        <f>VLOOKUP(B313,[2]吕亮更新版采购物料和配件!$B:$B,1,0)</f>
        <v>UFBBT019</v>
      </c>
      <c r="I313" s="2" t="str">
        <f>VLOOKUP(B313,[3]Sheet1!$B:$B,1,0)</f>
        <v>UFBBT019</v>
      </c>
    </row>
    <row r="314" spans="1:9" x14ac:dyDescent="0.2">
      <c r="A314" s="7">
        <v>663</v>
      </c>
      <c r="B314" s="7" t="s">
        <v>642</v>
      </c>
      <c r="C314" s="12" t="s">
        <v>643</v>
      </c>
      <c r="D314" s="7" t="s">
        <v>9</v>
      </c>
      <c r="E314" s="7" t="s">
        <v>10</v>
      </c>
      <c r="F314" s="7" t="s">
        <v>475</v>
      </c>
      <c r="G314" s="2" t="str">
        <f>VLOOKUP(F314,'[1]1-供应商'!$C:$C,1,0)</f>
        <v>苏州众恒印刷有限公司</v>
      </c>
      <c r="H314" s="2" t="str">
        <f>VLOOKUP(B314,[2]吕亮更新版采购物料和配件!$B:$B,1,0)</f>
        <v>UFBBT020</v>
      </c>
      <c r="I314" s="2" t="str">
        <f>VLOOKUP(B314,[3]Sheet1!$B:$B,1,0)</f>
        <v>UFBBT020</v>
      </c>
    </row>
    <row r="315" spans="1:9" x14ac:dyDescent="0.2">
      <c r="A315" s="7">
        <v>663</v>
      </c>
      <c r="B315" s="7" t="s">
        <v>644</v>
      </c>
      <c r="C315" s="12" t="s">
        <v>645</v>
      </c>
      <c r="D315" s="7" t="s">
        <v>9</v>
      </c>
      <c r="E315" s="7" t="s">
        <v>10</v>
      </c>
      <c r="F315" s="7" t="s">
        <v>475</v>
      </c>
      <c r="G315" s="2" t="str">
        <f>VLOOKUP(F315,'[1]1-供应商'!$C:$C,1,0)</f>
        <v>苏州众恒印刷有限公司</v>
      </c>
      <c r="H315" s="2" t="str">
        <f>VLOOKUP(B315,[2]吕亮更新版采购物料和配件!$B:$B,1,0)</f>
        <v>UFBBT021</v>
      </c>
      <c r="I315" s="2" t="str">
        <f>VLOOKUP(B315,[3]Sheet1!$B:$B,1,0)</f>
        <v>UFBBT021</v>
      </c>
    </row>
    <row r="316" spans="1:9" x14ac:dyDescent="0.2">
      <c r="A316" s="7">
        <v>663</v>
      </c>
      <c r="B316" s="7" t="s">
        <v>646</v>
      </c>
      <c r="C316" s="12" t="s">
        <v>647</v>
      </c>
      <c r="D316" s="7" t="s">
        <v>9</v>
      </c>
      <c r="E316" s="7" t="s">
        <v>10</v>
      </c>
      <c r="F316" s="7" t="s">
        <v>475</v>
      </c>
      <c r="G316" s="2" t="str">
        <f>VLOOKUP(F316,'[1]1-供应商'!$C:$C,1,0)</f>
        <v>苏州众恒印刷有限公司</v>
      </c>
      <c r="H316" s="2" t="str">
        <f>VLOOKUP(B316,[2]吕亮更新版采购物料和配件!$B:$B,1,0)</f>
        <v>UFBBT022</v>
      </c>
      <c r="I316" s="2" t="str">
        <f>VLOOKUP(B316,[3]Sheet1!$B:$B,1,0)</f>
        <v>UFBBT022</v>
      </c>
    </row>
    <row r="317" spans="1:9" x14ac:dyDescent="0.2">
      <c r="A317" s="7">
        <v>663</v>
      </c>
      <c r="B317" s="7" t="s">
        <v>648</v>
      </c>
      <c r="C317" s="12" t="s">
        <v>649</v>
      </c>
      <c r="D317" s="7" t="s">
        <v>9</v>
      </c>
      <c r="E317" s="7" t="s">
        <v>10</v>
      </c>
      <c r="F317" s="7" t="s">
        <v>475</v>
      </c>
      <c r="G317" s="2" t="str">
        <f>VLOOKUP(F317,'[1]1-供应商'!$C:$C,1,0)</f>
        <v>苏州众恒印刷有限公司</v>
      </c>
      <c r="H317" s="2" t="str">
        <f>VLOOKUP(B317,[2]吕亮更新版采购物料和配件!$B:$B,1,0)</f>
        <v>UFBBT023</v>
      </c>
      <c r="I317" s="2" t="str">
        <f>VLOOKUP(B317,[3]Sheet1!$B:$B,1,0)</f>
        <v>UFBBT023</v>
      </c>
    </row>
    <row r="318" spans="1:9" x14ac:dyDescent="0.2">
      <c r="A318" s="7">
        <v>663</v>
      </c>
      <c r="B318" s="7" t="s">
        <v>650</v>
      </c>
      <c r="C318" s="12" t="s">
        <v>651</v>
      </c>
      <c r="D318" s="7" t="s">
        <v>9</v>
      </c>
      <c r="E318" s="7" t="s">
        <v>10</v>
      </c>
      <c r="F318" s="7" t="s">
        <v>475</v>
      </c>
      <c r="G318" s="2" t="str">
        <f>VLOOKUP(F318,'[1]1-供应商'!$C:$C,1,0)</f>
        <v>苏州众恒印刷有限公司</v>
      </c>
      <c r="H318" s="2" t="str">
        <f>VLOOKUP(B318,[2]吕亮更新版采购物料和配件!$B:$B,1,0)</f>
        <v>UFBBT024</v>
      </c>
      <c r="I318" s="2" t="str">
        <f>VLOOKUP(B318,[3]Sheet1!$B:$B,1,0)</f>
        <v>UFBBT024</v>
      </c>
    </row>
    <row r="319" spans="1:9" x14ac:dyDescent="0.2">
      <c r="A319" s="7">
        <v>663</v>
      </c>
      <c r="B319" s="7" t="s">
        <v>652</v>
      </c>
      <c r="C319" s="12" t="s">
        <v>653</v>
      </c>
      <c r="D319" s="7" t="s">
        <v>9</v>
      </c>
      <c r="E319" s="7" t="s">
        <v>10</v>
      </c>
      <c r="F319" s="7" t="s">
        <v>475</v>
      </c>
      <c r="G319" s="2" t="str">
        <f>VLOOKUP(F319,'[1]1-供应商'!$C:$C,1,0)</f>
        <v>苏州众恒印刷有限公司</v>
      </c>
      <c r="H319" s="2" t="str">
        <f>VLOOKUP(B319,[2]吕亮更新版采购物料和配件!$B:$B,1,0)</f>
        <v>UFBBT025</v>
      </c>
      <c r="I319" s="2" t="str">
        <f>VLOOKUP(B319,[3]Sheet1!$B:$B,1,0)</f>
        <v>UFBBT025</v>
      </c>
    </row>
    <row r="320" spans="1:9" x14ac:dyDescent="0.2">
      <c r="A320" s="7">
        <v>663</v>
      </c>
      <c r="B320" s="7" t="s">
        <v>654</v>
      </c>
      <c r="C320" s="12" t="s">
        <v>655</v>
      </c>
      <c r="D320" s="7" t="s">
        <v>9</v>
      </c>
      <c r="E320" s="7" t="s">
        <v>10</v>
      </c>
      <c r="F320" s="7" t="s">
        <v>475</v>
      </c>
      <c r="G320" s="2" t="str">
        <f>VLOOKUP(F320,'[1]1-供应商'!$C:$C,1,0)</f>
        <v>苏州众恒印刷有限公司</v>
      </c>
      <c r="H320" s="2" t="str">
        <f>VLOOKUP(B320,[2]吕亮更新版采购物料和配件!$B:$B,1,0)</f>
        <v>UFBBT026</v>
      </c>
      <c r="I320" s="2" t="str">
        <f>VLOOKUP(B320,[3]Sheet1!$B:$B,1,0)</f>
        <v>UFBBT026</v>
      </c>
    </row>
    <row r="321" spans="1:9" x14ac:dyDescent="0.2">
      <c r="A321" s="7">
        <v>663</v>
      </c>
      <c r="B321" s="7" t="s">
        <v>656</v>
      </c>
      <c r="C321" s="12" t="s">
        <v>657</v>
      </c>
      <c r="D321" s="7" t="s">
        <v>9</v>
      </c>
      <c r="E321" s="7" t="s">
        <v>10</v>
      </c>
      <c r="F321" s="7" t="s">
        <v>475</v>
      </c>
      <c r="G321" s="2" t="str">
        <f>VLOOKUP(F321,'[1]1-供应商'!$C:$C,1,0)</f>
        <v>苏州众恒印刷有限公司</v>
      </c>
      <c r="H321" s="2" t="str">
        <f>VLOOKUP(B321,[2]吕亮更新版采购物料和配件!$B:$B,1,0)</f>
        <v>UFBBT027</v>
      </c>
      <c r="I321" s="2" t="str">
        <f>VLOOKUP(B321,[3]Sheet1!$B:$B,1,0)</f>
        <v>UFBBT027</v>
      </c>
    </row>
    <row r="322" spans="1:9" x14ac:dyDescent="0.2">
      <c r="A322" s="7">
        <v>663</v>
      </c>
      <c r="B322" s="7" t="s">
        <v>658</v>
      </c>
      <c r="C322" s="12" t="s">
        <v>659</v>
      </c>
      <c r="D322" s="7" t="s">
        <v>9</v>
      </c>
      <c r="E322" s="7" t="s">
        <v>10</v>
      </c>
      <c r="F322" s="7" t="s">
        <v>475</v>
      </c>
      <c r="G322" s="2" t="str">
        <f>VLOOKUP(F322,'[1]1-供应商'!$C:$C,1,0)</f>
        <v>苏州众恒印刷有限公司</v>
      </c>
      <c r="H322" s="2" t="str">
        <f>VLOOKUP(B322,[2]吕亮更新版采购物料和配件!$B:$B,1,0)</f>
        <v>UFBBT028</v>
      </c>
      <c r="I322" s="2" t="str">
        <f>VLOOKUP(B322,[3]Sheet1!$B:$B,1,0)</f>
        <v>UFBBT028</v>
      </c>
    </row>
    <row r="323" spans="1:9" x14ac:dyDescent="0.2">
      <c r="A323" s="7">
        <v>663</v>
      </c>
      <c r="B323" s="7" t="s">
        <v>660</v>
      </c>
      <c r="C323" s="12" t="s">
        <v>661</v>
      </c>
      <c r="D323" s="7" t="s">
        <v>9</v>
      </c>
      <c r="E323" s="7" t="s">
        <v>10</v>
      </c>
      <c r="F323" s="7" t="s">
        <v>475</v>
      </c>
      <c r="G323" s="2" t="str">
        <f>VLOOKUP(F323,'[1]1-供应商'!$C:$C,1,0)</f>
        <v>苏州众恒印刷有限公司</v>
      </c>
      <c r="H323" s="2" t="str">
        <f>VLOOKUP(B323,[2]吕亮更新版采购物料和配件!$B:$B,1,0)</f>
        <v>UFBBT029</v>
      </c>
      <c r="I323" s="2" t="str">
        <f>VLOOKUP(B323,[3]Sheet1!$B:$B,1,0)</f>
        <v>UFBBT029</v>
      </c>
    </row>
    <row r="324" spans="1:9" x14ac:dyDescent="0.2">
      <c r="A324" s="7">
        <v>663</v>
      </c>
      <c r="B324" s="7" t="s">
        <v>662</v>
      </c>
      <c r="C324" s="12" t="s">
        <v>663</v>
      </c>
      <c r="D324" s="7" t="s">
        <v>9</v>
      </c>
      <c r="E324" s="7" t="s">
        <v>10</v>
      </c>
      <c r="F324" s="7" t="s">
        <v>475</v>
      </c>
      <c r="G324" s="2" t="str">
        <f>VLOOKUP(F324,'[1]1-供应商'!$C:$C,1,0)</f>
        <v>苏州众恒印刷有限公司</v>
      </c>
      <c r="H324" s="2" t="str">
        <f>VLOOKUP(B324,[2]吕亮更新版采购物料和配件!$B:$B,1,0)</f>
        <v>UFBBT030</v>
      </c>
      <c r="I324" s="2" t="str">
        <f>VLOOKUP(B324,[3]Sheet1!$B:$B,1,0)</f>
        <v>UFBBT030</v>
      </c>
    </row>
    <row r="325" spans="1:9" x14ac:dyDescent="0.2">
      <c r="A325" s="7">
        <v>663</v>
      </c>
      <c r="B325" s="7" t="s">
        <v>664</v>
      </c>
      <c r="C325" s="12" t="s">
        <v>665</v>
      </c>
      <c r="D325" s="7" t="s">
        <v>9</v>
      </c>
      <c r="E325" s="7" t="s">
        <v>10</v>
      </c>
      <c r="F325" s="7" t="s">
        <v>475</v>
      </c>
      <c r="G325" s="2" t="str">
        <f>VLOOKUP(F325,'[1]1-供应商'!$C:$C,1,0)</f>
        <v>苏州众恒印刷有限公司</v>
      </c>
      <c r="H325" s="2" t="str">
        <f>VLOOKUP(B325,[2]吕亮更新版采购物料和配件!$B:$B,1,0)</f>
        <v>UFBBT031</v>
      </c>
      <c r="I325" s="2" t="str">
        <f>VLOOKUP(B325,[3]Sheet1!$B:$B,1,0)</f>
        <v>UFBBT031</v>
      </c>
    </row>
    <row r="326" spans="1:9" x14ac:dyDescent="0.2">
      <c r="A326" s="7">
        <v>663</v>
      </c>
      <c r="B326" s="7" t="s">
        <v>666</v>
      </c>
      <c r="C326" s="12" t="s">
        <v>667</v>
      </c>
      <c r="D326" s="7" t="s">
        <v>9</v>
      </c>
      <c r="E326" s="7" t="s">
        <v>10</v>
      </c>
      <c r="F326" s="7" t="s">
        <v>475</v>
      </c>
      <c r="G326" s="2" t="str">
        <f>VLOOKUP(F326,'[1]1-供应商'!$C:$C,1,0)</f>
        <v>苏州众恒印刷有限公司</v>
      </c>
      <c r="H326" s="2" t="str">
        <f>VLOOKUP(B326,[2]吕亮更新版采购物料和配件!$B:$B,1,0)</f>
        <v>UFBBT032</v>
      </c>
      <c r="I326" s="2" t="str">
        <f>VLOOKUP(B326,[3]Sheet1!$B:$B,1,0)</f>
        <v>UFBBT032</v>
      </c>
    </row>
    <row r="327" spans="1:9" x14ac:dyDescent="0.2">
      <c r="A327" s="7">
        <v>663</v>
      </c>
      <c r="B327" s="7" t="s">
        <v>668</v>
      </c>
      <c r="C327" s="12" t="s">
        <v>669</v>
      </c>
      <c r="D327" s="7" t="s">
        <v>9</v>
      </c>
      <c r="E327" s="7" t="s">
        <v>10</v>
      </c>
      <c r="F327" s="7" t="s">
        <v>475</v>
      </c>
      <c r="G327" s="2" t="str">
        <f>VLOOKUP(F327,'[1]1-供应商'!$C:$C,1,0)</f>
        <v>苏州众恒印刷有限公司</v>
      </c>
      <c r="H327" s="2" t="str">
        <f>VLOOKUP(B327,[2]吕亮更新版采购物料和配件!$B:$B,1,0)</f>
        <v>UFBBT033</v>
      </c>
      <c r="I327" s="2" t="str">
        <f>VLOOKUP(B327,[3]Sheet1!$B:$B,1,0)</f>
        <v>UFBBT033</v>
      </c>
    </row>
    <row r="328" spans="1:9" x14ac:dyDescent="0.2">
      <c r="A328" s="7">
        <v>663</v>
      </c>
      <c r="B328" s="7" t="s">
        <v>670</v>
      </c>
      <c r="C328" s="12" t="s">
        <v>671</v>
      </c>
      <c r="D328" s="7" t="s">
        <v>9</v>
      </c>
      <c r="E328" s="7" t="s">
        <v>10</v>
      </c>
      <c r="F328" s="7" t="s">
        <v>475</v>
      </c>
      <c r="G328" s="2" t="str">
        <f>VLOOKUP(F328,'[1]1-供应商'!$C:$C,1,0)</f>
        <v>苏州众恒印刷有限公司</v>
      </c>
      <c r="H328" s="2" t="str">
        <f>VLOOKUP(B328,[2]吕亮更新版采购物料和配件!$B:$B,1,0)</f>
        <v>UFBBT034</v>
      </c>
      <c r="I328" s="2" t="str">
        <f>VLOOKUP(B328,[3]Sheet1!$B:$B,1,0)</f>
        <v>UFBBT034</v>
      </c>
    </row>
    <row r="329" spans="1:9" x14ac:dyDescent="0.2">
      <c r="A329" s="7">
        <v>663</v>
      </c>
      <c r="B329" s="7" t="s">
        <v>672</v>
      </c>
      <c r="C329" s="12" t="s">
        <v>673</v>
      </c>
      <c r="D329" s="7" t="s">
        <v>9</v>
      </c>
      <c r="E329" s="7" t="s">
        <v>10</v>
      </c>
      <c r="F329" s="7" t="s">
        <v>475</v>
      </c>
      <c r="G329" s="2" t="str">
        <f>VLOOKUP(F329,'[1]1-供应商'!$C:$C,1,0)</f>
        <v>苏州众恒印刷有限公司</v>
      </c>
      <c r="H329" s="2" t="str">
        <f>VLOOKUP(B329,[2]吕亮更新版采购物料和配件!$B:$B,1,0)</f>
        <v>UFBBT035</v>
      </c>
      <c r="I329" s="2" t="str">
        <f>VLOOKUP(B329,[3]Sheet1!$B:$B,1,0)</f>
        <v>UFBBT035</v>
      </c>
    </row>
    <row r="330" spans="1:9" x14ac:dyDescent="0.2">
      <c r="A330" s="7">
        <v>663</v>
      </c>
      <c r="B330" s="7" t="s">
        <v>674</v>
      </c>
      <c r="C330" s="12" t="s">
        <v>675</v>
      </c>
      <c r="D330" s="7" t="s">
        <v>9</v>
      </c>
      <c r="E330" s="7" t="s">
        <v>10</v>
      </c>
      <c r="F330" s="7" t="s">
        <v>475</v>
      </c>
      <c r="G330" s="2" t="str">
        <f>VLOOKUP(F330,'[1]1-供应商'!$C:$C,1,0)</f>
        <v>苏州众恒印刷有限公司</v>
      </c>
      <c r="H330" s="2" t="str">
        <f>VLOOKUP(B330,[2]吕亮更新版采购物料和配件!$B:$B,1,0)</f>
        <v>UFBBT036</v>
      </c>
      <c r="I330" s="2" t="str">
        <f>VLOOKUP(B330,[3]Sheet1!$B:$B,1,0)</f>
        <v>UFBBT036</v>
      </c>
    </row>
    <row r="331" spans="1:9" x14ac:dyDescent="0.2">
      <c r="A331" s="7">
        <v>663</v>
      </c>
      <c r="B331" s="7" t="s">
        <v>676</v>
      </c>
      <c r="C331" s="12" t="s">
        <v>677</v>
      </c>
      <c r="D331" s="7" t="s">
        <v>9</v>
      </c>
      <c r="E331" s="7" t="s">
        <v>10</v>
      </c>
      <c r="F331" s="7" t="s">
        <v>475</v>
      </c>
      <c r="G331" s="2" t="str">
        <f>VLOOKUP(F331,'[1]1-供应商'!$C:$C,1,0)</f>
        <v>苏州众恒印刷有限公司</v>
      </c>
      <c r="H331" s="2" t="str">
        <f>VLOOKUP(B331,[2]吕亮更新版采购物料和配件!$B:$B,1,0)</f>
        <v>UFBBT037</v>
      </c>
      <c r="I331" s="2" t="str">
        <f>VLOOKUP(B331,[3]Sheet1!$B:$B,1,0)</f>
        <v>UFBBT037</v>
      </c>
    </row>
    <row r="332" spans="1:9" x14ac:dyDescent="0.2">
      <c r="A332" s="7">
        <v>663</v>
      </c>
      <c r="B332" s="7" t="s">
        <v>678</v>
      </c>
      <c r="C332" s="12" t="s">
        <v>679</v>
      </c>
      <c r="D332" s="7" t="s">
        <v>9</v>
      </c>
      <c r="E332" s="7" t="s">
        <v>10</v>
      </c>
      <c r="F332" s="7" t="s">
        <v>475</v>
      </c>
      <c r="G332" s="2" t="str">
        <f>VLOOKUP(F332,'[1]1-供应商'!$C:$C,1,0)</f>
        <v>苏州众恒印刷有限公司</v>
      </c>
      <c r="H332" s="2" t="str">
        <f>VLOOKUP(B332,[2]吕亮更新版采购物料和配件!$B:$B,1,0)</f>
        <v>UFBBT038</v>
      </c>
      <c r="I332" s="2" t="str">
        <f>VLOOKUP(B332,[3]Sheet1!$B:$B,1,0)</f>
        <v>UFBBT038</v>
      </c>
    </row>
    <row r="333" spans="1:9" x14ac:dyDescent="0.2">
      <c r="A333" s="7">
        <v>663</v>
      </c>
      <c r="B333" s="7" t="s">
        <v>680</v>
      </c>
      <c r="C333" s="12" t="s">
        <v>681</v>
      </c>
      <c r="D333" s="7" t="s">
        <v>9</v>
      </c>
      <c r="E333" s="7" t="s">
        <v>10</v>
      </c>
      <c r="F333" s="7" t="s">
        <v>475</v>
      </c>
      <c r="G333" s="2" t="str">
        <f>VLOOKUP(F333,'[1]1-供应商'!$C:$C,1,0)</f>
        <v>苏州众恒印刷有限公司</v>
      </c>
      <c r="H333" s="2" t="str">
        <f>VLOOKUP(B333,[2]吕亮更新版采购物料和配件!$B:$B,1,0)</f>
        <v>UFBBT039</v>
      </c>
      <c r="I333" s="2" t="str">
        <f>VLOOKUP(B333,[3]Sheet1!$B:$B,1,0)</f>
        <v>UFBBT039</v>
      </c>
    </row>
    <row r="334" spans="1:9" x14ac:dyDescent="0.2">
      <c r="A334" s="7">
        <v>663</v>
      </c>
      <c r="B334" s="7" t="s">
        <v>682</v>
      </c>
      <c r="C334" s="12" t="s">
        <v>683</v>
      </c>
      <c r="D334" s="7" t="s">
        <v>9</v>
      </c>
      <c r="E334" s="7" t="s">
        <v>10</v>
      </c>
      <c r="F334" s="7" t="s">
        <v>475</v>
      </c>
      <c r="G334" s="2" t="str">
        <f>VLOOKUP(F334,'[1]1-供应商'!$C:$C,1,0)</f>
        <v>苏州众恒印刷有限公司</v>
      </c>
      <c r="H334" s="2" t="str">
        <f>VLOOKUP(B334,[2]吕亮更新版采购物料和配件!$B:$B,1,0)</f>
        <v>UFBBT040</v>
      </c>
      <c r="I334" s="2" t="str">
        <f>VLOOKUP(B334,[3]Sheet1!$B:$B,1,0)</f>
        <v>UFBBT040</v>
      </c>
    </row>
    <row r="335" spans="1:9" x14ac:dyDescent="0.2">
      <c r="A335" s="7">
        <v>663</v>
      </c>
      <c r="B335" s="7" t="s">
        <v>684</v>
      </c>
      <c r="C335" s="12" t="s">
        <v>685</v>
      </c>
      <c r="D335" s="7" t="s">
        <v>9</v>
      </c>
      <c r="E335" s="7" t="s">
        <v>10</v>
      </c>
      <c r="F335" s="7" t="s">
        <v>475</v>
      </c>
      <c r="G335" s="2" t="str">
        <f>VLOOKUP(F335,'[1]1-供应商'!$C:$C,1,0)</f>
        <v>苏州众恒印刷有限公司</v>
      </c>
      <c r="H335" s="2" t="str">
        <f>VLOOKUP(B335,[2]吕亮更新版采购物料和配件!$B:$B,1,0)</f>
        <v>UFBBT041</v>
      </c>
      <c r="I335" s="2" t="str">
        <f>VLOOKUP(B335,[3]Sheet1!$B:$B,1,0)</f>
        <v>UFBBT041</v>
      </c>
    </row>
    <row r="336" spans="1:9" x14ac:dyDescent="0.2">
      <c r="A336" s="7">
        <v>663</v>
      </c>
      <c r="B336" s="7" t="s">
        <v>686</v>
      </c>
      <c r="C336" s="12" t="s">
        <v>687</v>
      </c>
      <c r="D336" s="7" t="s">
        <v>9</v>
      </c>
      <c r="E336" s="7" t="s">
        <v>10</v>
      </c>
      <c r="F336" s="7" t="s">
        <v>475</v>
      </c>
      <c r="G336" s="2" t="str">
        <f>VLOOKUP(F336,'[1]1-供应商'!$C:$C,1,0)</f>
        <v>苏州众恒印刷有限公司</v>
      </c>
      <c r="H336" s="2" t="str">
        <f>VLOOKUP(B336,[2]吕亮更新版采购物料和配件!$B:$B,1,0)</f>
        <v>UFBBT042</v>
      </c>
      <c r="I336" s="2" t="str">
        <f>VLOOKUP(B336,[3]Sheet1!$B:$B,1,0)</f>
        <v>UFBBT042</v>
      </c>
    </row>
    <row r="337" spans="1:9" x14ac:dyDescent="0.2">
      <c r="A337" s="7">
        <v>663</v>
      </c>
      <c r="B337" s="7" t="s">
        <v>688</v>
      </c>
      <c r="C337" s="12" t="s">
        <v>689</v>
      </c>
      <c r="D337" s="7" t="s">
        <v>9</v>
      </c>
      <c r="E337" s="7" t="s">
        <v>10</v>
      </c>
      <c r="F337" s="7" t="s">
        <v>475</v>
      </c>
      <c r="G337" s="2" t="str">
        <f>VLOOKUP(F337,'[1]1-供应商'!$C:$C,1,0)</f>
        <v>苏州众恒印刷有限公司</v>
      </c>
      <c r="H337" s="2" t="str">
        <f>VLOOKUP(B337,[2]吕亮更新版采购物料和配件!$B:$B,1,0)</f>
        <v>UFBBT043</v>
      </c>
      <c r="I337" s="2" t="str">
        <f>VLOOKUP(B337,[3]Sheet1!$B:$B,1,0)</f>
        <v>UFBBT043</v>
      </c>
    </row>
    <row r="338" spans="1:9" x14ac:dyDescent="0.2">
      <c r="A338" s="7">
        <v>663</v>
      </c>
      <c r="B338" s="7" t="s">
        <v>690</v>
      </c>
      <c r="C338" s="12" t="s">
        <v>691</v>
      </c>
      <c r="D338" s="7" t="s">
        <v>9</v>
      </c>
      <c r="E338" s="7" t="s">
        <v>10</v>
      </c>
      <c r="F338" s="7" t="s">
        <v>475</v>
      </c>
      <c r="G338" s="2" t="str">
        <f>VLOOKUP(F338,'[1]1-供应商'!$C:$C,1,0)</f>
        <v>苏州众恒印刷有限公司</v>
      </c>
      <c r="H338" s="2" t="str">
        <f>VLOOKUP(B338,[2]吕亮更新版采购物料和配件!$B:$B,1,0)</f>
        <v>UFBBT044</v>
      </c>
      <c r="I338" s="2" t="str">
        <f>VLOOKUP(B338,[3]Sheet1!$B:$B,1,0)</f>
        <v>UFBBT044</v>
      </c>
    </row>
    <row r="339" spans="1:9" x14ac:dyDescent="0.2">
      <c r="A339" s="7">
        <v>663</v>
      </c>
      <c r="B339" s="7" t="s">
        <v>692</v>
      </c>
      <c r="C339" s="12" t="s">
        <v>693</v>
      </c>
      <c r="D339" s="7" t="s">
        <v>9</v>
      </c>
      <c r="E339" s="7" t="s">
        <v>10</v>
      </c>
      <c r="F339" s="7" t="s">
        <v>475</v>
      </c>
      <c r="G339" s="2" t="str">
        <f>VLOOKUP(F339,'[1]1-供应商'!$C:$C,1,0)</f>
        <v>苏州众恒印刷有限公司</v>
      </c>
      <c r="H339" s="2" t="str">
        <f>VLOOKUP(B339,[2]吕亮更新版采购物料和配件!$B:$B,1,0)</f>
        <v>UFBBT045</v>
      </c>
      <c r="I339" s="2" t="str">
        <f>VLOOKUP(B339,[3]Sheet1!$B:$B,1,0)</f>
        <v>UFBBT045</v>
      </c>
    </row>
    <row r="340" spans="1:9" x14ac:dyDescent="0.2">
      <c r="A340" s="7">
        <v>663</v>
      </c>
      <c r="B340" s="7" t="s">
        <v>694</v>
      </c>
      <c r="C340" s="12" t="s">
        <v>695</v>
      </c>
      <c r="D340" s="7" t="s">
        <v>9</v>
      </c>
      <c r="E340" s="7" t="s">
        <v>10</v>
      </c>
      <c r="F340" s="7" t="s">
        <v>475</v>
      </c>
      <c r="G340" s="2" t="str">
        <f>VLOOKUP(F340,'[1]1-供应商'!$C:$C,1,0)</f>
        <v>苏州众恒印刷有限公司</v>
      </c>
      <c r="H340" s="2" t="str">
        <f>VLOOKUP(B340,[2]吕亮更新版采购物料和配件!$B:$B,1,0)</f>
        <v>UFBBT046</v>
      </c>
      <c r="I340" s="2" t="str">
        <f>VLOOKUP(B340,[3]Sheet1!$B:$B,1,0)</f>
        <v>UFBBT046</v>
      </c>
    </row>
    <row r="341" spans="1:9" x14ac:dyDescent="0.2">
      <c r="A341" s="7">
        <v>663</v>
      </c>
      <c r="B341" s="7" t="s">
        <v>696</v>
      </c>
      <c r="C341" s="12" t="s">
        <v>697</v>
      </c>
      <c r="D341" s="7" t="s">
        <v>9</v>
      </c>
      <c r="E341" s="7" t="s">
        <v>10</v>
      </c>
      <c r="F341" s="7" t="s">
        <v>475</v>
      </c>
      <c r="G341" s="2" t="str">
        <f>VLOOKUP(F341,'[1]1-供应商'!$C:$C,1,0)</f>
        <v>苏州众恒印刷有限公司</v>
      </c>
      <c r="H341" s="2" t="str">
        <f>VLOOKUP(B341,[2]吕亮更新版采购物料和配件!$B:$B,1,0)</f>
        <v>UFBBT047</v>
      </c>
      <c r="I341" s="2" t="str">
        <f>VLOOKUP(B341,[3]Sheet1!$B:$B,1,0)</f>
        <v>UFBBT047</v>
      </c>
    </row>
    <row r="342" spans="1:9" x14ac:dyDescent="0.2">
      <c r="A342" s="7">
        <v>663</v>
      </c>
      <c r="B342" s="7" t="s">
        <v>698</v>
      </c>
      <c r="C342" s="12" t="s">
        <v>699</v>
      </c>
      <c r="D342" s="7" t="s">
        <v>9</v>
      </c>
      <c r="E342" s="7" t="s">
        <v>10</v>
      </c>
      <c r="F342" s="7" t="s">
        <v>475</v>
      </c>
      <c r="G342" s="2" t="str">
        <f>VLOOKUP(F342,'[1]1-供应商'!$C:$C,1,0)</f>
        <v>苏州众恒印刷有限公司</v>
      </c>
      <c r="H342" s="2" t="str">
        <f>VLOOKUP(B342,[2]吕亮更新版采购物料和配件!$B:$B,1,0)</f>
        <v>UFBBT048</v>
      </c>
      <c r="I342" s="2" t="str">
        <f>VLOOKUP(B342,[3]Sheet1!$B:$B,1,0)</f>
        <v>UFBBT048</v>
      </c>
    </row>
    <row r="343" spans="1:9" x14ac:dyDescent="0.2">
      <c r="A343" s="7">
        <v>663</v>
      </c>
      <c r="B343" s="7" t="s">
        <v>700</v>
      </c>
      <c r="C343" s="12" t="s">
        <v>701</v>
      </c>
      <c r="D343" s="7" t="s">
        <v>9</v>
      </c>
      <c r="E343" s="7" t="s">
        <v>10</v>
      </c>
      <c r="F343" s="7" t="s">
        <v>475</v>
      </c>
      <c r="G343" s="2" t="str">
        <f>VLOOKUP(F343,'[1]1-供应商'!$C:$C,1,0)</f>
        <v>苏州众恒印刷有限公司</v>
      </c>
      <c r="H343" s="2" t="str">
        <f>VLOOKUP(B343,[2]吕亮更新版采购物料和配件!$B:$B,1,0)</f>
        <v>UFBBT049</v>
      </c>
      <c r="I343" s="2" t="str">
        <f>VLOOKUP(B343,[3]Sheet1!$B:$B,1,0)</f>
        <v>UFBBT049</v>
      </c>
    </row>
    <row r="344" spans="1:9" x14ac:dyDescent="0.2">
      <c r="A344" s="7">
        <v>663</v>
      </c>
      <c r="B344" s="7" t="s">
        <v>702</v>
      </c>
      <c r="C344" s="12" t="s">
        <v>703</v>
      </c>
      <c r="D344" s="7" t="s">
        <v>9</v>
      </c>
      <c r="E344" s="7" t="s">
        <v>10</v>
      </c>
      <c r="F344" s="7" t="s">
        <v>475</v>
      </c>
      <c r="G344" s="2" t="str">
        <f>VLOOKUP(F344,'[1]1-供应商'!$C:$C,1,0)</f>
        <v>苏州众恒印刷有限公司</v>
      </c>
      <c r="H344" s="2" t="str">
        <f>VLOOKUP(B344,[2]吕亮更新版采购物料和配件!$B:$B,1,0)</f>
        <v>UFBBT050</v>
      </c>
      <c r="I344" s="2" t="str">
        <f>VLOOKUP(B344,[3]Sheet1!$B:$B,1,0)</f>
        <v>UFBBT050</v>
      </c>
    </row>
    <row r="345" spans="1:9" x14ac:dyDescent="0.2">
      <c r="A345" s="7">
        <v>663</v>
      </c>
      <c r="B345" s="7" t="s">
        <v>704</v>
      </c>
      <c r="C345" s="12" t="s">
        <v>705</v>
      </c>
      <c r="D345" s="7" t="s">
        <v>9</v>
      </c>
      <c r="E345" s="7" t="s">
        <v>10</v>
      </c>
      <c r="F345" s="7" t="s">
        <v>475</v>
      </c>
      <c r="G345" s="2" t="str">
        <f>VLOOKUP(F345,'[1]1-供应商'!$C:$C,1,0)</f>
        <v>苏州众恒印刷有限公司</v>
      </c>
      <c r="H345" s="2" t="str">
        <f>VLOOKUP(B345,[2]吕亮更新版采购物料和配件!$B:$B,1,0)</f>
        <v>UFBBT051</v>
      </c>
      <c r="I345" s="2" t="str">
        <f>VLOOKUP(B345,[3]Sheet1!$B:$B,1,0)</f>
        <v>UFBBT051</v>
      </c>
    </row>
    <row r="346" spans="1:9" x14ac:dyDescent="0.2">
      <c r="A346" s="7">
        <v>663</v>
      </c>
      <c r="B346" s="7" t="s">
        <v>706</v>
      </c>
      <c r="C346" s="12" t="s">
        <v>707</v>
      </c>
      <c r="D346" s="7" t="s">
        <v>9</v>
      </c>
      <c r="E346" s="7" t="s">
        <v>10</v>
      </c>
      <c r="F346" s="7" t="s">
        <v>475</v>
      </c>
      <c r="G346" s="2" t="str">
        <f>VLOOKUP(F346,'[1]1-供应商'!$C:$C,1,0)</f>
        <v>苏州众恒印刷有限公司</v>
      </c>
      <c r="H346" s="2" t="str">
        <f>VLOOKUP(B346,[2]吕亮更新版采购物料和配件!$B:$B,1,0)</f>
        <v>UFBBT052</v>
      </c>
      <c r="I346" s="2" t="str">
        <f>VLOOKUP(B346,[3]Sheet1!$B:$B,1,0)</f>
        <v>UFBBT052</v>
      </c>
    </row>
    <row r="347" spans="1:9" x14ac:dyDescent="0.2">
      <c r="A347" s="7">
        <v>663</v>
      </c>
      <c r="B347" s="7" t="s">
        <v>708</v>
      </c>
      <c r="C347" s="12" t="s">
        <v>709</v>
      </c>
      <c r="D347" s="7" t="s">
        <v>9</v>
      </c>
      <c r="E347" s="7" t="s">
        <v>10</v>
      </c>
      <c r="F347" s="7" t="s">
        <v>475</v>
      </c>
      <c r="G347" s="2" t="str">
        <f>VLOOKUP(F347,'[1]1-供应商'!$C:$C,1,0)</f>
        <v>苏州众恒印刷有限公司</v>
      </c>
      <c r="H347" s="2" t="str">
        <f>VLOOKUP(B347,[2]吕亮更新版采购物料和配件!$B:$B,1,0)</f>
        <v>UFBBT053</v>
      </c>
      <c r="I347" s="2" t="str">
        <f>VLOOKUP(B347,[3]Sheet1!$B:$B,1,0)</f>
        <v>UFBBT053</v>
      </c>
    </row>
    <row r="348" spans="1:9" x14ac:dyDescent="0.2">
      <c r="A348" s="7">
        <v>663</v>
      </c>
      <c r="B348" s="7" t="s">
        <v>710</v>
      </c>
      <c r="C348" s="12" t="s">
        <v>711</v>
      </c>
      <c r="D348" s="7" t="s">
        <v>9</v>
      </c>
      <c r="E348" s="7" t="s">
        <v>10</v>
      </c>
      <c r="F348" s="7" t="s">
        <v>475</v>
      </c>
      <c r="G348" s="2" t="str">
        <f>VLOOKUP(F348,'[1]1-供应商'!$C:$C,1,0)</f>
        <v>苏州众恒印刷有限公司</v>
      </c>
      <c r="H348" s="2" t="str">
        <f>VLOOKUP(B348,[2]吕亮更新版采购物料和配件!$B:$B,1,0)</f>
        <v>UFBBT054</v>
      </c>
      <c r="I348" s="2" t="str">
        <f>VLOOKUP(B348,[3]Sheet1!$B:$B,1,0)</f>
        <v>UFBBT054</v>
      </c>
    </row>
    <row r="349" spans="1:9" x14ac:dyDescent="0.2">
      <c r="A349" s="7">
        <v>663</v>
      </c>
      <c r="B349" s="7" t="s">
        <v>712</v>
      </c>
      <c r="C349" s="12" t="s">
        <v>713</v>
      </c>
      <c r="D349" s="7" t="s">
        <v>9</v>
      </c>
      <c r="E349" s="7" t="s">
        <v>10</v>
      </c>
      <c r="F349" s="7" t="s">
        <v>475</v>
      </c>
      <c r="G349" s="2" t="str">
        <f>VLOOKUP(F349,'[1]1-供应商'!$C:$C,1,0)</f>
        <v>苏州众恒印刷有限公司</v>
      </c>
      <c r="H349" s="2" t="str">
        <f>VLOOKUP(B349,[2]吕亮更新版采购物料和配件!$B:$B,1,0)</f>
        <v>UFBBT055</v>
      </c>
      <c r="I349" s="2" t="str">
        <f>VLOOKUP(B349,[3]Sheet1!$B:$B,1,0)</f>
        <v>UFBBT055</v>
      </c>
    </row>
    <row r="350" spans="1:9" x14ac:dyDescent="0.2">
      <c r="A350" s="7">
        <v>663</v>
      </c>
      <c r="B350" s="7" t="s">
        <v>714</v>
      </c>
      <c r="C350" s="12" t="s">
        <v>715</v>
      </c>
      <c r="D350" s="7" t="s">
        <v>9</v>
      </c>
      <c r="E350" s="7" t="s">
        <v>10</v>
      </c>
      <c r="F350" s="7" t="s">
        <v>475</v>
      </c>
      <c r="G350" s="2" t="str">
        <f>VLOOKUP(F350,'[1]1-供应商'!$C:$C,1,0)</f>
        <v>苏州众恒印刷有限公司</v>
      </c>
      <c r="H350" s="2" t="str">
        <f>VLOOKUP(B350,[2]吕亮更新版采购物料和配件!$B:$B,1,0)</f>
        <v>UFBBT056</v>
      </c>
      <c r="I350" s="2" t="str">
        <f>VLOOKUP(B350,[3]Sheet1!$B:$B,1,0)</f>
        <v>UFBBT056</v>
      </c>
    </row>
    <row r="351" spans="1:9" x14ac:dyDescent="0.2">
      <c r="A351" s="7">
        <v>663</v>
      </c>
      <c r="B351" s="7" t="s">
        <v>716</v>
      </c>
      <c r="C351" s="12" t="s">
        <v>717</v>
      </c>
      <c r="D351" s="7" t="s">
        <v>9</v>
      </c>
      <c r="E351" s="7" t="s">
        <v>10</v>
      </c>
      <c r="F351" s="7" t="s">
        <v>475</v>
      </c>
      <c r="G351" s="2" t="str">
        <f>VLOOKUP(F351,'[1]1-供应商'!$C:$C,1,0)</f>
        <v>苏州众恒印刷有限公司</v>
      </c>
      <c r="H351" s="2" t="str">
        <f>VLOOKUP(B351,[2]吕亮更新版采购物料和配件!$B:$B,1,0)</f>
        <v>UFBBT057</v>
      </c>
      <c r="I351" s="2" t="str">
        <f>VLOOKUP(B351,[3]Sheet1!$B:$B,1,0)</f>
        <v>UFBBT057</v>
      </c>
    </row>
    <row r="352" spans="1:9" x14ac:dyDescent="0.2">
      <c r="A352" s="7">
        <v>663</v>
      </c>
      <c r="B352" s="7" t="s">
        <v>718</v>
      </c>
      <c r="C352" s="12" t="s">
        <v>719</v>
      </c>
      <c r="D352" s="7" t="s">
        <v>9</v>
      </c>
      <c r="E352" s="7" t="s">
        <v>10</v>
      </c>
      <c r="F352" s="7" t="s">
        <v>475</v>
      </c>
      <c r="G352" s="2" t="str">
        <f>VLOOKUP(F352,'[1]1-供应商'!$C:$C,1,0)</f>
        <v>苏州众恒印刷有限公司</v>
      </c>
      <c r="H352" s="2" t="str">
        <f>VLOOKUP(B352,[2]吕亮更新版采购物料和配件!$B:$B,1,0)</f>
        <v>UFBBT058</v>
      </c>
      <c r="I352" s="2" t="str">
        <f>VLOOKUP(B352,[3]Sheet1!$B:$B,1,0)</f>
        <v>UFBBT058</v>
      </c>
    </row>
    <row r="353" spans="1:9" x14ac:dyDescent="0.2">
      <c r="A353" s="7">
        <v>663</v>
      </c>
      <c r="B353" s="7" t="s">
        <v>720</v>
      </c>
      <c r="C353" s="12" t="s">
        <v>721</v>
      </c>
      <c r="D353" s="7" t="s">
        <v>9</v>
      </c>
      <c r="E353" s="7" t="s">
        <v>10</v>
      </c>
      <c r="F353" s="7" t="s">
        <v>475</v>
      </c>
      <c r="G353" s="2" t="str">
        <f>VLOOKUP(F353,'[1]1-供应商'!$C:$C,1,0)</f>
        <v>苏州众恒印刷有限公司</v>
      </c>
      <c r="H353" s="2" t="str">
        <f>VLOOKUP(B353,[2]吕亮更新版采购物料和配件!$B:$B,1,0)</f>
        <v>UFBBT059</v>
      </c>
      <c r="I353" s="2" t="str">
        <f>VLOOKUP(B353,[3]Sheet1!$B:$B,1,0)</f>
        <v>UFBBT059</v>
      </c>
    </row>
    <row r="354" spans="1:9" x14ac:dyDescent="0.2">
      <c r="A354" s="7">
        <v>663</v>
      </c>
      <c r="B354" s="7" t="s">
        <v>722</v>
      </c>
      <c r="C354" s="12" t="s">
        <v>723</v>
      </c>
      <c r="D354" s="7" t="s">
        <v>9</v>
      </c>
      <c r="E354" s="7" t="s">
        <v>10</v>
      </c>
      <c r="F354" s="7" t="s">
        <v>475</v>
      </c>
      <c r="G354" s="2" t="str">
        <f>VLOOKUP(F354,'[1]1-供应商'!$C:$C,1,0)</f>
        <v>苏州众恒印刷有限公司</v>
      </c>
      <c r="H354" s="2" t="str">
        <f>VLOOKUP(B354,[2]吕亮更新版采购物料和配件!$B:$B,1,0)</f>
        <v>UFBBT060</v>
      </c>
      <c r="I354" s="2" t="str">
        <f>VLOOKUP(B354,[3]Sheet1!$B:$B,1,0)</f>
        <v>UFBBT060</v>
      </c>
    </row>
    <row r="355" spans="1:9" x14ac:dyDescent="0.2">
      <c r="A355" s="7">
        <v>663</v>
      </c>
      <c r="B355" s="7" t="s">
        <v>724</v>
      </c>
      <c r="C355" s="12" t="s">
        <v>725</v>
      </c>
      <c r="D355" s="7" t="s">
        <v>9</v>
      </c>
      <c r="E355" s="7" t="s">
        <v>10</v>
      </c>
      <c r="F355" s="7" t="s">
        <v>475</v>
      </c>
      <c r="G355" s="2" t="str">
        <f>VLOOKUP(F355,'[1]1-供应商'!$C:$C,1,0)</f>
        <v>苏州众恒印刷有限公司</v>
      </c>
      <c r="H355" s="2" t="str">
        <f>VLOOKUP(B355,[2]吕亮更新版采购物料和配件!$B:$B,1,0)</f>
        <v>UFBBT061</v>
      </c>
      <c r="I355" s="2" t="str">
        <f>VLOOKUP(B355,[3]Sheet1!$B:$B,1,0)</f>
        <v>UFBBT061</v>
      </c>
    </row>
    <row r="356" spans="1:9" x14ac:dyDescent="0.2">
      <c r="A356" s="7">
        <v>663</v>
      </c>
      <c r="B356" s="7" t="s">
        <v>726</v>
      </c>
      <c r="C356" s="12" t="s">
        <v>727</v>
      </c>
      <c r="D356" s="7" t="s">
        <v>9</v>
      </c>
      <c r="E356" s="7" t="s">
        <v>10</v>
      </c>
      <c r="F356" s="7" t="s">
        <v>475</v>
      </c>
      <c r="G356" s="2" t="str">
        <f>VLOOKUP(F356,'[1]1-供应商'!$C:$C,1,0)</f>
        <v>苏州众恒印刷有限公司</v>
      </c>
      <c r="H356" s="2" t="str">
        <f>VLOOKUP(B356,[2]吕亮更新版采购物料和配件!$B:$B,1,0)</f>
        <v>UFBBT062</v>
      </c>
      <c r="I356" s="2" t="str">
        <f>VLOOKUP(B356,[3]Sheet1!$B:$B,1,0)</f>
        <v>UFBBT062</v>
      </c>
    </row>
    <row r="357" spans="1:9" x14ac:dyDescent="0.2">
      <c r="A357" s="7">
        <v>663</v>
      </c>
      <c r="B357" s="7" t="s">
        <v>728</v>
      </c>
      <c r="C357" s="12" t="s">
        <v>729</v>
      </c>
      <c r="D357" s="7" t="s">
        <v>9</v>
      </c>
      <c r="E357" s="7" t="s">
        <v>10</v>
      </c>
      <c r="F357" s="7" t="s">
        <v>475</v>
      </c>
      <c r="G357" s="2" t="str">
        <f>VLOOKUP(F357,'[1]1-供应商'!$C:$C,1,0)</f>
        <v>苏州众恒印刷有限公司</v>
      </c>
      <c r="H357" s="2" t="str">
        <f>VLOOKUP(B357,[2]吕亮更新版采购物料和配件!$B:$B,1,0)</f>
        <v>UFBBT063</v>
      </c>
      <c r="I357" s="2" t="str">
        <f>VLOOKUP(B357,[3]Sheet1!$B:$B,1,0)</f>
        <v>UFBBT063</v>
      </c>
    </row>
    <row r="358" spans="1:9" x14ac:dyDescent="0.2">
      <c r="A358" s="7">
        <v>663</v>
      </c>
      <c r="B358" s="7" t="s">
        <v>730</v>
      </c>
      <c r="C358" s="12" t="s">
        <v>731</v>
      </c>
      <c r="D358" s="7" t="s">
        <v>9</v>
      </c>
      <c r="E358" s="7" t="s">
        <v>10</v>
      </c>
      <c r="F358" s="7" t="s">
        <v>475</v>
      </c>
      <c r="G358" s="2" t="str">
        <f>VLOOKUP(F358,'[1]1-供应商'!$C:$C,1,0)</f>
        <v>苏州众恒印刷有限公司</v>
      </c>
      <c r="H358" s="2" t="str">
        <f>VLOOKUP(B358,[2]吕亮更新版采购物料和配件!$B:$B,1,0)</f>
        <v>UFBBT064</v>
      </c>
      <c r="I358" s="2" t="str">
        <f>VLOOKUP(B358,[3]Sheet1!$B:$B,1,0)</f>
        <v>UFBBT064</v>
      </c>
    </row>
    <row r="359" spans="1:9" x14ac:dyDescent="0.2">
      <c r="A359" s="7">
        <v>663</v>
      </c>
      <c r="B359" s="7" t="s">
        <v>732</v>
      </c>
      <c r="C359" s="12" t="s">
        <v>733</v>
      </c>
      <c r="D359" s="7" t="s">
        <v>9</v>
      </c>
      <c r="E359" s="7" t="s">
        <v>10</v>
      </c>
      <c r="F359" s="7" t="s">
        <v>475</v>
      </c>
      <c r="G359" s="2" t="str">
        <f>VLOOKUP(F359,'[1]1-供应商'!$C:$C,1,0)</f>
        <v>苏州众恒印刷有限公司</v>
      </c>
      <c r="H359" s="2" t="str">
        <f>VLOOKUP(B359,[2]吕亮更新版采购物料和配件!$B:$B,1,0)</f>
        <v>UFBBT065</v>
      </c>
      <c r="I359" s="2" t="str">
        <f>VLOOKUP(B359,[3]Sheet1!$B:$B,1,0)</f>
        <v>UFBBT065</v>
      </c>
    </row>
    <row r="360" spans="1:9" x14ac:dyDescent="0.2">
      <c r="A360" s="7">
        <v>663</v>
      </c>
      <c r="B360" s="7" t="s">
        <v>734</v>
      </c>
      <c r="C360" s="12" t="s">
        <v>735</v>
      </c>
      <c r="D360" s="7" t="s">
        <v>9</v>
      </c>
      <c r="E360" s="7" t="s">
        <v>10</v>
      </c>
      <c r="F360" s="7" t="s">
        <v>475</v>
      </c>
      <c r="G360" s="2" t="str">
        <f>VLOOKUP(F360,'[1]1-供应商'!$C:$C,1,0)</f>
        <v>苏州众恒印刷有限公司</v>
      </c>
      <c r="H360" s="2" t="str">
        <f>VLOOKUP(B360,[2]吕亮更新版采购物料和配件!$B:$B,1,0)</f>
        <v>UFBBT066</v>
      </c>
      <c r="I360" s="2" t="str">
        <f>VLOOKUP(B360,[3]Sheet1!$B:$B,1,0)</f>
        <v>UFBBT066</v>
      </c>
    </row>
    <row r="361" spans="1:9" x14ac:dyDescent="0.2">
      <c r="A361" s="7">
        <v>663</v>
      </c>
      <c r="B361" s="7" t="s">
        <v>736</v>
      </c>
      <c r="C361" s="12" t="s">
        <v>737</v>
      </c>
      <c r="D361" s="7" t="s">
        <v>9</v>
      </c>
      <c r="E361" s="7" t="s">
        <v>10</v>
      </c>
      <c r="F361" s="7" t="s">
        <v>475</v>
      </c>
      <c r="G361" s="2" t="str">
        <f>VLOOKUP(F361,'[1]1-供应商'!$C:$C,1,0)</f>
        <v>苏州众恒印刷有限公司</v>
      </c>
      <c r="H361" s="2" t="str">
        <f>VLOOKUP(B361,[2]吕亮更新版采购物料和配件!$B:$B,1,0)</f>
        <v>UFBBT067</v>
      </c>
      <c r="I361" s="2" t="str">
        <f>VLOOKUP(B361,[3]Sheet1!$B:$B,1,0)</f>
        <v>UFBBT067</v>
      </c>
    </row>
    <row r="362" spans="1:9" x14ac:dyDescent="0.2">
      <c r="A362" s="7">
        <v>663</v>
      </c>
      <c r="B362" s="7" t="s">
        <v>738</v>
      </c>
      <c r="C362" s="12" t="s">
        <v>739</v>
      </c>
      <c r="D362" s="7" t="s">
        <v>9</v>
      </c>
      <c r="E362" s="7" t="s">
        <v>10</v>
      </c>
      <c r="F362" s="7" t="s">
        <v>475</v>
      </c>
      <c r="G362" s="2" t="str">
        <f>VLOOKUP(F362,'[1]1-供应商'!$C:$C,1,0)</f>
        <v>苏州众恒印刷有限公司</v>
      </c>
      <c r="H362" s="2" t="str">
        <f>VLOOKUP(B362,[2]吕亮更新版采购物料和配件!$B:$B,1,0)</f>
        <v>UFBBT068</v>
      </c>
      <c r="I362" s="2" t="str">
        <f>VLOOKUP(B362,[3]Sheet1!$B:$B,1,0)</f>
        <v>UFBBT068</v>
      </c>
    </row>
    <row r="363" spans="1:9" x14ac:dyDescent="0.2">
      <c r="A363" s="7">
        <v>663</v>
      </c>
      <c r="B363" s="7" t="s">
        <v>740</v>
      </c>
      <c r="C363" s="12" t="s">
        <v>741</v>
      </c>
      <c r="D363" s="7" t="s">
        <v>9</v>
      </c>
      <c r="E363" s="7" t="s">
        <v>10</v>
      </c>
      <c r="F363" s="7" t="s">
        <v>475</v>
      </c>
      <c r="G363" s="2" t="str">
        <f>VLOOKUP(F363,'[1]1-供应商'!$C:$C,1,0)</f>
        <v>苏州众恒印刷有限公司</v>
      </c>
      <c r="H363" s="2" t="str">
        <f>VLOOKUP(B363,[2]吕亮更新版采购物料和配件!$B:$B,1,0)</f>
        <v>UFBBT069</v>
      </c>
      <c r="I363" s="2" t="str">
        <f>VLOOKUP(B363,[3]Sheet1!$B:$B,1,0)</f>
        <v>UFBBT069</v>
      </c>
    </row>
    <row r="364" spans="1:9" x14ac:dyDescent="0.2">
      <c r="A364" s="7">
        <v>663</v>
      </c>
      <c r="B364" s="7" t="s">
        <v>742</v>
      </c>
      <c r="C364" s="12" t="s">
        <v>743</v>
      </c>
      <c r="D364" s="7" t="s">
        <v>9</v>
      </c>
      <c r="E364" s="7" t="s">
        <v>10</v>
      </c>
      <c r="F364" s="7" t="s">
        <v>475</v>
      </c>
      <c r="G364" s="2" t="str">
        <f>VLOOKUP(F364,'[1]1-供应商'!$C:$C,1,0)</f>
        <v>苏州众恒印刷有限公司</v>
      </c>
      <c r="H364" s="2" t="str">
        <f>VLOOKUP(B364,[2]吕亮更新版采购物料和配件!$B:$B,1,0)</f>
        <v>UFBBT070</v>
      </c>
      <c r="I364" s="2" t="str">
        <f>VLOOKUP(B364,[3]Sheet1!$B:$B,1,0)</f>
        <v>UFBBT070</v>
      </c>
    </row>
    <row r="365" spans="1:9" x14ac:dyDescent="0.2">
      <c r="A365" s="7">
        <v>663</v>
      </c>
      <c r="B365" s="7" t="s">
        <v>744</v>
      </c>
      <c r="C365" s="12" t="s">
        <v>745</v>
      </c>
      <c r="D365" s="7" t="s">
        <v>9</v>
      </c>
      <c r="E365" s="7" t="s">
        <v>10</v>
      </c>
      <c r="F365" s="7" t="s">
        <v>475</v>
      </c>
      <c r="G365" s="2" t="str">
        <f>VLOOKUP(F365,'[1]1-供应商'!$C:$C,1,0)</f>
        <v>苏州众恒印刷有限公司</v>
      </c>
      <c r="H365" s="2" t="str">
        <f>VLOOKUP(B365,[2]吕亮更新版采购物料和配件!$B:$B,1,0)</f>
        <v>UFBBT071</v>
      </c>
      <c r="I365" s="2" t="str">
        <f>VLOOKUP(B365,[3]Sheet1!$B:$B,1,0)</f>
        <v>UFBBT071</v>
      </c>
    </row>
    <row r="366" spans="1:9" x14ac:dyDescent="0.2">
      <c r="A366" s="7">
        <v>663</v>
      </c>
      <c r="B366" s="7" t="s">
        <v>746</v>
      </c>
      <c r="C366" s="12" t="s">
        <v>747</v>
      </c>
      <c r="D366" s="7" t="s">
        <v>9</v>
      </c>
      <c r="E366" s="7" t="s">
        <v>10</v>
      </c>
      <c r="F366" s="7" t="s">
        <v>475</v>
      </c>
      <c r="G366" s="2" t="str">
        <f>VLOOKUP(F366,'[1]1-供应商'!$C:$C,1,0)</f>
        <v>苏州众恒印刷有限公司</v>
      </c>
      <c r="H366" s="2" t="str">
        <f>VLOOKUP(B366,[2]吕亮更新版采购物料和配件!$B:$B,1,0)</f>
        <v>UFBBT072</v>
      </c>
      <c r="I366" s="2" t="str">
        <f>VLOOKUP(B366,[3]Sheet1!$B:$B,1,0)</f>
        <v>UFBBT072</v>
      </c>
    </row>
    <row r="367" spans="1:9" x14ac:dyDescent="0.2">
      <c r="A367" s="7">
        <v>663</v>
      </c>
      <c r="B367" s="7" t="s">
        <v>748</v>
      </c>
      <c r="C367" s="12" t="s">
        <v>749</v>
      </c>
      <c r="D367" s="7" t="s">
        <v>9</v>
      </c>
      <c r="E367" s="7" t="s">
        <v>10</v>
      </c>
      <c r="F367" s="7" t="s">
        <v>475</v>
      </c>
      <c r="G367" s="2" t="str">
        <f>VLOOKUP(F367,'[1]1-供应商'!$C:$C,1,0)</f>
        <v>苏州众恒印刷有限公司</v>
      </c>
      <c r="H367" s="2" t="str">
        <f>VLOOKUP(B367,[2]吕亮更新版采购物料和配件!$B:$B,1,0)</f>
        <v>UFBBT073</v>
      </c>
      <c r="I367" s="2" t="str">
        <f>VLOOKUP(B367,[3]Sheet1!$B:$B,1,0)</f>
        <v>UFBBT073</v>
      </c>
    </row>
    <row r="368" spans="1:9" x14ac:dyDescent="0.2">
      <c r="A368" s="7">
        <v>663</v>
      </c>
      <c r="B368" s="7" t="s">
        <v>750</v>
      </c>
      <c r="C368" s="12" t="s">
        <v>751</v>
      </c>
      <c r="D368" s="7" t="s">
        <v>9</v>
      </c>
      <c r="E368" s="7" t="s">
        <v>10</v>
      </c>
      <c r="F368" s="7" t="s">
        <v>475</v>
      </c>
      <c r="G368" s="2" t="str">
        <f>VLOOKUP(F368,'[1]1-供应商'!$C:$C,1,0)</f>
        <v>苏州众恒印刷有限公司</v>
      </c>
      <c r="H368" s="2" t="str">
        <f>VLOOKUP(B368,[2]吕亮更新版采购物料和配件!$B:$B,1,0)</f>
        <v>UFBBT074</v>
      </c>
      <c r="I368" s="2" t="str">
        <f>VLOOKUP(B368,[3]Sheet1!$B:$B,1,0)</f>
        <v>UFBBT074</v>
      </c>
    </row>
    <row r="369" spans="1:9" x14ac:dyDescent="0.2">
      <c r="A369" s="7">
        <v>663</v>
      </c>
      <c r="B369" s="7" t="s">
        <v>752</v>
      </c>
      <c r="C369" s="12" t="s">
        <v>753</v>
      </c>
      <c r="D369" s="7" t="s">
        <v>9</v>
      </c>
      <c r="E369" s="7" t="s">
        <v>10</v>
      </c>
      <c r="F369" s="7" t="s">
        <v>475</v>
      </c>
      <c r="G369" s="2" t="str">
        <f>VLOOKUP(F369,'[1]1-供应商'!$C:$C,1,0)</f>
        <v>苏州众恒印刷有限公司</v>
      </c>
      <c r="H369" s="2" t="str">
        <f>VLOOKUP(B369,[2]吕亮更新版采购物料和配件!$B:$B,1,0)</f>
        <v>UFBBT075</v>
      </c>
      <c r="I369" s="2" t="str">
        <f>VLOOKUP(B369,[3]Sheet1!$B:$B,1,0)</f>
        <v>UFBBT075</v>
      </c>
    </row>
    <row r="370" spans="1:9" x14ac:dyDescent="0.2">
      <c r="A370" s="7">
        <v>663</v>
      </c>
      <c r="B370" s="7" t="s">
        <v>754</v>
      </c>
      <c r="C370" s="12" t="s">
        <v>755</v>
      </c>
      <c r="D370" s="7" t="s">
        <v>9</v>
      </c>
      <c r="E370" s="7" t="s">
        <v>10</v>
      </c>
      <c r="F370" s="7" t="s">
        <v>475</v>
      </c>
      <c r="G370" s="2" t="str">
        <f>VLOOKUP(F370,'[1]1-供应商'!$C:$C,1,0)</f>
        <v>苏州众恒印刷有限公司</v>
      </c>
      <c r="H370" s="2" t="str">
        <f>VLOOKUP(B370,[2]吕亮更新版采购物料和配件!$B:$B,1,0)</f>
        <v>UFBBT076</v>
      </c>
      <c r="I370" s="2" t="str">
        <f>VLOOKUP(B370,[3]Sheet1!$B:$B,1,0)</f>
        <v>UFBBT076</v>
      </c>
    </row>
    <row r="371" spans="1:9" x14ac:dyDescent="0.2">
      <c r="A371" s="7">
        <v>663</v>
      </c>
      <c r="B371" s="7" t="s">
        <v>756</v>
      </c>
      <c r="C371" s="12" t="s">
        <v>757</v>
      </c>
      <c r="D371" s="7" t="s">
        <v>9</v>
      </c>
      <c r="E371" s="7" t="s">
        <v>10</v>
      </c>
      <c r="F371" s="7" t="s">
        <v>475</v>
      </c>
      <c r="G371" s="2" t="str">
        <f>VLOOKUP(F371,'[1]1-供应商'!$C:$C,1,0)</f>
        <v>苏州众恒印刷有限公司</v>
      </c>
      <c r="H371" s="2" t="str">
        <f>VLOOKUP(B371,[2]吕亮更新版采购物料和配件!$B:$B,1,0)</f>
        <v>UFBBT077</v>
      </c>
      <c r="I371" s="2" t="str">
        <f>VLOOKUP(B371,[3]Sheet1!$B:$B,1,0)</f>
        <v>UFBBT077</v>
      </c>
    </row>
    <row r="372" spans="1:9" x14ac:dyDescent="0.2">
      <c r="A372" s="7">
        <v>663</v>
      </c>
      <c r="B372" s="7" t="s">
        <v>758</v>
      </c>
      <c r="C372" s="12" t="s">
        <v>759</v>
      </c>
      <c r="D372" s="7" t="s">
        <v>9</v>
      </c>
      <c r="E372" s="7" t="s">
        <v>10</v>
      </c>
      <c r="F372" s="7" t="s">
        <v>475</v>
      </c>
      <c r="G372" s="2" t="str">
        <f>VLOOKUP(F372,'[1]1-供应商'!$C:$C,1,0)</f>
        <v>苏州众恒印刷有限公司</v>
      </c>
      <c r="H372" s="2" t="str">
        <f>VLOOKUP(B372,[2]吕亮更新版采购物料和配件!$B:$B,1,0)</f>
        <v>UFBBT078</v>
      </c>
      <c r="I372" s="2" t="str">
        <f>VLOOKUP(B372,[3]Sheet1!$B:$B,1,0)</f>
        <v>UFBBT078</v>
      </c>
    </row>
    <row r="373" spans="1:9" x14ac:dyDescent="0.2">
      <c r="A373" s="7">
        <v>663</v>
      </c>
      <c r="B373" s="7" t="s">
        <v>760</v>
      </c>
      <c r="C373" s="12" t="s">
        <v>761</v>
      </c>
      <c r="D373" s="7" t="s">
        <v>9</v>
      </c>
      <c r="E373" s="7" t="s">
        <v>10</v>
      </c>
      <c r="F373" s="7" t="s">
        <v>475</v>
      </c>
      <c r="G373" s="2" t="str">
        <f>VLOOKUP(F373,'[1]1-供应商'!$C:$C,1,0)</f>
        <v>苏州众恒印刷有限公司</v>
      </c>
      <c r="H373" s="2" t="str">
        <f>VLOOKUP(B373,[2]吕亮更新版采购物料和配件!$B:$B,1,0)</f>
        <v>UFBBT079</v>
      </c>
      <c r="I373" s="2" t="str">
        <f>VLOOKUP(B373,[3]Sheet1!$B:$B,1,0)</f>
        <v>UFBBT079</v>
      </c>
    </row>
    <row r="374" spans="1:9" x14ac:dyDescent="0.2">
      <c r="A374" s="7">
        <v>663</v>
      </c>
      <c r="B374" s="7" t="s">
        <v>762</v>
      </c>
      <c r="C374" s="12" t="s">
        <v>763</v>
      </c>
      <c r="D374" s="7" t="s">
        <v>9</v>
      </c>
      <c r="E374" s="7" t="s">
        <v>10</v>
      </c>
      <c r="F374" s="7" t="s">
        <v>475</v>
      </c>
      <c r="G374" s="2" t="str">
        <f>VLOOKUP(F374,'[1]1-供应商'!$C:$C,1,0)</f>
        <v>苏州众恒印刷有限公司</v>
      </c>
      <c r="H374" s="2" t="str">
        <f>VLOOKUP(B374,[2]吕亮更新版采购物料和配件!$B:$B,1,0)</f>
        <v>UFBBT080</v>
      </c>
      <c r="I374" s="2" t="str">
        <f>VLOOKUP(B374,[3]Sheet1!$B:$B,1,0)</f>
        <v>UFBBT080</v>
      </c>
    </row>
    <row r="375" spans="1:9" x14ac:dyDescent="0.2">
      <c r="A375" s="7">
        <v>663</v>
      </c>
      <c r="B375" s="7" t="s">
        <v>764</v>
      </c>
      <c r="C375" s="12" t="s">
        <v>765</v>
      </c>
      <c r="D375" s="7" t="s">
        <v>9</v>
      </c>
      <c r="E375" s="7" t="s">
        <v>10</v>
      </c>
      <c r="F375" s="7" t="s">
        <v>475</v>
      </c>
      <c r="G375" s="2" t="str">
        <f>VLOOKUP(F375,'[1]1-供应商'!$C:$C,1,0)</f>
        <v>苏州众恒印刷有限公司</v>
      </c>
      <c r="H375" s="2" t="str">
        <f>VLOOKUP(B375,[2]吕亮更新版采购物料和配件!$B:$B,1,0)</f>
        <v>UFBBT081</v>
      </c>
      <c r="I375" s="2" t="str">
        <f>VLOOKUP(B375,[3]Sheet1!$B:$B,1,0)</f>
        <v>UFBBT081</v>
      </c>
    </row>
    <row r="376" spans="1:9" x14ac:dyDescent="0.2">
      <c r="A376" s="7">
        <v>663</v>
      </c>
      <c r="B376" s="7" t="s">
        <v>766</v>
      </c>
      <c r="C376" s="12" t="s">
        <v>767</v>
      </c>
      <c r="D376" s="7" t="s">
        <v>9</v>
      </c>
      <c r="E376" s="7" t="s">
        <v>10</v>
      </c>
      <c r="F376" s="7" t="s">
        <v>475</v>
      </c>
      <c r="G376" s="2" t="str">
        <f>VLOOKUP(F376,'[1]1-供应商'!$C:$C,1,0)</f>
        <v>苏州众恒印刷有限公司</v>
      </c>
      <c r="H376" s="2" t="str">
        <f>VLOOKUP(B376,[2]吕亮更新版采购物料和配件!$B:$B,1,0)</f>
        <v>UFBBT082</v>
      </c>
      <c r="I376" s="2" t="str">
        <f>VLOOKUP(B376,[3]Sheet1!$B:$B,1,0)</f>
        <v>UFBBT082</v>
      </c>
    </row>
    <row r="377" spans="1:9" x14ac:dyDescent="0.2">
      <c r="A377" s="7">
        <v>663</v>
      </c>
      <c r="B377" s="7" t="s">
        <v>768</v>
      </c>
      <c r="C377" s="12" t="s">
        <v>769</v>
      </c>
      <c r="D377" s="7" t="s">
        <v>9</v>
      </c>
      <c r="E377" s="7" t="s">
        <v>10</v>
      </c>
      <c r="F377" s="7" t="s">
        <v>475</v>
      </c>
      <c r="G377" s="2" t="str">
        <f>VLOOKUP(F377,'[1]1-供应商'!$C:$C,1,0)</f>
        <v>苏州众恒印刷有限公司</v>
      </c>
      <c r="H377" s="2" t="str">
        <f>VLOOKUP(B377,[2]吕亮更新版采购物料和配件!$B:$B,1,0)</f>
        <v>UFBBT083</v>
      </c>
      <c r="I377" s="2" t="str">
        <f>VLOOKUP(B377,[3]Sheet1!$B:$B,1,0)</f>
        <v>UFBBT083</v>
      </c>
    </row>
    <row r="378" spans="1:9" x14ac:dyDescent="0.2">
      <c r="A378" s="7">
        <v>663</v>
      </c>
      <c r="B378" s="7" t="s">
        <v>770</v>
      </c>
      <c r="C378" s="12" t="s">
        <v>771</v>
      </c>
      <c r="D378" s="7" t="s">
        <v>9</v>
      </c>
      <c r="E378" s="7" t="s">
        <v>10</v>
      </c>
      <c r="F378" s="7" t="s">
        <v>475</v>
      </c>
      <c r="G378" s="2" t="str">
        <f>VLOOKUP(F378,'[1]1-供应商'!$C:$C,1,0)</f>
        <v>苏州众恒印刷有限公司</v>
      </c>
      <c r="H378" s="2" t="str">
        <f>VLOOKUP(B378,[2]吕亮更新版采购物料和配件!$B:$B,1,0)</f>
        <v>UFBBT084</v>
      </c>
      <c r="I378" s="2" t="str">
        <f>VLOOKUP(B378,[3]Sheet1!$B:$B,1,0)</f>
        <v>UFBBT084</v>
      </c>
    </row>
    <row r="379" spans="1:9" x14ac:dyDescent="0.2">
      <c r="A379" s="7">
        <v>663</v>
      </c>
      <c r="B379" s="7" t="s">
        <v>772</v>
      </c>
      <c r="C379" s="12" t="s">
        <v>773</v>
      </c>
      <c r="D379" s="7" t="s">
        <v>9</v>
      </c>
      <c r="E379" s="7" t="s">
        <v>10</v>
      </c>
      <c r="F379" s="7" t="s">
        <v>475</v>
      </c>
      <c r="G379" s="2" t="str">
        <f>VLOOKUP(F379,'[1]1-供应商'!$C:$C,1,0)</f>
        <v>苏州众恒印刷有限公司</v>
      </c>
      <c r="H379" s="2" t="str">
        <f>VLOOKUP(B379,[2]吕亮更新版采购物料和配件!$B:$B,1,0)</f>
        <v>UFBBT085</v>
      </c>
      <c r="I379" s="2" t="str">
        <f>VLOOKUP(B379,[3]Sheet1!$B:$B,1,0)</f>
        <v>UFBBT085</v>
      </c>
    </row>
    <row r="380" spans="1:9" x14ac:dyDescent="0.2">
      <c r="A380" s="7">
        <v>663</v>
      </c>
      <c r="B380" s="7" t="s">
        <v>774</v>
      </c>
      <c r="C380" s="12" t="s">
        <v>775</v>
      </c>
      <c r="D380" s="7" t="s">
        <v>9</v>
      </c>
      <c r="E380" s="7" t="s">
        <v>10</v>
      </c>
      <c r="F380" s="7" t="s">
        <v>475</v>
      </c>
      <c r="G380" s="2" t="str">
        <f>VLOOKUP(F380,'[1]1-供应商'!$C:$C,1,0)</f>
        <v>苏州众恒印刷有限公司</v>
      </c>
      <c r="H380" s="2" t="str">
        <f>VLOOKUP(B380,[2]吕亮更新版采购物料和配件!$B:$B,1,0)</f>
        <v>UFBBT086</v>
      </c>
      <c r="I380" s="2" t="str">
        <f>VLOOKUP(B380,[3]Sheet1!$B:$B,1,0)</f>
        <v>UFBBT086</v>
      </c>
    </row>
    <row r="381" spans="1:9" x14ac:dyDescent="0.2">
      <c r="A381" s="7">
        <v>663</v>
      </c>
      <c r="B381" s="7" t="s">
        <v>776</v>
      </c>
      <c r="C381" s="12" t="s">
        <v>777</v>
      </c>
      <c r="D381" s="7" t="s">
        <v>9</v>
      </c>
      <c r="E381" s="7" t="s">
        <v>10</v>
      </c>
      <c r="F381" s="7" t="s">
        <v>475</v>
      </c>
      <c r="G381" s="2" t="str">
        <f>VLOOKUP(F381,'[1]1-供应商'!$C:$C,1,0)</f>
        <v>苏州众恒印刷有限公司</v>
      </c>
      <c r="H381" s="2" t="str">
        <f>VLOOKUP(B381,[2]吕亮更新版采购物料和配件!$B:$B,1,0)</f>
        <v>UFBBT087</v>
      </c>
      <c r="I381" s="2" t="str">
        <f>VLOOKUP(B381,[3]Sheet1!$B:$B,1,0)</f>
        <v>UFBBT087</v>
      </c>
    </row>
    <row r="382" spans="1:9" x14ac:dyDescent="0.2">
      <c r="A382" s="7">
        <v>663</v>
      </c>
      <c r="B382" s="7" t="s">
        <v>778</v>
      </c>
      <c r="C382" s="12" t="s">
        <v>779</v>
      </c>
      <c r="D382" s="7" t="s">
        <v>9</v>
      </c>
      <c r="E382" s="7" t="s">
        <v>10</v>
      </c>
      <c r="F382" s="7" t="s">
        <v>475</v>
      </c>
      <c r="G382" s="2" t="str">
        <f>VLOOKUP(F382,'[1]1-供应商'!$C:$C,1,0)</f>
        <v>苏州众恒印刷有限公司</v>
      </c>
      <c r="H382" s="2" t="str">
        <f>VLOOKUP(B382,[2]吕亮更新版采购物料和配件!$B:$B,1,0)</f>
        <v>UFBBT088</v>
      </c>
      <c r="I382" s="2" t="str">
        <f>VLOOKUP(B382,[3]Sheet1!$B:$B,1,0)</f>
        <v>UFBBT088</v>
      </c>
    </row>
    <row r="383" spans="1:9" x14ac:dyDescent="0.2">
      <c r="A383" s="7">
        <v>663</v>
      </c>
      <c r="B383" s="7" t="s">
        <v>780</v>
      </c>
      <c r="C383" s="12" t="s">
        <v>781</v>
      </c>
      <c r="D383" s="7" t="s">
        <v>9</v>
      </c>
      <c r="E383" s="7" t="s">
        <v>10</v>
      </c>
      <c r="F383" s="7" t="s">
        <v>475</v>
      </c>
      <c r="G383" s="2" t="str">
        <f>VLOOKUP(F383,'[1]1-供应商'!$C:$C,1,0)</f>
        <v>苏州众恒印刷有限公司</v>
      </c>
      <c r="H383" s="2" t="str">
        <f>VLOOKUP(B383,[2]吕亮更新版采购物料和配件!$B:$B,1,0)</f>
        <v>UFBBT089</v>
      </c>
      <c r="I383" s="2" t="str">
        <f>VLOOKUP(B383,[3]Sheet1!$B:$B,1,0)</f>
        <v>UFBBT089</v>
      </c>
    </row>
    <row r="384" spans="1:9" x14ac:dyDescent="0.2">
      <c r="A384" s="7">
        <v>663</v>
      </c>
      <c r="B384" s="7" t="s">
        <v>782</v>
      </c>
      <c r="C384" s="12" t="s">
        <v>783</v>
      </c>
      <c r="D384" s="7" t="s">
        <v>9</v>
      </c>
      <c r="E384" s="7" t="s">
        <v>10</v>
      </c>
      <c r="F384" s="7" t="s">
        <v>475</v>
      </c>
      <c r="G384" s="2" t="str">
        <f>VLOOKUP(F384,'[1]1-供应商'!$C:$C,1,0)</f>
        <v>苏州众恒印刷有限公司</v>
      </c>
      <c r="H384" s="2" t="str">
        <f>VLOOKUP(B384,[2]吕亮更新版采购物料和配件!$B:$B,1,0)</f>
        <v>UFBBT090</v>
      </c>
      <c r="I384" s="2" t="str">
        <f>VLOOKUP(B384,[3]Sheet1!$B:$B,1,0)</f>
        <v>UFBBT090</v>
      </c>
    </row>
    <row r="385" spans="1:9" x14ac:dyDescent="0.2">
      <c r="A385" s="7">
        <v>663</v>
      </c>
      <c r="B385" s="7" t="s">
        <v>784</v>
      </c>
      <c r="C385" s="12" t="s">
        <v>785</v>
      </c>
      <c r="D385" s="7" t="s">
        <v>9</v>
      </c>
      <c r="E385" s="7" t="s">
        <v>10</v>
      </c>
      <c r="F385" s="7" t="s">
        <v>475</v>
      </c>
      <c r="G385" s="2" t="str">
        <f>VLOOKUP(F385,'[1]1-供应商'!$C:$C,1,0)</f>
        <v>苏州众恒印刷有限公司</v>
      </c>
      <c r="H385" s="2" t="str">
        <f>VLOOKUP(B385,[2]吕亮更新版采购物料和配件!$B:$B,1,0)</f>
        <v>UFBBT091</v>
      </c>
      <c r="I385" s="2" t="str">
        <f>VLOOKUP(B385,[3]Sheet1!$B:$B,1,0)</f>
        <v>UFBBT091</v>
      </c>
    </row>
    <row r="386" spans="1:9" x14ac:dyDescent="0.2">
      <c r="A386" s="7">
        <v>663</v>
      </c>
      <c r="B386" s="7" t="s">
        <v>786</v>
      </c>
      <c r="C386" s="12" t="s">
        <v>787</v>
      </c>
      <c r="D386" s="7" t="s">
        <v>9</v>
      </c>
      <c r="E386" s="7" t="s">
        <v>10</v>
      </c>
      <c r="F386" s="7" t="s">
        <v>475</v>
      </c>
      <c r="G386" s="2" t="str">
        <f>VLOOKUP(F386,'[1]1-供应商'!$C:$C,1,0)</f>
        <v>苏州众恒印刷有限公司</v>
      </c>
      <c r="H386" s="2" t="str">
        <f>VLOOKUP(B386,[2]吕亮更新版采购物料和配件!$B:$B,1,0)</f>
        <v>UFBBT092</v>
      </c>
      <c r="I386" s="2" t="str">
        <f>VLOOKUP(B386,[3]Sheet1!$B:$B,1,0)</f>
        <v>UFBBT092</v>
      </c>
    </row>
    <row r="387" spans="1:9" x14ac:dyDescent="0.2">
      <c r="A387" s="7">
        <v>663</v>
      </c>
      <c r="B387" s="7" t="s">
        <v>788</v>
      </c>
      <c r="C387" s="12" t="s">
        <v>789</v>
      </c>
      <c r="D387" s="7" t="s">
        <v>9</v>
      </c>
      <c r="E387" s="7" t="s">
        <v>10</v>
      </c>
      <c r="F387" s="7" t="s">
        <v>475</v>
      </c>
      <c r="G387" s="2" t="str">
        <f>VLOOKUP(F387,'[1]1-供应商'!$C:$C,1,0)</f>
        <v>苏州众恒印刷有限公司</v>
      </c>
      <c r="H387" s="2" t="str">
        <f>VLOOKUP(B387,[2]吕亮更新版采购物料和配件!$B:$B,1,0)</f>
        <v>UFBBT093</v>
      </c>
      <c r="I387" s="2" t="str">
        <f>VLOOKUP(B387,[3]Sheet1!$B:$B,1,0)</f>
        <v>UFBBT093</v>
      </c>
    </row>
    <row r="388" spans="1:9" x14ac:dyDescent="0.2">
      <c r="A388" s="7">
        <v>663</v>
      </c>
      <c r="B388" s="7" t="s">
        <v>790</v>
      </c>
      <c r="C388" s="12" t="s">
        <v>791</v>
      </c>
      <c r="D388" s="7" t="s">
        <v>9</v>
      </c>
      <c r="E388" s="7" t="s">
        <v>10</v>
      </c>
      <c r="F388" s="7" t="s">
        <v>475</v>
      </c>
      <c r="G388" s="2" t="str">
        <f>VLOOKUP(F388,'[1]1-供应商'!$C:$C,1,0)</f>
        <v>苏州众恒印刷有限公司</v>
      </c>
      <c r="H388" s="2" t="str">
        <f>VLOOKUP(B388,[2]吕亮更新版采购物料和配件!$B:$B,1,0)</f>
        <v>UFBBT094</v>
      </c>
      <c r="I388" s="2" t="str">
        <f>VLOOKUP(B388,[3]Sheet1!$B:$B,1,0)</f>
        <v>UFBBT094</v>
      </c>
    </row>
    <row r="389" spans="1:9" x14ac:dyDescent="0.2">
      <c r="A389" s="7">
        <v>663</v>
      </c>
      <c r="B389" s="7" t="s">
        <v>792</v>
      </c>
      <c r="C389" s="12" t="s">
        <v>793</v>
      </c>
      <c r="D389" s="7" t="s">
        <v>9</v>
      </c>
      <c r="E389" s="7" t="s">
        <v>10</v>
      </c>
      <c r="F389" s="7" t="s">
        <v>475</v>
      </c>
      <c r="G389" s="2" t="str">
        <f>VLOOKUP(F389,'[1]1-供应商'!$C:$C,1,0)</f>
        <v>苏州众恒印刷有限公司</v>
      </c>
      <c r="H389" s="2" t="str">
        <f>VLOOKUP(B389,[2]吕亮更新版采购物料和配件!$B:$B,1,0)</f>
        <v>UFBBT095</v>
      </c>
      <c r="I389" s="2" t="str">
        <f>VLOOKUP(B389,[3]Sheet1!$B:$B,1,0)</f>
        <v>UFBBT095</v>
      </c>
    </row>
    <row r="390" spans="1:9" x14ac:dyDescent="0.2">
      <c r="A390" s="7">
        <v>663</v>
      </c>
      <c r="B390" s="7" t="s">
        <v>794</v>
      </c>
      <c r="C390" s="12" t="s">
        <v>795</v>
      </c>
      <c r="D390" s="7" t="s">
        <v>9</v>
      </c>
      <c r="E390" s="7" t="s">
        <v>10</v>
      </c>
      <c r="F390" s="7" t="s">
        <v>475</v>
      </c>
      <c r="G390" s="2" t="str">
        <f>VLOOKUP(F390,'[1]1-供应商'!$C:$C,1,0)</f>
        <v>苏州众恒印刷有限公司</v>
      </c>
      <c r="H390" s="2" t="str">
        <f>VLOOKUP(B390,[2]吕亮更新版采购物料和配件!$B:$B,1,0)</f>
        <v>UFBBT096</v>
      </c>
      <c r="I390" s="2" t="str">
        <f>VLOOKUP(B390,[3]Sheet1!$B:$B,1,0)</f>
        <v>UFBBT096</v>
      </c>
    </row>
    <row r="391" spans="1:9" x14ac:dyDescent="0.2">
      <c r="A391" s="7">
        <v>663</v>
      </c>
      <c r="B391" s="7" t="s">
        <v>796</v>
      </c>
      <c r="C391" s="12" t="s">
        <v>797</v>
      </c>
      <c r="D391" s="7" t="s">
        <v>9</v>
      </c>
      <c r="E391" s="7" t="s">
        <v>10</v>
      </c>
      <c r="F391" s="7" t="s">
        <v>475</v>
      </c>
      <c r="G391" s="2" t="str">
        <f>VLOOKUP(F391,'[1]1-供应商'!$C:$C,1,0)</f>
        <v>苏州众恒印刷有限公司</v>
      </c>
      <c r="H391" s="2" t="str">
        <f>VLOOKUP(B391,[2]吕亮更新版采购物料和配件!$B:$B,1,0)</f>
        <v>UFBBT097</v>
      </c>
      <c r="I391" s="2" t="str">
        <f>VLOOKUP(B391,[3]Sheet1!$B:$B,1,0)</f>
        <v>UFBBT097</v>
      </c>
    </row>
    <row r="392" spans="1:9" x14ac:dyDescent="0.2">
      <c r="A392" s="7">
        <v>663</v>
      </c>
      <c r="B392" s="7" t="s">
        <v>798</v>
      </c>
      <c r="C392" s="12" t="s">
        <v>799</v>
      </c>
      <c r="D392" s="7" t="s">
        <v>9</v>
      </c>
      <c r="E392" s="7" t="s">
        <v>10</v>
      </c>
      <c r="F392" s="7" t="s">
        <v>475</v>
      </c>
      <c r="G392" s="2" t="str">
        <f>VLOOKUP(F392,'[1]1-供应商'!$C:$C,1,0)</f>
        <v>苏州众恒印刷有限公司</v>
      </c>
      <c r="H392" s="2" t="str">
        <f>VLOOKUP(B392,[2]吕亮更新版采购物料和配件!$B:$B,1,0)</f>
        <v>UFBBT098</v>
      </c>
      <c r="I392" s="2" t="str">
        <f>VLOOKUP(B392,[3]Sheet1!$B:$B,1,0)</f>
        <v>UFBBT098</v>
      </c>
    </row>
    <row r="393" spans="1:9" x14ac:dyDescent="0.2">
      <c r="A393" s="7">
        <v>663</v>
      </c>
      <c r="B393" s="7" t="s">
        <v>800</v>
      </c>
      <c r="C393" s="12" t="s">
        <v>801</v>
      </c>
      <c r="D393" s="7" t="s">
        <v>9</v>
      </c>
      <c r="E393" s="7" t="s">
        <v>10</v>
      </c>
      <c r="F393" s="7" t="s">
        <v>475</v>
      </c>
      <c r="G393" s="2" t="str">
        <f>VLOOKUP(F393,'[1]1-供应商'!$C:$C,1,0)</f>
        <v>苏州众恒印刷有限公司</v>
      </c>
      <c r="H393" s="2" t="str">
        <f>VLOOKUP(B393,[2]吕亮更新版采购物料和配件!$B:$B,1,0)</f>
        <v>UFBBT099</v>
      </c>
      <c r="I393" s="2" t="str">
        <f>VLOOKUP(B393,[3]Sheet1!$B:$B,1,0)</f>
        <v>UFBBT099</v>
      </c>
    </row>
    <row r="394" spans="1:9" x14ac:dyDescent="0.2">
      <c r="A394" s="7">
        <v>663</v>
      </c>
      <c r="B394" s="7" t="s">
        <v>802</v>
      </c>
      <c r="C394" s="12" t="s">
        <v>803</v>
      </c>
      <c r="D394" s="7" t="s">
        <v>9</v>
      </c>
      <c r="E394" s="7" t="s">
        <v>10</v>
      </c>
      <c r="F394" s="7" t="s">
        <v>475</v>
      </c>
      <c r="G394" s="2" t="str">
        <f>VLOOKUP(F394,'[1]1-供应商'!$C:$C,1,0)</f>
        <v>苏州众恒印刷有限公司</v>
      </c>
      <c r="H394" s="2" t="str">
        <f>VLOOKUP(B394,[2]吕亮更新版采购物料和配件!$B:$B,1,0)</f>
        <v>UFBBT100</v>
      </c>
      <c r="I394" s="2" t="str">
        <f>VLOOKUP(B394,[3]Sheet1!$B:$B,1,0)</f>
        <v>UFBBT100</v>
      </c>
    </row>
    <row r="395" spans="1:9" x14ac:dyDescent="0.2">
      <c r="A395" s="7">
        <v>663</v>
      </c>
      <c r="B395" s="7" t="s">
        <v>804</v>
      </c>
      <c r="C395" s="12" t="s">
        <v>805</v>
      </c>
      <c r="D395" s="7" t="s">
        <v>9</v>
      </c>
      <c r="E395" s="7" t="s">
        <v>10</v>
      </c>
      <c r="F395" s="7" t="s">
        <v>475</v>
      </c>
      <c r="G395" s="2" t="str">
        <f>VLOOKUP(F395,'[1]1-供应商'!$C:$C,1,0)</f>
        <v>苏州众恒印刷有限公司</v>
      </c>
      <c r="H395" s="2" t="str">
        <f>VLOOKUP(B395,[2]吕亮更新版采购物料和配件!$B:$B,1,0)</f>
        <v>UFBBT101</v>
      </c>
      <c r="I395" s="2" t="str">
        <f>VLOOKUP(B395,[3]Sheet1!$B:$B,1,0)</f>
        <v>UFBBT101</v>
      </c>
    </row>
    <row r="396" spans="1:9" x14ac:dyDescent="0.2">
      <c r="A396" s="7">
        <v>663</v>
      </c>
      <c r="B396" s="7" t="s">
        <v>806</v>
      </c>
      <c r="C396" s="12" t="s">
        <v>807</v>
      </c>
      <c r="D396" s="7" t="s">
        <v>9</v>
      </c>
      <c r="E396" s="7" t="s">
        <v>10</v>
      </c>
      <c r="F396" s="7" t="s">
        <v>475</v>
      </c>
      <c r="G396" s="2" t="str">
        <f>VLOOKUP(F396,'[1]1-供应商'!$C:$C,1,0)</f>
        <v>苏州众恒印刷有限公司</v>
      </c>
      <c r="H396" s="2" t="str">
        <f>VLOOKUP(B396,[2]吕亮更新版采购物料和配件!$B:$B,1,0)</f>
        <v>UFBBT102</v>
      </c>
      <c r="I396" s="2" t="str">
        <f>VLOOKUP(B396,[3]Sheet1!$B:$B,1,0)</f>
        <v>UFBBT102</v>
      </c>
    </row>
    <row r="397" spans="1:9" x14ac:dyDescent="0.2">
      <c r="A397" s="7">
        <v>663</v>
      </c>
      <c r="B397" s="7" t="s">
        <v>808</v>
      </c>
      <c r="C397" s="12" t="s">
        <v>809</v>
      </c>
      <c r="D397" s="7" t="s">
        <v>9</v>
      </c>
      <c r="E397" s="7" t="s">
        <v>10</v>
      </c>
      <c r="F397" s="7" t="s">
        <v>475</v>
      </c>
      <c r="G397" s="2" t="str">
        <f>VLOOKUP(F397,'[1]1-供应商'!$C:$C,1,0)</f>
        <v>苏州众恒印刷有限公司</v>
      </c>
      <c r="H397" s="2" t="str">
        <f>VLOOKUP(B397,[2]吕亮更新版采购物料和配件!$B:$B,1,0)</f>
        <v>UFBBT103</v>
      </c>
      <c r="I397" s="2" t="str">
        <f>VLOOKUP(B397,[3]Sheet1!$B:$B,1,0)</f>
        <v>UFBBT103</v>
      </c>
    </row>
    <row r="398" spans="1:9" x14ac:dyDescent="0.2">
      <c r="A398" s="7">
        <v>663</v>
      </c>
      <c r="B398" s="7" t="s">
        <v>810</v>
      </c>
      <c r="C398" s="12" t="s">
        <v>811</v>
      </c>
      <c r="D398" s="7" t="s">
        <v>9</v>
      </c>
      <c r="E398" s="7" t="s">
        <v>10</v>
      </c>
      <c r="F398" s="7" t="s">
        <v>475</v>
      </c>
      <c r="G398" s="2" t="str">
        <f>VLOOKUP(F398,'[1]1-供应商'!$C:$C,1,0)</f>
        <v>苏州众恒印刷有限公司</v>
      </c>
      <c r="H398" s="2" t="str">
        <f>VLOOKUP(B398,[2]吕亮更新版采购物料和配件!$B:$B,1,0)</f>
        <v>UFBBT104</v>
      </c>
      <c r="I398" s="2" t="str">
        <f>VLOOKUP(B398,[3]Sheet1!$B:$B,1,0)</f>
        <v>UFBBT104</v>
      </c>
    </row>
    <row r="399" spans="1:9" x14ac:dyDescent="0.2">
      <c r="A399" s="7">
        <v>663</v>
      </c>
      <c r="B399" s="7" t="s">
        <v>812</v>
      </c>
      <c r="C399" s="12" t="s">
        <v>813</v>
      </c>
      <c r="D399" s="7" t="s">
        <v>9</v>
      </c>
      <c r="E399" s="7" t="s">
        <v>10</v>
      </c>
      <c r="F399" s="7" t="s">
        <v>475</v>
      </c>
      <c r="G399" s="2" t="str">
        <f>VLOOKUP(F399,'[1]1-供应商'!$C:$C,1,0)</f>
        <v>苏州众恒印刷有限公司</v>
      </c>
      <c r="H399" s="2" t="str">
        <f>VLOOKUP(B399,[2]吕亮更新版采购物料和配件!$B:$B,1,0)</f>
        <v>UFBBT105</v>
      </c>
      <c r="I399" s="2" t="str">
        <f>VLOOKUP(B399,[3]Sheet1!$B:$B,1,0)</f>
        <v>UFBBT105</v>
      </c>
    </row>
    <row r="400" spans="1:9" x14ac:dyDescent="0.2">
      <c r="A400" s="7">
        <v>663</v>
      </c>
      <c r="B400" s="7" t="s">
        <v>814</v>
      </c>
      <c r="C400" s="12" t="s">
        <v>815</v>
      </c>
      <c r="D400" s="7" t="s">
        <v>9</v>
      </c>
      <c r="E400" s="7" t="s">
        <v>10</v>
      </c>
      <c r="F400" s="7" t="s">
        <v>475</v>
      </c>
      <c r="G400" s="2" t="str">
        <f>VLOOKUP(F400,'[1]1-供应商'!$C:$C,1,0)</f>
        <v>苏州众恒印刷有限公司</v>
      </c>
      <c r="H400" s="2" t="str">
        <f>VLOOKUP(B400,[2]吕亮更新版采购物料和配件!$B:$B,1,0)</f>
        <v>UFBBT106</v>
      </c>
      <c r="I400" s="2" t="str">
        <f>VLOOKUP(B400,[3]Sheet1!$B:$B,1,0)</f>
        <v>UFBBT106</v>
      </c>
    </row>
    <row r="401" spans="1:9" x14ac:dyDescent="0.2">
      <c r="A401" s="7">
        <v>663</v>
      </c>
      <c r="B401" s="7" t="s">
        <v>816</v>
      </c>
      <c r="C401" s="12" t="s">
        <v>817</v>
      </c>
      <c r="D401" s="7" t="s">
        <v>9</v>
      </c>
      <c r="E401" s="7" t="s">
        <v>10</v>
      </c>
      <c r="F401" s="7" t="s">
        <v>475</v>
      </c>
      <c r="G401" s="2" t="str">
        <f>VLOOKUP(F401,'[1]1-供应商'!$C:$C,1,0)</f>
        <v>苏州众恒印刷有限公司</v>
      </c>
      <c r="H401" s="2" t="str">
        <f>VLOOKUP(B401,[2]吕亮更新版采购物料和配件!$B:$B,1,0)</f>
        <v>UFBBT107</v>
      </c>
      <c r="I401" s="2" t="str">
        <f>VLOOKUP(B401,[3]Sheet1!$B:$B,1,0)</f>
        <v>UFBBT107</v>
      </c>
    </row>
    <row r="402" spans="1:9" x14ac:dyDescent="0.2">
      <c r="A402" s="7">
        <v>663</v>
      </c>
      <c r="B402" s="7" t="s">
        <v>818</v>
      </c>
      <c r="C402" s="12" t="s">
        <v>819</v>
      </c>
      <c r="D402" s="7" t="s">
        <v>9</v>
      </c>
      <c r="E402" s="7" t="s">
        <v>10</v>
      </c>
      <c r="F402" s="7" t="s">
        <v>475</v>
      </c>
      <c r="G402" s="2" t="str">
        <f>VLOOKUP(F402,'[1]1-供应商'!$C:$C,1,0)</f>
        <v>苏州众恒印刷有限公司</v>
      </c>
      <c r="H402" s="2" t="str">
        <f>VLOOKUP(B402,[2]吕亮更新版采购物料和配件!$B:$B,1,0)</f>
        <v>UFBBT108</v>
      </c>
      <c r="I402" s="2" t="str">
        <f>VLOOKUP(B402,[3]Sheet1!$B:$B,1,0)</f>
        <v>UFBBT108</v>
      </c>
    </row>
    <row r="403" spans="1:9" x14ac:dyDescent="0.2">
      <c r="A403" s="7">
        <v>663</v>
      </c>
      <c r="B403" s="7" t="s">
        <v>820</v>
      </c>
      <c r="C403" s="12" t="s">
        <v>821</v>
      </c>
      <c r="D403" s="7" t="s">
        <v>9</v>
      </c>
      <c r="E403" s="7" t="s">
        <v>10</v>
      </c>
      <c r="F403" s="7" t="s">
        <v>475</v>
      </c>
      <c r="G403" s="2" t="str">
        <f>VLOOKUP(F403,'[1]1-供应商'!$C:$C,1,0)</f>
        <v>苏州众恒印刷有限公司</v>
      </c>
      <c r="H403" s="2" t="str">
        <f>VLOOKUP(B403,[2]吕亮更新版采购物料和配件!$B:$B,1,0)</f>
        <v>UFBBT109</v>
      </c>
      <c r="I403" s="2" t="str">
        <f>VLOOKUP(B403,[3]Sheet1!$B:$B,1,0)</f>
        <v>UFBBT109</v>
      </c>
    </row>
    <row r="404" spans="1:9" x14ac:dyDescent="0.2">
      <c r="A404" s="7">
        <v>663</v>
      </c>
      <c r="B404" s="7" t="s">
        <v>822</v>
      </c>
      <c r="C404" s="12" t="s">
        <v>823</v>
      </c>
      <c r="D404" s="7" t="s">
        <v>9</v>
      </c>
      <c r="E404" s="7" t="s">
        <v>10</v>
      </c>
      <c r="F404" s="7" t="s">
        <v>475</v>
      </c>
      <c r="G404" s="2" t="str">
        <f>VLOOKUP(F404,'[1]1-供应商'!$C:$C,1,0)</f>
        <v>苏州众恒印刷有限公司</v>
      </c>
      <c r="H404" s="2" t="str">
        <f>VLOOKUP(B404,[2]吕亮更新版采购物料和配件!$B:$B,1,0)</f>
        <v>UFBBT110</v>
      </c>
      <c r="I404" s="2" t="str">
        <f>VLOOKUP(B404,[3]Sheet1!$B:$B,1,0)</f>
        <v>UFBBT110</v>
      </c>
    </row>
    <row r="405" spans="1:9" x14ac:dyDescent="0.2">
      <c r="A405" s="7">
        <v>663</v>
      </c>
      <c r="B405" s="7" t="s">
        <v>824</v>
      </c>
      <c r="C405" s="12" t="s">
        <v>825</v>
      </c>
      <c r="D405" s="7" t="s">
        <v>9</v>
      </c>
      <c r="E405" s="7" t="s">
        <v>10</v>
      </c>
      <c r="F405" s="7" t="s">
        <v>475</v>
      </c>
      <c r="G405" s="2" t="str">
        <f>VLOOKUP(F405,'[1]1-供应商'!$C:$C,1,0)</f>
        <v>苏州众恒印刷有限公司</v>
      </c>
      <c r="H405" s="2" t="str">
        <f>VLOOKUP(B405,[2]吕亮更新版采购物料和配件!$B:$B,1,0)</f>
        <v>UFBBT111</v>
      </c>
      <c r="I405" s="2" t="str">
        <f>VLOOKUP(B405,[3]Sheet1!$B:$B,1,0)</f>
        <v>UFBBT111</v>
      </c>
    </row>
    <row r="406" spans="1:9" x14ac:dyDescent="0.2">
      <c r="A406" s="7">
        <v>663</v>
      </c>
      <c r="B406" s="7" t="s">
        <v>826</v>
      </c>
      <c r="C406" s="12" t="s">
        <v>827</v>
      </c>
      <c r="D406" s="7" t="s">
        <v>9</v>
      </c>
      <c r="E406" s="7" t="s">
        <v>10</v>
      </c>
      <c r="F406" s="7" t="s">
        <v>475</v>
      </c>
      <c r="G406" s="2" t="str">
        <f>VLOOKUP(F406,'[1]1-供应商'!$C:$C,1,0)</f>
        <v>苏州众恒印刷有限公司</v>
      </c>
      <c r="H406" s="2" t="str">
        <f>VLOOKUP(B406,[2]吕亮更新版采购物料和配件!$B:$B,1,0)</f>
        <v>UFBBT112</v>
      </c>
      <c r="I406" s="2" t="str">
        <f>VLOOKUP(B406,[3]Sheet1!$B:$B,1,0)</f>
        <v>UFBBT112</v>
      </c>
    </row>
    <row r="407" spans="1:9" x14ac:dyDescent="0.2">
      <c r="A407" s="7">
        <v>663</v>
      </c>
      <c r="B407" s="7" t="s">
        <v>828</v>
      </c>
      <c r="C407" s="12" t="s">
        <v>829</v>
      </c>
      <c r="D407" s="7" t="s">
        <v>9</v>
      </c>
      <c r="E407" s="7" t="s">
        <v>10</v>
      </c>
      <c r="F407" s="7" t="s">
        <v>475</v>
      </c>
      <c r="G407" s="2" t="str">
        <f>VLOOKUP(F407,'[1]1-供应商'!$C:$C,1,0)</f>
        <v>苏州众恒印刷有限公司</v>
      </c>
      <c r="H407" s="2" t="str">
        <f>VLOOKUP(B407,[2]吕亮更新版采购物料和配件!$B:$B,1,0)</f>
        <v>UFBBT113</v>
      </c>
      <c r="I407" s="2" t="str">
        <f>VLOOKUP(B407,[3]Sheet1!$B:$B,1,0)</f>
        <v>UFBBT113</v>
      </c>
    </row>
    <row r="408" spans="1:9" x14ac:dyDescent="0.2">
      <c r="A408" s="7">
        <v>663</v>
      </c>
      <c r="B408" s="7" t="s">
        <v>830</v>
      </c>
      <c r="C408" s="12" t="s">
        <v>831</v>
      </c>
      <c r="D408" s="7" t="s">
        <v>9</v>
      </c>
      <c r="E408" s="7" t="s">
        <v>10</v>
      </c>
      <c r="F408" s="7" t="s">
        <v>475</v>
      </c>
      <c r="G408" s="2" t="str">
        <f>VLOOKUP(F408,'[1]1-供应商'!$C:$C,1,0)</f>
        <v>苏州众恒印刷有限公司</v>
      </c>
      <c r="H408" s="2" t="str">
        <f>VLOOKUP(B408,[2]吕亮更新版采购物料和配件!$B:$B,1,0)</f>
        <v>UFBBT114</v>
      </c>
      <c r="I408" s="2" t="str">
        <f>VLOOKUP(B408,[3]Sheet1!$B:$B,1,0)</f>
        <v>UFBBT114</v>
      </c>
    </row>
    <row r="409" spans="1:9" x14ac:dyDescent="0.2">
      <c r="A409" s="7">
        <v>663</v>
      </c>
      <c r="B409" s="7" t="s">
        <v>832</v>
      </c>
      <c r="C409" s="12" t="s">
        <v>833</v>
      </c>
      <c r="D409" s="7" t="s">
        <v>9</v>
      </c>
      <c r="E409" s="7" t="s">
        <v>10</v>
      </c>
      <c r="F409" s="7" t="s">
        <v>475</v>
      </c>
      <c r="G409" s="2" t="str">
        <f>VLOOKUP(F409,'[1]1-供应商'!$C:$C,1,0)</f>
        <v>苏州众恒印刷有限公司</v>
      </c>
      <c r="H409" s="2" t="str">
        <f>VLOOKUP(B409,[2]吕亮更新版采购物料和配件!$B:$B,1,0)</f>
        <v>UFBBT115</v>
      </c>
      <c r="I409" s="2" t="str">
        <f>VLOOKUP(B409,[3]Sheet1!$B:$B,1,0)</f>
        <v>UFBBT115</v>
      </c>
    </row>
    <row r="410" spans="1:9" x14ac:dyDescent="0.2">
      <c r="A410" s="7">
        <v>663</v>
      </c>
      <c r="B410" s="7" t="s">
        <v>834</v>
      </c>
      <c r="C410" s="12" t="s">
        <v>835</v>
      </c>
      <c r="D410" s="7" t="s">
        <v>9</v>
      </c>
      <c r="E410" s="7" t="s">
        <v>10</v>
      </c>
      <c r="F410" s="7" t="s">
        <v>475</v>
      </c>
      <c r="G410" s="2" t="str">
        <f>VLOOKUP(F410,'[1]1-供应商'!$C:$C,1,0)</f>
        <v>苏州众恒印刷有限公司</v>
      </c>
      <c r="H410" s="2" t="str">
        <f>VLOOKUP(B410,[2]吕亮更新版采购物料和配件!$B:$B,1,0)</f>
        <v>UFBBT116</v>
      </c>
      <c r="I410" s="2" t="str">
        <f>VLOOKUP(B410,[3]Sheet1!$B:$B,1,0)</f>
        <v>UFBBT116</v>
      </c>
    </row>
    <row r="411" spans="1:9" x14ac:dyDescent="0.2">
      <c r="A411" s="7">
        <v>663</v>
      </c>
      <c r="B411" s="7" t="s">
        <v>836</v>
      </c>
      <c r="C411" s="12" t="s">
        <v>837</v>
      </c>
      <c r="D411" s="7" t="s">
        <v>9</v>
      </c>
      <c r="E411" s="7" t="s">
        <v>10</v>
      </c>
      <c r="F411" s="7" t="s">
        <v>475</v>
      </c>
      <c r="G411" s="2" t="str">
        <f>VLOOKUP(F411,'[1]1-供应商'!$C:$C,1,0)</f>
        <v>苏州众恒印刷有限公司</v>
      </c>
      <c r="H411" s="2" t="str">
        <f>VLOOKUP(B411,[2]吕亮更新版采购物料和配件!$B:$B,1,0)</f>
        <v>UFBBT117</v>
      </c>
      <c r="I411" s="2" t="str">
        <f>VLOOKUP(B411,[3]Sheet1!$B:$B,1,0)</f>
        <v>UFBBT117</v>
      </c>
    </row>
    <row r="412" spans="1:9" x14ac:dyDescent="0.2">
      <c r="A412" s="7">
        <v>663</v>
      </c>
      <c r="B412" s="7" t="s">
        <v>838</v>
      </c>
      <c r="C412" s="12" t="s">
        <v>839</v>
      </c>
      <c r="D412" s="7" t="s">
        <v>9</v>
      </c>
      <c r="E412" s="7" t="s">
        <v>10</v>
      </c>
      <c r="F412" s="7" t="s">
        <v>475</v>
      </c>
      <c r="G412" s="2" t="str">
        <f>VLOOKUP(F412,'[1]1-供应商'!$C:$C,1,0)</f>
        <v>苏州众恒印刷有限公司</v>
      </c>
      <c r="H412" s="2" t="str">
        <f>VLOOKUP(B412,[2]吕亮更新版采购物料和配件!$B:$B,1,0)</f>
        <v>UFBBT118</v>
      </c>
      <c r="I412" s="2" t="str">
        <f>VLOOKUP(B412,[3]Sheet1!$B:$B,1,0)</f>
        <v>UFBBT118</v>
      </c>
    </row>
    <row r="413" spans="1:9" x14ac:dyDescent="0.2">
      <c r="A413" s="7">
        <v>663</v>
      </c>
      <c r="B413" s="7" t="s">
        <v>840</v>
      </c>
      <c r="C413" s="12" t="s">
        <v>841</v>
      </c>
      <c r="D413" s="7" t="s">
        <v>9</v>
      </c>
      <c r="E413" s="7" t="s">
        <v>10</v>
      </c>
      <c r="F413" s="7" t="s">
        <v>475</v>
      </c>
      <c r="G413" s="2" t="str">
        <f>VLOOKUP(F413,'[1]1-供应商'!$C:$C,1,0)</f>
        <v>苏州众恒印刷有限公司</v>
      </c>
      <c r="H413" s="2" t="str">
        <f>VLOOKUP(B413,[2]吕亮更新版采购物料和配件!$B:$B,1,0)</f>
        <v>UFBBT119</v>
      </c>
      <c r="I413" s="2" t="str">
        <f>VLOOKUP(B413,[3]Sheet1!$B:$B,1,0)</f>
        <v>UFBBT119</v>
      </c>
    </row>
    <row r="414" spans="1:9" x14ac:dyDescent="0.2">
      <c r="A414" s="7">
        <v>663</v>
      </c>
      <c r="B414" s="7" t="s">
        <v>842</v>
      </c>
      <c r="C414" s="12" t="s">
        <v>843</v>
      </c>
      <c r="D414" s="7" t="s">
        <v>9</v>
      </c>
      <c r="E414" s="7" t="s">
        <v>10</v>
      </c>
      <c r="F414" s="7" t="s">
        <v>475</v>
      </c>
      <c r="G414" s="2" t="str">
        <f>VLOOKUP(F414,'[1]1-供应商'!$C:$C,1,0)</f>
        <v>苏州众恒印刷有限公司</v>
      </c>
      <c r="H414" s="2" t="str">
        <f>VLOOKUP(B414,[2]吕亮更新版采购物料和配件!$B:$B,1,0)</f>
        <v>UFBBT120</v>
      </c>
      <c r="I414" s="2" t="str">
        <f>VLOOKUP(B414,[3]Sheet1!$B:$B,1,0)</f>
        <v>UFBBT120</v>
      </c>
    </row>
    <row r="415" spans="1:9" x14ac:dyDescent="0.2">
      <c r="A415" s="7">
        <v>663</v>
      </c>
      <c r="B415" s="7" t="s">
        <v>844</v>
      </c>
      <c r="C415" s="12" t="s">
        <v>845</v>
      </c>
      <c r="D415" s="7" t="s">
        <v>9</v>
      </c>
      <c r="E415" s="7" t="s">
        <v>10</v>
      </c>
      <c r="F415" s="7" t="s">
        <v>475</v>
      </c>
      <c r="G415" s="2" t="str">
        <f>VLOOKUP(F415,'[1]1-供应商'!$C:$C,1,0)</f>
        <v>苏州众恒印刷有限公司</v>
      </c>
      <c r="H415" s="2" t="str">
        <f>VLOOKUP(B415,[2]吕亮更新版采购物料和配件!$B:$B,1,0)</f>
        <v>UFBBT121</v>
      </c>
      <c r="I415" s="2" t="str">
        <f>VLOOKUP(B415,[3]Sheet1!$B:$B,1,0)</f>
        <v>UFBBT121</v>
      </c>
    </row>
    <row r="416" spans="1:9" x14ac:dyDescent="0.2">
      <c r="A416" s="7">
        <v>663</v>
      </c>
      <c r="B416" s="7" t="s">
        <v>846</v>
      </c>
      <c r="C416" s="12" t="s">
        <v>847</v>
      </c>
      <c r="D416" s="7" t="s">
        <v>9</v>
      </c>
      <c r="E416" s="7" t="s">
        <v>10</v>
      </c>
      <c r="F416" s="7" t="s">
        <v>475</v>
      </c>
      <c r="G416" s="2" t="str">
        <f>VLOOKUP(F416,'[1]1-供应商'!$C:$C,1,0)</f>
        <v>苏州众恒印刷有限公司</v>
      </c>
      <c r="H416" s="2" t="str">
        <f>VLOOKUP(B416,[2]吕亮更新版采购物料和配件!$B:$B,1,0)</f>
        <v>UFBBT122</v>
      </c>
      <c r="I416" s="2" t="str">
        <f>VLOOKUP(B416,[3]Sheet1!$B:$B,1,0)</f>
        <v>UFBBT122</v>
      </c>
    </row>
    <row r="417" spans="1:9" x14ac:dyDescent="0.2">
      <c r="A417" s="7">
        <v>663</v>
      </c>
      <c r="B417" s="7" t="s">
        <v>848</v>
      </c>
      <c r="C417" s="12" t="s">
        <v>849</v>
      </c>
      <c r="D417" s="7" t="s">
        <v>9</v>
      </c>
      <c r="E417" s="7" t="s">
        <v>10</v>
      </c>
      <c r="F417" s="7" t="s">
        <v>475</v>
      </c>
      <c r="G417" s="2" t="str">
        <f>VLOOKUP(F417,'[1]1-供应商'!$C:$C,1,0)</f>
        <v>苏州众恒印刷有限公司</v>
      </c>
      <c r="H417" s="2" t="str">
        <f>VLOOKUP(B417,[2]吕亮更新版采购物料和配件!$B:$B,1,0)</f>
        <v>UFBBT123</v>
      </c>
      <c r="I417" s="2" t="str">
        <f>VLOOKUP(B417,[3]Sheet1!$B:$B,1,0)</f>
        <v>UFBBT123</v>
      </c>
    </row>
    <row r="418" spans="1:9" x14ac:dyDescent="0.2">
      <c r="A418" s="7">
        <v>663</v>
      </c>
      <c r="B418" s="7" t="s">
        <v>850</v>
      </c>
      <c r="C418" s="12" t="s">
        <v>851</v>
      </c>
      <c r="D418" s="7" t="s">
        <v>9</v>
      </c>
      <c r="E418" s="7" t="s">
        <v>10</v>
      </c>
      <c r="F418" s="7" t="s">
        <v>475</v>
      </c>
      <c r="G418" s="2" t="str">
        <f>VLOOKUP(F418,'[1]1-供应商'!$C:$C,1,0)</f>
        <v>苏州众恒印刷有限公司</v>
      </c>
      <c r="H418" s="2" t="str">
        <f>VLOOKUP(B418,[2]吕亮更新版采购物料和配件!$B:$B,1,0)</f>
        <v>UFBBT124</v>
      </c>
      <c r="I418" s="2" t="str">
        <f>VLOOKUP(B418,[3]Sheet1!$B:$B,1,0)</f>
        <v>UFBBT124</v>
      </c>
    </row>
    <row r="419" spans="1:9" x14ac:dyDescent="0.2">
      <c r="A419" s="7">
        <v>663</v>
      </c>
      <c r="B419" s="7" t="s">
        <v>852</v>
      </c>
      <c r="C419" s="12" t="s">
        <v>853</v>
      </c>
      <c r="D419" s="7" t="s">
        <v>9</v>
      </c>
      <c r="E419" s="7" t="s">
        <v>10</v>
      </c>
      <c r="F419" s="7" t="s">
        <v>475</v>
      </c>
      <c r="G419" s="2" t="str">
        <f>VLOOKUP(F419,'[1]1-供应商'!$C:$C,1,0)</f>
        <v>苏州众恒印刷有限公司</v>
      </c>
      <c r="H419" s="2" t="str">
        <f>VLOOKUP(B419,[2]吕亮更新版采购物料和配件!$B:$B,1,0)</f>
        <v>UFBBT125</v>
      </c>
      <c r="I419" s="2" t="str">
        <f>VLOOKUP(B419,[3]Sheet1!$B:$B,1,0)</f>
        <v>UFBBT125</v>
      </c>
    </row>
    <row r="420" spans="1:9" x14ac:dyDescent="0.2">
      <c r="A420" s="7">
        <v>663</v>
      </c>
      <c r="B420" s="7" t="s">
        <v>854</v>
      </c>
      <c r="C420" s="12" t="s">
        <v>855</v>
      </c>
      <c r="D420" s="7" t="s">
        <v>9</v>
      </c>
      <c r="E420" s="7" t="s">
        <v>10</v>
      </c>
      <c r="F420" s="7" t="s">
        <v>475</v>
      </c>
      <c r="G420" s="2" t="str">
        <f>VLOOKUP(F420,'[1]1-供应商'!$C:$C,1,0)</f>
        <v>苏州众恒印刷有限公司</v>
      </c>
      <c r="H420" s="2" t="str">
        <f>VLOOKUP(B420,[2]吕亮更新版采购物料和配件!$B:$B,1,0)</f>
        <v>UFBBT126</v>
      </c>
      <c r="I420" s="2" t="str">
        <f>VLOOKUP(B420,[3]Sheet1!$B:$B,1,0)</f>
        <v>UFBBT126</v>
      </c>
    </row>
    <row r="421" spans="1:9" x14ac:dyDescent="0.2">
      <c r="A421" s="7">
        <v>663</v>
      </c>
      <c r="B421" s="7" t="s">
        <v>856</v>
      </c>
      <c r="C421" s="12" t="s">
        <v>857</v>
      </c>
      <c r="D421" s="7" t="s">
        <v>9</v>
      </c>
      <c r="E421" s="7" t="s">
        <v>10</v>
      </c>
      <c r="F421" s="7" t="s">
        <v>475</v>
      </c>
      <c r="G421" s="2" t="str">
        <f>VLOOKUP(F421,'[1]1-供应商'!$C:$C,1,0)</f>
        <v>苏州众恒印刷有限公司</v>
      </c>
      <c r="H421" s="2" t="str">
        <f>VLOOKUP(B421,[2]吕亮更新版采购物料和配件!$B:$B,1,0)</f>
        <v>UFBBT127</v>
      </c>
      <c r="I421" s="2" t="str">
        <f>VLOOKUP(B421,[3]Sheet1!$B:$B,1,0)</f>
        <v>UFBBT127</v>
      </c>
    </row>
    <row r="422" spans="1:9" x14ac:dyDescent="0.2">
      <c r="A422" s="7">
        <v>663</v>
      </c>
      <c r="B422" s="7" t="s">
        <v>858</v>
      </c>
      <c r="C422" s="12" t="s">
        <v>859</v>
      </c>
      <c r="D422" s="7" t="s">
        <v>9</v>
      </c>
      <c r="E422" s="7" t="s">
        <v>10</v>
      </c>
      <c r="F422" s="7" t="s">
        <v>475</v>
      </c>
      <c r="G422" s="2" t="str">
        <f>VLOOKUP(F422,'[1]1-供应商'!$C:$C,1,0)</f>
        <v>苏州众恒印刷有限公司</v>
      </c>
      <c r="H422" s="2" t="str">
        <f>VLOOKUP(B422,[2]吕亮更新版采购物料和配件!$B:$B,1,0)</f>
        <v>UFBBT128</v>
      </c>
      <c r="I422" s="2" t="str">
        <f>VLOOKUP(B422,[3]Sheet1!$B:$B,1,0)</f>
        <v>UFBBT128</v>
      </c>
    </row>
    <row r="423" spans="1:9" x14ac:dyDescent="0.2">
      <c r="A423" s="7">
        <v>663</v>
      </c>
      <c r="B423" s="7" t="s">
        <v>860</v>
      </c>
      <c r="C423" s="12" t="s">
        <v>861</v>
      </c>
      <c r="D423" s="7" t="s">
        <v>9</v>
      </c>
      <c r="E423" s="7" t="s">
        <v>10</v>
      </c>
      <c r="F423" s="7" t="s">
        <v>475</v>
      </c>
      <c r="G423" s="2" t="str">
        <f>VLOOKUP(F423,'[1]1-供应商'!$C:$C,1,0)</f>
        <v>苏州众恒印刷有限公司</v>
      </c>
      <c r="H423" s="2" t="str">
        <f>VLOOKUP(B423,[2]吕亮更新版采购物料和配件!$B:$B,1,0)</f>
        <v>UFBBT129</v>
      </c>
      <c r="I423" s="2" t="str">
        <f>VLOOKUP(B423,[3]Sheet1!$B:$B,1,0)</f>
        <v>UFBBT129</v>
      </c>
    </row>
    <row r="424" spans="1:9" x14ac:dyDescent="0.2">
      <c r="A424" s="7">
        <v>663</v>
      </c>
      <c r="B424" s="7" t="s">
        <v>862</v>
      </c>
      <c r="C424" s="12" t="s">
        <v>863</v>
      </c>
      <c r="D424" s="7" t="s">
        <v>9</v>
      </c>
      <c r="E424" s="7" t="s">
        <v>10</v>
      </c>
      <c r="F424" s="7" t="s">
        <v>475</v>
      </c>
      <c r="G424" s="2" t="str">
        <f>VLOOKUP(F424,'[1]1-供应商'!$C:$C,1,0)</f>
        <v>苏州众恒印刷有限公司</v>
      </c>
      <c r="H424" s="2" t="str">
        <f>VLOOKUP(B424,[2]吕亮更新版采购物料和配件!$B:$B,1,0)</f>
        <v>UFBBT130</v>
      </c>
      <c r="I424" s="2" t="str">
        <f>VLOOKUP(B424,[3]Sheet1!$B:$B,1,0)</f>
        <v>UFBBT130</v>
      </c>
    </row>
    <row r="425" spans="1:9" x14ac:dyDescent="0.2">
      <c r="A425" s="7">
        <v>663</v>
      </c>
      <c r="B425" s="7" t="s">
        <v>864</v>
      </c>
      <c r="C425" s="12" t="s">
        <v>865</v>
      </c>
      <c r="D425" s="7" t="s">
        <v>9</v>
      </c>
      <c r="E425" s="7" t="s">
        <v>10</v>
      </c>
      <c r="F425" s="7" t="s">
        <v>475</v>
      </c>
      <c r="G425" s="2" t="str">
        <f>VLOOKUP(F425,'[1]1-供应商'!$C:$C,1,0)</f>
        <v>苏州众恒印刷有限公司</v>
      </c>
      <c r="H425" s="2" t="str">
        <f>VLOOKUP(B425,[2]吕亮更新版采购物料和配件!$B:$B,1,0)</f>
        <v>UFBBT131</v>
      </c>
      <c r="I425" s="2" t="str">
        <f>VLOOKUP(B425,[3]Sheet1!$B:$B,1,0)</f>
        <v>UFBBT131</v>
      </c>
    </row>
    <row r="426" spans="1:9" x14ac:dyDescent="0.2">
      <c r="A426" s="7">
        <v>663</v>
      </c>
      <c r="B426" s="7" t="s">
        <v>866</v>
      </c>
      <c r="C426" s="12" t="s">
        <v>867</v>
      </c>
      <c r="D426" s="7" t="s">
        <v>9</v>
      </c>
      <c r="E426" s="7" t="s">
        <v>10</v>
      </c>
      <c r="F426" s="7" t="s">
        <v>475</v>
      </c>
      <c r="G426" s="2" t="str">
        <f>VLOOKUP(F426,'[1]1-供应商'!$C:$C,1,0)</f>
        <v>苏州众恒印刷有限公司</v>
      </c>
      <c r="H426" s="2" t="str">
        <f>VLOOKUP(B426,[2]吕亮更新版采购物料和配件!$B:$B,1,0)</f>
        <v>UFBBT132</v>
      </c>
      <c r="I426" s="2" t="str">
        <f>VLOOKUP(B426,[3]Sheet1!$B:$B,1,0)</f>
        <v>UFBBT132</v>
      </c>
    </row>
    <row r="427" spans="1:9" x14ac:dyDescent="0.2">
      <c r="A427" s="7">
        <v>663</v>
      </c>
      <c r="B427" s="7" t="s">
        <v>868</v>
      </c>
      <c r="C427" s="12" t="s">
        <v>869</v>
      </c>
      <c r="D427" s="7" t="s">
        <v>9</v>
      </c>
      <c r="E427" s="7" t="s">
        <v>10</v>
      </c>
      <c r="F427" s="7" t="s">
        <v>475</v>
      </c>
      <c r="G427" s="2" t="str">
        <f>VLOOKUP(F427,'[1]1-供应商'!$C:$C,1,0)</f>
        <v>苏州众恒印刷有限公司</v>
      </c>
      <c r="H427" s="2" t="str">
        <f>VLOOKUP(B427,[2]吕亮更新版采购物料和配件!$B:$B,1,0)</f>
        <v>UFBBT133</v>
      </c>
      <c r="I427" s="2" t="str">
        <f>VLOOKUP(B427,[3]Sheet1!$B:$B,1,0)</f>
        <v>UFBBT133</v>
      </c>
    </row>
    <row r="428" spans="1:9" x14ac:dyDescent="0.2">
      <c r="A428" s="7">
        <v>663</v>
      </c>
      <c r="B428" s="7" t="s">
        <v>870</v>
      </c>
      <c r="C428" s="12" t="s">
        <v>871</v>
      </c>
      <c r="D428" s="7" t="s">
        <v>9</v>
      </c>
      <c r="E428" s="7" t="s">
        <v>10</v>
      </c>
      <c r="F428" s="7" t="s">
        <v>475</v>
      </c>
      <c r="G428" s="2" t="str">
        <f>VLOOKUP(F428,'[1]1-供应商'!$C:$C,1,0)</f>
        <v>苏州众恒印刷有限公司</v>
      </c>
      <c r="H428" s="2" t="str">
        <f>VLOOKUP(B428,[2]吕亮更新版采购物料和配件!$B:$B,1,0)</f>
        <v>UFBBT134</v>
      </c>
      <c r="I428" s="2" t="str">
        <f>VLOOKUP(B428,[3]Sheet1!$B:$B,1,0)</f>
        <v>UFBBT134</v>
      </c>
    </row>
    <row r="429" spans="1:9" x14ac:dyDescent="0.2">
      <c r="A429" s="7">
        <v>663</v>
      </c>
      <c r="B429" s="7" t="s">
        <v>872</v>
      </c>
      <c r="C429" s="12" t="s">
        <v>873</v>
      </c>
      <c r="D429" s="7" t="s">
        <v>9</v>
      </c>
      <c r="E429" s="7" t="s">
        <v>10</v>
      </c>
      <c r="F429" s="7" t="s">
        <v>475</v>
      </c>
      <c r="G429" s="2" t="str">
        <f>VLOOKUP(F429,'[1]1-供应商'!$C:$C,1,0)</f>
        <v>苏州众恒印刷有限公司</v>
      </c>
      <c r="H429" s="2" t="str">
        <f>VLOOKUP(B429,[2]吕亮更新版采购物料和配件!$B:$B,1,0)</f>
        <v>UFBBT135</v>
      </c>
      <c r="I429" s="2" t="str">
        <f>VLOOKUP(B429,[3]Sheet1!$B:$B,1,0)</f>
        <v>UFBBT135</v>
      </c>
    </row>
    <row r="430" spans="1:9" x14ac:dyDescent="0.2">
      <c r="A430" s="7">
        <v>663</v>
      </c>
      <c r="B430" s="7" t="s">
        <v>874</v>
      </c>
      <c r="C430" s="12" t="s">
        <v>875</v>
      </c>
      <c r="D430" s="7" t="s">
        <v>9</v>
      </c>
      <c r="E430" s="7" t="s">
        <v>10</v>
      </c>
      <c r="F430" s="7" t="s">
        <v>475</v>
      </c>
      <c r="G430" s="2" t="str">
        <f>VLOOKUP(F430,'[1]1-供应商'!$C:$C,1,0)</f>
        <v>苏州众恒印刷有限公司</v>
      </c>
      <c r="H430" s="2" t="str">
        <f>VLOOKUP(B430,[2]吕亮更新版采购物料和配件!$B:$B,1,0)</f>
        <v>UFBBT136</v>
      </c>
      <c r="I430" s="2" t="str">
        <f>VLOOKUP(B430,[3]Sheet1!$B:$B,1,0)</f>
        <v>UFBBT136</v>
      </c>
    </row>
    <row r="431" spans="1:9" x14ac:dyDescent="0.2">
      <c r="A431" s="7">
        <v>663</v>
      </c>
      <c r="B431" s="7" t="s">
        <v>876</v>
      </c>
      <c r="C431" s="12" t="s">
        <v>877</v>
      </c>
      <c r="D431" s="7" t="s">
        <v>9</v>
      </c>
      <c r="E431" s="7" t="s">
        <v>10</v>
      </c>
      <c r="F431" s="7" t="s">
        <v>475</v>
      </c>
      <c r="G431" s="2" t="str">
        <f>VLOOKUP(F431,'[1]1-供应商'!$C:$C,1,0)</f>
        <v>苏州众恒印刷有限公司</v>
      </c>
      <c r="H431" s="2" t="str">
        <f>VLOOKUP(B431,[2]吕亮更新版采购物料和配件!$B:$B,1,0)</f>
        <v>UFBBT137</v>
      </c>
      <c r="I431" s="2" t="str">
        <f>VLOOKUP(B431,[3]Sheet1!$B:$B,1,0)</f>
        <v>UFBBT137</v>
      </c>
    </row>
    <row r="432" spans="1:9" x14ac:dyDescent="0.2">
      <c r="A432" s="7">
        <v>663</v>
      </c>
      <c r="B432" s="7" t="s">
        <v>878</v>
      </c>
      <c r="C432" s="12" t="s">
        <v>879</v>
      </c>
      <c r="D432" s="7" t="s">
        <v>9</v>
      </c>
      <c r="E432" s="7" t="s">
        <v>10</v>
      </c>
      <c r="F432" s="7" t="s">
        <v>475</v>
      </c>
      <c r="G432" s="2" t="str">
        <f>VLOOKUP(F432,'[1]1-供应商'!$C:$C,1,0)</f>
        <v>苏州众恒印刷有限公司</v>
      </c>
      <c r="H432" s="2" t="str">
        <f>VLOOKUP(B432,[2]吕亮更新版采购物料和配件!$B:$B,1,0)</f>
        <v>UFBBT148</v>
      </c>
      <c r="I432" s="2" t="str">
        <f>VLOOKUP(B432,[3]Sheet1!$B:$B,1,0)</f>
        <v>UFBBT148</v>
      </c>
    </row>
    <row r="433" spans="1:9" x14ac:dyDescent="0.2">
      <c r="A433" s="7">
        <v>663</v>
      </c>
      <c r="B433" s="7" t="s">
        <v>880</v>
      </c>
      <c r="C433" s="12" t="s">
        <v>881</v>
      </c>
      <c r="D433" s="7" t="s">
        <v>9</v>
      </c>
      <c r="E433" s="7" t="s">
        <v>10</v>
      </c>
      <c r="F433" s="7" t="s">
        <v>475</v>
      </c>
      <c r="G433" s="2" t="str">
        <f>VLOOKUP(F433,'[1]1-供应商'!$C:$C,1,0)</f>
        <v>苏州众恒印刷有限公司</v>
      </c>
      <c r="H433" s="2" t="str">
        <f>VLOOKUP(B433,[2]吕亮更新版采购物料和配件!$B:$B,1,0)</f>
        <v>UFBBT149</v>
      </c>
      <c r="I433" s="2" t="str">
        <f>VLOOKUP(B433,[3]Sheet1!$B:$B,1,0)</f>
        <v>UFBBT149</v>
      </c>
    </row>
    <row r="434" spans="1:9" x14ac:dyDescent="0.2">
      <c r="A434" s="7">
        <v>663</v>
      </c>
      <c r="B434" s="7" t="s">
        <v>882</v>
      </c>
      <c r="C434" s="12" t="s">
        <v>883</v>
      </c>
      <c r="D434" s="7" t="s">
        <v>9</v>
      </c>
      <c r="E434" s="7" t="s">
        <v>10</v>
      </c>
      <c r="F434" s="7" t="s">
        <v>475</v>
      </c>
      <c r="G434" s="2" t="str">
        <f>VLOOKUP(F434,'[1]1-供应商'!$C:$C,1,0)</f>
        <v>苏州众恒印刷有限公司</v>
      </c>
      <c r="H434" s="2" t="str">
        <f>VLOOKUP(B434,[2]吕亮更新版采购物料和配件!$B:$B,1,0)</f>
        <v>UFBBT150</v>
      </c>
      <c r="I434" s="2" t="str">
        <f>VLOOKUP(B434,[3]Sheet1!$B:$B,1,0)</f>
        <v>UFBBT150</v>
      </c>
    </row>
    <row r="435" spans="1:9" x14ac:dyDescent="0.2">
      <c r="A435" s="7">
        <v>663</v>
      </c>
      <c r="B435" s="7" t="s">
        <v>884</v>
      </c>
      <c r="C435" s="12" t="s">
        <v>885</v>
      </c>
      <c r="D435" s="7" t="s">
        <v>9</v>
      </c>
      <c r="E435" s="7" t="s">
        <v>10</v>
      </c>
      <c r="F435" s="7" t="s">
        <v>475</v>
      </c>
      <c r="G435" s="2" t="str">
        <f>VLOOKUP(F435,'[1]1-供应商'!$C:$C,1,0)</f>
        <v>苏州众恒印刷有限公司</v>
      </c>
      <c r="H435" s="2" t="str">
        <f>VLOOKUP(B435,[2]吕亮更新版采购物料和配件!$B:$B,1,0)</f>
        <v>UFBBT151</v>
      </c>
      <c r="I435" s="2" t="str">
        <f>VLOOKUP(B435,[3]Sheet1!$B:$B,1,0)</f>
        <v>UFBBT151</v>
      </c>
    </row>
    <row r="436" spans="1:9" x14ac:dyDescent="0.2">
      <c r="A436" s="7">
        <v>663</v>
      </c>
      <c r="B436" s="7" t="s">
        <v>886</v>
      </c>
      <c r="C436" s="12" t="s">
        <v>887</v>
      </c>
      <c r="D436" s="7" t="s">
        <v>9</v>
      </c>
      <c r="E436" s="7" t="s">
        <v>10</v>
      </c>
      <c r="F436" s="7" t="s">
        <v>475</v>
      </c>
      <c r="G436" s="2" t="str">
        <f>VLOOKUP(F436,'[1]1-供应商'!$C:$C,1,0)</f>
        <v>苏州众恒印刷有限公司</v>
      </c>
      <c r="H436" s="2" t="str">
        <f>VLOOKUP(B436,[2]吕亮更新版采购物料和配件!$B:$B,1,0)</f>
        <v>UFBBT152</v>
      </c>
      <c r="I436" s="2" t="str">
        <f>VLOOKUP(B436,[3]Sheet1!$B:$B,1,0)</f>
        <v>UFBBT152</v>
      </c>
    </row>
    <row r="437" spans="1:9" x14ac:dyDescent="0.2">
      <c r="A437" s="7">
        <v>663</v>
      </c>
      <c r="B437" s="7" t="s">
        <v>888</v>
      </c>
      <c r="C437" s="12" t="s">
        <v>889</v>
      </c>
      <c r="D437" s="7" t="s">
        <v>9</v>
      </c>
      <c r="E437" s="7" t="s">
        <v>10</v>
      </c>
      <c r="F437" s="7" t="s">
        <v>475</v>
      </c>
      <c r="G437" s="2" t="str">
        <f>VLOOKUP(F437,'[1]1-供应商'!$C:$C,1,0)</f>
        <v>苏州众恒印刷有限公司</v>
      </c>
      <c r="H437" s="2" t="str">
        <f>VLOOKUP(B437,[2]吕亮更新版采购物料和配件!$B:$B,1,0)</f>
        <v>UFBBT153</v>
      </c>
      <c r="I437" s="2" t="str">
        <f>VLOOKUP(B437,[3]Sheet1!$B:$B,1,0)</f>
        <v>UFBBT153</v>
      </c>
    </row>
    <row r="438" spans="1:9" x14ac:dyDescent="0.2">
      <c r="A438" s="7">
        <v>663</v>
      </c>
      <c r="B438" s="7" t="s">
        <v>890</v>
      </c>
      <c r="C438" s="12" t="s">
        <v>891</v>
      </c>
      <c r="D438" s="7" t="s">
        <v>9</v>
      </c>
      <c r="E438" s="7" t="s">
        <v>10</v>
      </c>
      <c r="F438" s="7" t="s">
        <v>475</v>
      </c>
      <c r="G438" s="2" t="str">
        <f>VLOOKUP(F438,'[1]1-供应商'!$C:$C,1,0)</f>
        <v>苏州众恒印刷有限公司</v>
      </c>
      <c r="H438" s="2" t="str">
        <f>VLOOKUP(B438,[2]吕亮更新版采购物料和配件!$B:$B,1,0)</f>
        <v>UFBBT154</v>
      </c>
      <c r="I438" s="2" t="str">
        <f>VLOOKUP(B438,[3]Sheet1!$B:$B,1,0)</f>
        <v>UFBBT154</v>
      </c>
    </row>
    <row r="439" spans="1:9" x14ac:dyDescent="0.2">
      <c r="A439" s="7">
        <v>663</v>
      </c>
      <c r="B439" s="7" t="s">
        <v>892</v>
      </c>
      <c r="C439" s="12" t="s">
        <v>893</v>
      </c>
      <c r="D439" s="7" t="s">
        <v>9</v>
      </c>
      <c r="E439" s="7" t="s">
        <v>10</v>
      </c>
      <c r="F439" s="7" t="s">
        <v>475</v>
      </c>
      <c r="G439" s="2" t="str">
        <f>VLOOKUP(F439,'[1]1-供应商'!$C:$C,1,0)</f>
        <v>苏州众恒印刷有限公司</v>
      </c>
      <c r="H439" s="2" t="str">
        <f>VLOOKUP(B439,[2]吕亮更新版采购物料和配件!$B:$B,1,0)</f>
        <v>UFBBT155</v>
      </c>
      <c r="I439" s="2" t="str">
        <f>VLOOKUP(B439,[3]Sheet1!$B:$B,1,0)</f>
        <v>UFBBT155</v>
      </c>
    </row>
    <row r="440" spans="1:9" x14ac:dyDescent="0.2">
      <c r="A440" s="7">
        <v>663</v>
      </c>
      <c r="B440" s="7" t="s">
        <v>894</v>
      </c>
      <c r="C440" s="12" t="s">
        <v>895</v>
      </c>
      <c r="D440" s="7" t="s">
        <v>9</v>
      </c>
      <c r="E440" s="7" t="s">
        <v>10</v>
      </c>
      <c r="F440" s="7" t="s">
        <v>475</v>
      </c>
      <c r="G440" s="2" t="str">
        <f>VLOOKUP(F440,'[1]1-供应商'!$C:$C,1,0)</f>
        <v>苏州众恒印刷有限公司</v>
      </c>
      <c r="H440" s="2" t="str">
        <f>VLOOKUP(B440,[2]吕亮更新版采购物料和配件!$B:$B,1,0)</f>
        <v>UFBBT156</v>
      </c>
      <c r="I440" s="2" t="str">
        <f>VLOOKUP(B440,[3]Sheet1!$B:$B,1,0)</f>
        <v>UFBBT156</v>
      </c>
    </row>
    <row r="441" spans="1:9" x14ac:dyDescent="0.2">
      <c r="A441" s="7">
        <v>663</v>
      </c>
      <c r="B441" s="7" t="s">
        <v>896</v>
      </c>
      <c r="C441" s="12" t="s">
        <v>897</v>
      </c>
      <c r="D441" s="7" t="s">
        <v>9</v>
      </c>
      <c r="E441" s="7" t="s">
        <v>10</v>
      </c>
      <c r="F441" s="7" t="s">
        <v>475</v>
      </c>
      <c r="G441" s="2" t="str">
        <f>VLOOKUP(F441,'[1]1-供应商'!$C:$C,1,0)</f>
        <v>苏州众恒印刷有限公司</v>
      </c>
      <c r="H441" s="2" t="str">
        <f>VLOOKUP(B441,[2]吕亮更新版采购物料和配件!$B:$B,1,0)</f>
        <v>UFBBT157</v>
      </c>
      <c r="I441" s="2" t="str">
        <f>VLOOKUP(B441,[3]Sheet1!$B:$B,1,0)</f>
        <v>UFBBT157</v>
      </c>
    </row>
    <row r="442" spans="1:9" x14ac:dyDescent="0.2">
      <c r="A442" s="7">
        <v>663</v>
      </c>
      <c r="B442" s="7" t="s">
        <v>898</v>
      </c>
      <c r="C442" s="12" t="s">
        <v>899</v>
      </c>
      <c r="D442" s="7" t="s">
        <v>9</v>
      </c>
      <c r="E442" s="7" t="s">
        <v>10</v>
      </c>
      <c r="F442" s="7" t="s">
        <v>475</v>
      </c>
      <c r="G442" s="2" t="str">
        <f>VLOOKUP(F442,'[1]1-供应商'!$C:$C,1,0)</f>
        <v>苏州众恒印刷有限公司</v>
      </c>
      <c r="H442" s="2" t="str">
        <f>VLOOKUP(B442,[2]吕亮更新版采购物料和配件!$B:$B,1,0)</f>
        <v>UFBBT158</v>
      </c>
      <c r="I442" s="2" t="str">
        <f>VLOOKUP(B442,[3]Sheet1!$B:$B,1,0)</f>
        <v>UFBBT158</v>
      </c>
    </row>
    <row r="443" spans="1:9" x14ac:dyDescent="0.2">
      <c r="A443" s="7">
        <v>663</v>
      </c>
      <c r="B443" s="7" t="s">
        <v>900</v>
      </c>
      <c r="C443" s="12" t="s">
        <v>901</v>
      </c>
      <c r="D443" s="7" t="s">
        <v>9</v>
      </c>
      <c r="E443" s="7" t="s">
        <v>10</v>
      </c>
      <c r="F443" s="7" t="s">
        <v>475</v>
      </c>
      <c r="G443" s="2" t="str">
        <f>VLOOKUP(F443,'[1]1-供应商'!$C:$C,1,0)</f>
        <v>苏州众恒印刷有限公司</v>
      </c>
      <c r="H443" s="2" t="str">
        <f>VLOOKUP(B443,[2]吕亮更新版采购物料和配件!$B:$B,1,0)</f>
        <v>UFBBT159</v>
      </c>
      <c r="I443" s="2" t="str">
        <f>VLOOKUP(B443,[3]Sheet1!$B:$B,1,0)</f>
        <v>UFBBT159</v>
      </c>
    </row>
    <row r="444" spans="1:9" x14ac:dyDescent="0.2">
      <c r="A444" s="7">
        <v>663</v>
      </c>
      <c r="B444" s="7" t="s">
        <v>902</v>
      </c>
      <c r="C444" s="12" t="s">
        <v>903</v>
      </c>
      <c r="D444" s="7" t="s">
        <v>9</v>
      </c>
      <c r="E444" s="7" t="s">
        <v>10</v>
      </c>
      <c r="F444" s="7" t="s">
        <v>475</v>
      </c>
      <c r="G444" s="2" t="str">
        <f>VLOOKUP(F444,'[1]1-供应商'!$C:$C,1,0)</f>
        <v>苏州众恒印刷有限公司</v>
      </c>
      <c r="H444" s="2" t="str">
        <f>VLOOKUP(B444,[2]吕亮更新版采购物料和配件!$B:$B,1,0)</f>
        <v>UFBBT160</v>
      </c>
      <c r="I444" s="2" t="str">
        <f>VLOOKUP(B444,[3]Sheet1!$B:$B,1,0)</f>
        <v>UFBBT160</v>
      </c>
    </row>
    <row r="445" spans="1:9" x14ac:dyDescent="0.2">
      <c r="A445" s="7">
        <v>663</v>
      </c>
      <c r="B445" s="7" t="s">
        <v>904</v>
      </c>
      <c r="C445" s="12" t="s">
        <v>905</v>
      </c>
      <c r="D445" s="7" t="s">
        <v>9</v>
      </c>
      <c r="E445" s="7" t="s">
        <v>10</v>
      </c>
      <c r="F445" s="7" t="s">
        <v>475</v>
      </c>
      <c r="G445" s="2" t="str">
        <f>VLOOKUP(F445,'[1]1-供应商'!$C:$C,1,0)</f>
        <v>苏州众恒印刷有限公司</v>
      </c>
      <c r="H445" s="2" t="str">
        <f>VLOOKUP(B445,[2]吕亮更新版采购物料和配件!$B:$B,1,0)</f>
        <v>UFBBT161</v>
      </c>
      <c r="I445" s="2" t="str">
        <f>VLOOKUP(B445,[3]Sheet1!$B:$B,1,0)</f>
        <v>UFBBT161</v>
      </c>
    </row>
    <row r="446" spans="1:9" x14ac:dyDescent="0.2">
      <c r="A446" s="7">
        <v>663</v>
      </c>
      <c r="B446" s="7" t="s">
        <v>906</v>
      </c>
      <c r="C446" s="12" t="s">
        <v>907</v>
      </c>
      <c r="D446" s="7" t="s">
        <v>9</v>
      </c>
      <c r="E446" s="7" t="s">
        <v>10</v>
      </c>
      <c r="F446" s="7" t="s">
        <v>475</v>
      </c>
      <c r="G446" s="2" t="str">
        <f>VLOOKUP(F446,'[1]1-供应商'!$C:$C,1,0)</f>
        <v>苏州众恒印刷有限公司</v>
      </c>
      <c r="H446" s="2" t="str">
        <f>VLOOKUP(B446,[2]吕亮更新版采购物料和配件!$B:$B,1,0)</f>
        <v>UFBBT162</v>
      </c>
      <c r="I446" s="2" t="str">
        <f>VLOOKUP(B446,[3]Sheet1!$B:$B,1,0)</f>
        <v>UFBBT162</v>
      </c>
    </row>
    <row r="447" spans="1:9" x14ac:dyDescent="0.2">
      <c r="A447" s="7">
        <v>663</v>
      </c>
      <c r="B447" s="7" t="s">
        <v>908</v>
      </c>
      <c r="C447" s="12" t="s">
        <v>909</v>
      </c>
      <c r="D447" s="7" t="s">
        <v>9</v>
      </c>
      <c r="E447" s="7" t="s">
        <v>10</v>
      </c>
      <c r="F447" s="7" t="s">
        <v>475</v>
      </c>
      <c r="G447" s="2" t="str">
        <f>VLOOKUP(F447,'[1]1-供应商'!$C:$C,1,0)</f>
        <v>苏州众恒印刷有限公司</v>
      </c>
      <c r="H447" s="2" t="str">
        <f>VLOOKUP(B447,[2]吕亮更新版采购物料和配件!$B:$B,1,0)</f>
        <v>UFBBT163</v>
      </c>
      <c r="I447" s="2" t="str">
        <f>VLOOKUP(B447,[3]Sheet1!$B:$B,1,0)</f>
        <v>UFBBT163</v>
      </c>
    </row>
    <row r="448" spans="1:9" x14ac:dyDescent="0.2">
      <c r="A448" s="7">
        <v>663</v>
      </c>
      <c r="B448" s="7" t="s">
        <v>910</v>
      </c>
      <c r="C448" s="12" t="s">
        <v>911</v>
      </c>
      <c r="D448" s="7" t="s">
        <v>9</v>
      </c>
      <c r="E448" s="7" t="s">
        <v>10</v>
      </c>
      <c r="F448" s="7" t="s">
        <v>475</v>
      </c>
      <c r="G448" s="2" t="str">
        <f>VLOOKUP(F448,'[1]1-供应商'!$C:$C,1,0)</f>
        <v>苏州众恒印刷有限公司</v>
      </c>
      <c r="H448" s="2" t="str">
        <f>VLOOKUP(B448,[2]吕亮更新版采购物料和配件!$B:$B,1,0)</f>
        <v>UFBBT164</v>
      </c>
      <c r="I448" s="2" t="str">
        <f>VLOOKUP(B448,[3]Sheet1!$B:$B,1,0)</f>
        <v>UFBBT164</v>
      </c>
    </row>
    <row r="449" spans="1:9" x14ac:dyDescent="0.2">
      <c r="A449" s="7">
        <v>663</v>
      </c>
      <c r="B449" s="7" t="s">
        <v>912</v>
      </c>
      <c r="C449" s="12" t="s">
        <v>913</v>
      </c>
      <c r="D449" s="7" t="s">
        <v>9</v>
      </c>
      <c r="E449" s="7" t="s">
        <v>10</v>
      </c>
      <c r="F449" s="7" t="s">
        <v>475</v>
      </c>
      <c r="G449" s="2" t="str">
        <f>VLOOKUP(F449,'[1]1-供应商'!$C:$C,1,0)</f>
        <v>苏州众恒印刷有限公司</v>
      </c>
      <c r="H449" s="2" t="str">
        <f>VLOOKUP(B449,[2]吕亮更新版采购物料和配件!$B:$B,1,0)</f>
        <v>UFBBT165</v>
      </c>
      <c r="I449" s="2" t="str">
        <f>VLOOKUP(B449,[3]Sheet1!$B:$B,1,0)</f>
        <v>UFBBT165</v>
      </c>
    </row>
    <row r="450" spans="1:9" x14ac:dyDescent="0.2">
      <c r="A450" s="7">
        <v>663</v>
      </c>
      <c r="B450" s="7" t="s">
        <v>914</v>
      </c>
      <c r="C450" s="12" t="s">
        <v>915</v>
      </c>
      <c r="D450" s="7" t="s">
        <v>9</v>
      </c>
      <c r="E450" s="7" t="s">
        <v>10</v>
      </c>
      <c r="F450" s="7" t="s">
        <v>475</v>
      </c>
      <c r="G450" s="2" t="str">
        <f>VLOOKUP(F450,'[1]1-供应商'!$C:$C,1,0)</f>
        <v>苏州众恒印刷有限公司</v>
      </c>
      <c r="H450" s="2" t="str">
        <f>VLOOKUP(B450,[2]吕亮更新版采购物料和配件!$B:$B,1,0)</f>
        <v>UFBBT166</v>
      </c>
      <c r="I450" s="2" t="str">
        <f>VLOOKUP(B450,[3]Sheet1!$B:$B,1,0)</f>
        <v>UFBBT166</v>
      </c>
    </row>
    <row r="451" spans="1:9" x14ac:dyDescent="0.2">
      <c r="A451" s="7">
        <v>663</v>
      </c>
      <c r="B451" s="7" t="s">
        <v>916</v>
      </c>
      <c r="C451" s="12" t="s">
        <v>917</v>
      </c>
      <c r="D451" s="7" t="s">
        <v>9</v>
      </c>
      <c r="E451" s="7" t="s">
        <v>10</v>
      </c>
      <c r="F451" s="7" t="s">
        <v>475</v>
      </c>
      <c r="G451" s="2" t="str">
        <f>VLOOKUP(F451,'[1]1-供应商'!$C:$C,1,0)</f>
        <v>苏州众恒印刷有限公司</v>
      </c>
      <c r="H451" s="2" t="str">
        <f>VLOOKUP(B451,[2]吕亮更新版采购物料和配件!$B:$B,1,0)</f>
        <v>UFBBT167</v>
      </c>
      <c r="I451" s="2" t="str">
        <f>VLOOKUP(B451,[3]Sheet1!$B:$B,1,0)</f>
        <v>UFBBT167</v>
      </c>
    </row>
    <row r="452" spans="1:9" x14ac:dyDescent="0.2">
      <c r="A452" s="7">
        <v>663</v>
      </c>
      <c r="B452" s="7" t="s">
        <v>918</v>
      </c>
      <c r="C452" s="12" t="s">
        <v>919</v>
      </c>
      <c r="D452" s="7" t="s">
        <v>9</v>
      </c>
      <c r="E452" s="7" t="s">
        <v>10</v>
      </c>
      <c r="F452" s="7" t="s">
        <v>475</v>
      </c>
      <c r="G452" s="2" t="str">
        <f>VLOOKUP(F452,'[1]1-供应商'!$C:$C,1,0)</f>
        <v>苏州众恒印刷有限公司</v>
      </c>
      <c r="H452" s="2" t="str">
        <f>VLOOKUP(B452,[2]吕亮更新版采购物料和配件!$B:$B,1,0)</f>
        <v>UFBBT168</v>
      </c>
      <c r="I452" s="2" t="str">
        <f>VLOOKUP(B452,[3]Sheet1!$B:$B,1,0)</f>
        <v>UFBBT168</v>
      </c>
    </row>
    <row r="453" spans="1:9" x14ac:dyDescent="0.2">
      <c r="A453" s="7">
        <v>663</v>
      </c>
      <c r="B453" s="7" t="s">
        <v>920</v>
      </c>
      <c r="C453" s="12" t="s">
        <v>921</v>
      </c>
      <c r="D453" s="7" t="s">
        <v>9</v>
      </c>
      <c r="E453" s="7" t="s">
        <v>10</v>
      </c>
      <c r="F453" s="7" t="s">
        <v>475</v>
      </c>
      <c r="G453" s="2" t="str">
        <f>VLOOKUP(F453,'[1]1-供应商'!$C:$C,1,0)</f>
        <v>苏州众恒印刷有限公司</v>
      </c>
      <c r="H453" s="2" t="str">
        <f>VLOOKUP(B453,[2]吕亮更新版采购物料和配件!$B:$B,1,0)</f>
        <v>UFBBT169</v>
      </c>
      <c r="I453" s="2" t="str">
        <f>VLOOKUP(B453,[3]Sheet1!$B:$B,1,0)</f>
        <v>UFBBT169</v>
      </c>
    </row>
    <row r="454" spans="1:9" x14ac:dyDescent="0.2">
      <c r="A454" s="7">
        <v>663</v>
      </c>
      <c r="B454" s="7" t="s">
        <v>922</v>
      </c>
      <c r="C454" s="12" t="s">
        <v>923</v>
      </c>
      <c r="D454" s="7" t="s">
        <v>9</v>
      </c>
      <c r="E454" s="7" t="s">
        <v>10</v>
      </c>
      <c r="F454" s="7" t="s">
        <v>475</v>
      </c>
      <c r="G454" s="2" t="str">
        <f>VLOOKUP(F454,'[1]1-供应商'!$C:$C,1,0)</f>
        <v>苏州众恒印刷有限公司</v>
      </c>
      <c r="H454" s="2" t="str">
        <f>VLOOKUP(B454,[2]吕亮更新版采购物料和配件!$B:$B,1,0)</f>
        <v>UFBBT170</v>
      </c>
      <c r="I454" s="2" t="str">
        <f>VLOOKUP(B454,[3]Sheet1!$B:$B,1,0)</f>
        <v>UFBBT170</v>
      </c>
    </row>
    <row r="455" spans="1:9" x14ac:dyDescent="0.2">
      <c r="A455" s="7">
        <v>663</v>
      </c>
      <c r="B455" s="7" t="s">
        <v>924</v>
      </c>
      <c r="C455" s="12" t="s">
        <v>925</v>
      </c>
      <c r="D455" s="7" t="s">
        <v>9</v>
      </c>
      <c r="E455" s="7" t="s">
        <v>10</v>
      </c>
      <c r="F455" s="7" t="s">
        <v>475</v>
      </c>
      <c r="G455" s="2" t="str">
        <f>VLOOKUP(F455,'[1]1-供应商'!$C:$C,1,0)</f>
        <v>苏州众恒印刷有限公司</v>
      </c>
      <c r="H455" s="2" t="str">
        <f>VLOOKUP(B455,[2]吕亮更新版采购物料和配件!$B:$B,1,0)</f>
        <v>UFBBT171</v>
      </c>
      <c r="I455" s="2" t="str">
        <f>VLOOKUP(B455,[3]Sheet1!$B:$B,1,0)</f>
        <v>UFBBT171</v>
      </c>
    </row>
    <row r="456" spans="1:9" x14ac:dyDescent="0.2">
      <c r="A456" s="7">
        <v>663</v>
      </c>
      <c r="B456" s="7" t="s">
        <v>926</v>
      </c>
      <c r="C456" s="12" t="s">
        <v>927</v>
      </c>
      <c r="D456" s="7" t="s">
        <v>9</v>
      </c>
      <c r="E456" s="7" t="s">
        <v>10</v>
      </c>
      <c r="F456" s="7" t="s">
        <v>475</v>
      </c>
      <c r="G456" s="2" t="str">
        <f>VLOOKUP(F456,'[1]1-供应商'!$C:$C,1,0)</f>
        <v>苏州众恒印刷有限公司</v>
      </c>
      <c r="H456" s="2" t="str">
        <f>VLOOKUP(B456,[2]吕亮更新版采购物料和配件!$B:$B,1,0)</f>
        <v>UFBBT172</v>
      </c>
      <c r="I456" s="2" t="str">
        <f>VLOOKUP(B456,[3]Sheet1!$B:$B,1,0)</f>
        <v>UFBBT172</v>
      </c>
    </row>
    <row r="457" spans="1:9" x14ac:dyDescent="0.2">
      <c r="A457" s="7">
        <v>663</v>
      </c>
      <c r="B457" s="7" t="s">
        <v>928</v>
      </c>
      <c r="C457" s="12" t="s">
        <v>929</v>
      </c>
      <c r="D457" s="7" t="s">
        <v>9</v>
      </c>
      <c r="E457" s="7" t="s">
        <v>10</v>
      </c>
      <c r="F457" s="7" t="s">
        <v>475</v>
      </c>
      <c r="G457" s="2" t="str">
        <f>VLOOKUP(F457,'[1]1-供应商'!$C:$C,1,0)</f>
        <v>苏州众恒印刷有限公司</v>
      </c>
      <c r="H457" s="2" t="str">
        <f>VLOOKUP(B457,[2]吕亮更新版采购物料和配件!$B:$B,1,0)</f>
        <v>UFBBT173</v>
      </c>
      <c r="I457" s="2" t="str">
        <f>VLOOKUP(B457,[3]Sheet1!$B:$B,1,0)</f>
        <v>UFBBT173</v>
      </c>
    </row>
    <row r="458" spans="1:9" x14ac:dyDescent="0.2">
      <c r="A458" s="7">
        <v>663</v>
      </c>
      <c r="B458" s="7" t="s">
        <v>930</v>
      </c>
      <c r="C458" s="12" t="s">
        <v>931</v>
      </c>
      <c r="D458" s="7" t="s">
        <v>9</v>
      </c>
      <c r="E458" s="7" t="s">
        <v>10</v>
      </c>
      <c r="F458" s="7" t="s">
        <v>475</v>
      </c>
      <c r="G458" s="2" t="str">
        <f>VLOOKUP(F458,'[1]1-供应商'!$C:$C,1,0)</f>
        <v>苏州众恒印刷有限公司</v>
      </c>
      <c r="H458" s="2" t="str">
        <f>VLOOKUP(B458,[2]吕亮更新版采购物料和配件!$B:$B,1,0)</f>
        <v>UFBBT174</v>
      </c>
      <c r="I458" s="2" t="str">
        <f>VLOOKUP(B458,[3]Sheet1!$B:$B,1,0)</f>
        <v>UFBBT174</v>
      </c>
    </row>
    <row r="459" spans="1:9" x14ac:dyDescent="0.2">
      <c r="A459" s="7">
        <v>663</v>
      </c>
      <c r="B459" s="7" t="s">
        <v>932</v>
      </c>
      <c r="C459" s="12" t="s">
        <v>933</v>
      </c>
      <c r="D459" s="7" t="s">
        <v>9</v>
      </c>
      <c r="E459" s="7" t="s">
        <v>10</v>
      </c>
      <c r="F459" s="7" t="s">
        <v>475</v>
      </c>
      <c r="G459" s="2" t="str">
        <f>VLOOKUP(F459,'[1]1-供应商'!$C:$C,1,0)</f>
        <v>苏州众恒印刷有限公司</v>
      </c>
      <c r="H459" s="2" t="str">
        <f>VLOOKUP(B459,[2]吕亮更新版采购物料和配件!$B:$B,1,0)</f>
        <v>UFBBT175</v>
      </c>
      <c r="I459" s="2" t="str">
        <f>VLOOKUP(B459,[3]Sheet1!$B:$B,1,0)</f>
        <v>UFBBT175</v>
      </c>
    </row>
    <row r="460" spans="1:9" x14ac:dyDescent="0.2">
      <c r="A460" s="7">
        <v>663</v>
      </c>
      <c r="B460" s="7" t="s">
        <v>934</v>
      </c>
      <c r="C460" s="12" t="s">
        <v>935</v>
      </c>
      <c r="D460" s="7" t="s">
        <v>9</v>
      </c>
      <c r="E460" s="7" t="s">
        <v>10</v>
      </c>
      <c r="F460" s="7" t="s">
        <v>475</v>
      </c>
      <c r="G460" s="2" t="str">
        <f>VLOOKUP(F460,'[1]1-供应商'!$C:$C,1,0)</f>
        <v>苏州众恒印刷有限公司</v>
      </c>
      <c r="H460" s="2" t="str">
        <f>VLOOKUP(B460,[2]吕亮更新版采购物料和配件!$B:$B,1,0)</f>
        <v>UFBBT176</v>
      </c>
      <c r="I460" s="2" t="str">
        <f>VLOOKUP(B460,[3]Sheet1!$B:$B,1,0)</f>
        <v>UFBBT176</v>
      </c>
    </row>
    <row r="461" spans="1:9" x14ac:dyDescent="0.2">
      <c r="A461" s="7">
        <v>663</v>
      </c>
      <c r="B461" s="7" t="s">
        <v>936</v>
      </c>
      <c r="C461" s="12" t="s">
        <v>937</v>
      </c>
      <c r="D461" s="7" t="s">
        <v>9</v>
      </c>
      <c r="E461" s="7" t="s">
        <v>10</v>
      </c>
      <c r="F461" s="7" t="s">
        <v>475</v>
      </c>
      <c r="G461" s="2" t="str">
        <f>VLOOKUP(F461,'[1]1-供应商'!$C:$C,1,0)</f>
        <v>苏州众恒印刷有限公司</v>
      </c>
      <c r="H461" s="2" t="str">
        <f>VLOOKUP(B461,[2]吕亮更新版采购物料和配件!$B:$B,1,0)</f>
        <v>UFBBT177</v>
      </c>
      <c r="I461" s="2" t="str">
        <f>VLOOKUP(B461,[3]Sheet1!$B:$B,1,0)</f>
        <v>UFBBT177</v>
      </c>
    </row>
    <row r="462" spans="1:9" x14ac:dyDescent="0.2">
      <c r="A462" s="7">
        <v>663</v>
      </c>
      <c r="B462" s="7" t="s">
        <v>938</v>
      </c>
      <c r="C462" s="12" t="s">
        <v>939</v>
      </c>
      <c r="D462" s="7" t="s">
        <v>9</v>
      </c>
      <c r="E462" s="7" t="s">
        <v>10</v>
      </c>
      <c r="F462" s="7" t="s">
        <v>475</v>
      </c>
      <c r="G462" s="2" t="str">
        <f>VLOOKUP(F462,'[1]1-供应商'!$C:$C,1,0)</f>
        <v>苏州众恒印刷有限公司</v>
      </c>
      <c r="H462" s="2" t="str">
        <f>VLOOKUP(B462,[2]吕亮更新版采购物料和配件!$B:$B,1,0)</f>
        <v>UFBBT178</v>
      </c>
      <c r="I462" s="2" t="str">
        <f>VLOOKUP(B462,[3]Sheet1!$B:$B,1,0)</f>
        <v>UFBBT178</v>
      </c>
    </row>
    <row r="463" spans="1:9" x14ac:dyDescent="0.2">
      <c r="A463" s="7">
        <v>663</v>
      </c>
      <c r="B463" s="7" t="s">
        <v>940</v>
      </c>
      <c r="C463" s="12" t="s">
        <v>941</v>
      </c>
      <c r="D463" s="7" t="s">
        <v>9</v>
      </c>
      <c r="E463" s="7" t="s">
        <v>10</v>
      </c>
      <c r="F463" s="7" t="s">
        <v>475</v>
      </c>
      <c r="G463" s="2" t="str">
        <f>VLOOKUP(F463,'[1]1-供应商'!$C:$C,1,0)</f>
        <v>苏州众恒印刷有限公司</v>
      </c>
      <c r="H463" s="2" t="str">
        <f>VLOOKUP(B463,[2]吕亮更新版采购物料和配件!$B:$B,1,0)</f>
        <v>UFBBT179</v>
      </c>
      <c r="I463" s="2" t="str">
        <f>VLOOKUP(B463,[3]Sheet1!$B:$B,1,0)</f>
        <v>UFBBT179</v>
      </c>
    </row>
    <row r="464" spans="1:9" x14ac:dyDescent="0.2">
      <c r="A464" s="7">
        <v>663</v>
      </c>
      <c r="B464" s="7" t="s">
        <v>942</v>
      </c>
      <c r="C464" s="12" t="s">
        <v>943</v>
      </c>
      <c r="D464" s="7" t="s">
        <v>9</v>
      </c>
      <c r="E464" s="7" t="s">
        <v>10</v>
      </c>
      <c r="F464" s="7" t="s">
        <v>475</v>
      </c>
      <c r="G464" s="2" t="str">
        <f>VLOOKUP(F464,'[1]1-供应商'!$C:$C,1,0)</f>
        <v>苏州众恒印刷有限公司</v>
      </c>
      <c r="H464" s="2" t="str">
        <f>VLOOKUP(B464,[2]吕亮更新版采购物料和配件!$B:$B,1,0)</f>
        <v>UFBBT180</v>
      </c>
      <c r="I464" s="2" t="str">
        <f>VLOOKUP(B464,[3]Sheet1!$B:$B,1,0)</f>
        <v>UFBBT180</v>
      </c>
    </row>
    <row r="465" spans="1:9" x14ac:dyDescent="0.2">
      <c r="A465" s="7">
        <v>663</v>
      </c>
      <c r="B465" s="7" t="s">
        <v>944</v>
      </c>
      <c r="C465" s="12" t="s">
        <v>945</v>
      </c>
      <c r="D465" s="7" t="s">
        <v>9</v>
      </c>
      <c r="E465" s="7" t="s">
        <v>10</v>
      </c>
      <c r="F465" s="7" t="s">
        <v>475</v>
      </c>
      <c r="G465" s="2" t="str">
        <f>VLOOKUP(F465,'[1]1-供应商'!$C:$C,1,0)</f>
        <v>苏州众恒印刷有限公司</v>
      </c>
      <c r="H465" s="2" t="str">
        <f>VLOOKUP(B465,[2]吕亮更新版采购物料和配件!$B:$B,1,0)</f>
        <v>UFBBT181</v>
      </c>
      <c r="I465" s="2" t="str">
        <f>VLOOKUP(B465,[3]Sheet1!$B:$B,1,0)</f>
        <v>UFBBT181</v>
      </c>
    </row>
    <row r="466" spans="1:9" x14ac:dyDescent="0.2">
      <c r="A466" s="7">
        <v>663</v>
      </c>
      <c r="B466" s="7" t="s">
        <v>946</v>
      </c>
      <c r="C466" s="12" t="s">
        <v>947</v>
      </c>
      <c r="D466" s="7" t="s">
        <v>9</v>
      </c>
      <c r="E466" s="7" t="s">
        <v>10</v>
      </c>
      <c r="F466" s="7" t="s">
        <v>475</v>
      </c>
      <c r="G466" s="2" t="str">
        <f>VLOOKUP(F466,'[1]1-供应商'!$C:$C,1,0)</f>
        <v>苏州众恒印刷有限公司</v>
      </c>
      <c r="H466" s="2" t="str">
        <f>VLOOKUP(B466,[2]吕亮更新版采购物料和配件!$B:$B,1,0)</f>
        <v>UFBAZ001</v>
      </c>
      <c r="I466" s="2" t="str">
        <f>VLOOKUP(B466,[3]Sheet1!$B:$B,1,0)</f>
        <v>UFBAZ001</v>
      </c>
    </row>
    <row r="467" spans="1:9" x14ac:dyDescent="0.2">
      <c r="A467" s="7">
        <v>663</v>
      </c>
      <c r="B467" s="7" t="s">
        <v>948</v>
      </c>
      <c r="C467" s="12" t="s">
        <v>949</v>
      </c>
      <c r="D467" s="7" t="s">
        <v>9</v>
      </c>
      <c r="E467" s="7" t="s">
        <v>10</v>
      </c>
      <c r="F467" s="7" t="s">
        <v>475</v>
      </c>
      <c r="G467" s="2" t="str">
        <f>VLOOKUP(F467,'[1]1-供应商'!$C:$C,1,0)</f>
        <v>苏州众恒印刷有限公司</v>
      </c>
      <c r="H467" s="2" t="str">
        <f>VLOOKUP(B467,[2]吕亮更新版采购物料和配件!$B:$B,1,0)</f>
        <v>UFBAZ002</v>
      </c>
      <c r="I467" s="2" t="str">
        <f>VLOOKUP(B467,[3]Sheet1!$B:$B,1,0)</f>
        <v>UFBAZ002</v>
      </c>
    </row>
    <row r="468" spans="1:9" x14ac:dyDescent="0.2">
      <c r="A468" s="7">
        <v>663</v>
      </c>
      <c r="B468" s="7" t="s">
        <v>950</v>
      </c>
      <c r="C468" s="12" t="s">
        <v>951</v>
      </c>
      <c r="D468" s="7" t="s">
        <v>9</v>
      </c>
      <c r="E468" s="7" t="s">
        <v>10</v>
      </c>
      <c r="F468" s="7" t="s">
        <v>475</v>
      </c>
      <c r="G468" s="2" t="str">
        <f>VLOOKUP(F468,'[1]1-供应商'!$C:$C,1,0)</f>
        <v>苏州众恒印刷有限公司</v>
      </c>
      <c r="H468" s="2" t="str">
        <f>VLOOKUP(B468,[2]吕亮更新版采购物料和配件!$B:$B,1,0)</f>
        <v>UFBAZ003</v>
      </c>
      <c r="I468" s="2" t="str">
        <f>VLOOKUP(B468,[3]Sheet1!$B:$B,1,0)</f>
        <v>UFBAZ003</v>
      </c>
    </row>
    <row r="469" spans="1:9" x14ac:dyDescent="0.2">
      <c r="A469" s="7">
        <v>663</v>
      </c>
      <c r="B469" s="7" t="s">
        <v>952</v>
      </c>
      <c r="C469" s="12" t="s">
        <v>953</v>
      </c>
      <c r="D469" s="7" t="s">
        <v>9</v>
      </c>
      <c r="E469" s="7" t="s">
        <v>10</v>
      </c>
      <c r="F469" s="7" t="s">
        <v>475</v>
      </c>
      <c r="G469" s="2" t="str">
        <f>VLOOKUP(F469,'[1]1-供应商'!$C:$C,1,0)</f>
        <v>苏州众恒印刷有限公司</v>
      </c>
      <c r="H469" s="2" t="str">
        <f>VLOOKUP(B469,[2]吕亮更新版采购物料和配件!$B:$B,1,0)</f>
        <v>UFBAZ004</v>
      </c>
      <c r="I469" s="2" t="str">
        <f>VLOOKUP(B469,[3]Sheet1!$B:$B,1,0)</f>
        <v>UFBAZ004</v>
      </c>
    </row>
    <row r="470" spans="1:9" x14ac:dyDescent="0.2">
      <c r="A470" s="7">
        <v>663</v>
      </c>
      <c r="B470" s="7" t="s">
        <v>954</v>
      </c>
      <c r="C470" s="12" t="s">
        <v>955</v>
      </c>
      <c r="D470" s="7" t="s">
        <v>9</v>
      </c>
      <c r="E470" s="7" t="s">
        <v>10</v>
      </c>
      <c r="F470" s="7" t="s">
        <v>475</v>
      </c>
      <c r="G470" s="2" t="str">
        <f>VLOOKUP(F470,'[1]1-供应商'!$C:$C,1,0)</f>
        <v>苏州众恒印刷有限公司</v>
      </c>
      <c r="H470" s="2" t="str">
        <f>VLOOKUP(B470,[2]吕亮更新版采购物料和配件!$B:$B,1,0)</f>
        <v>UFBAZ005</v>
      </c>
      <c r="I470" s="2" t="str">
        <f>VLOOKUP(B470,[3]Sheet1!$B:$B,1,0)</f>
        <v>UFBAZ005</v>
      </c>
    </row>
    <row r="471" spans="1:9" x14ac:dyDescent="0.2">
      <c r="A471" s="7">
        <v>663</v>
      </c>
      <c r="B471" s="7" t="s">
        <v>956</v>
      </c>
      <c r="C471" s="12" t="s">
        <v>957</v>
      </c>
      <c r="D471" s="7" t="s">
        <v>9</v>
      </c>
      <c r="E471" s="7" t="s">
        <v>10</v>
      </c>
      <c r="F471" s="7" t="s">
        <v>475</v>
      </c>
      <c r="G471" s="2" t="str">
        <f>VLOOKUP(F471,'[1]1-供应商'!$C:$C,1,0)</f>
        <v>苏州众恒印刷有限公司</v>
      </c>
      <c r="H471" s="2" t="str">
        <f>VLOOKUP(B471,[2]吕亮更新版采购物料和配件!$B:$B,1,0)</f>
        <v>UFBAZ006</v>
      </c>
      <c r="I471" s="2" t="str">
        <f>VLOOKUP(B471,[3]Sheet1!$B:$B,1,0)</f>
        <v>UFBAZ006</v>
      </c>
    </row>
    <row r="472" spans="1:9" x14ac:dyDescent="0.2">
      <c r="A472" s="7">
        <v>663</v>
      </c>
      <c r="B472" s="7" t="s">
        <v>958</v>
      </c>
      <c r="C472" s="12" t="s">
        <v>959</v>
      </c>
      <c r="D472" s="7" t="s">
        <v>9</v>
      </c>
      <c r="E472" s="7" t="s">
        <v>10</v>
      </c>
      <c r="F472" s="7" t="s">
        <v>475</v>
      </c>
      <c r="G472" s="2" t="str">
        <f>VLOOKUP(F472,'[1]1-供应商'!$C:$C,1,0)</f>
        <v>苏州众恒印刷有限公司</v>
      </c>
      <c r="H472" s="2" t="str">
        <f>VLOOKUP(B472,[2]吕亮更新版采购物料和配件!$B:$B,1,0)</f>
        <v>UFBAZ007</v>
      </c>
      <c r="I472" s="2" t="str">
        <f>VLOOKUP(B472,[3]Sheet1!$B:$B,1,0)</f>
        <v>UFBAZ007</v>
      </c>
    </row>
    <row r="473" spans="1:9" x14ac:dyDescent="0.2">
      <c r="A473" s="7">
        <v>663</v>
      </c>
      <c r="B473" s="7" t="s">
        <v>960</v>
      </c>
      <c r="C473" s="12" t="s">
        <v>961</v>
      </c>
      <c r="D473" s="7" t="s">
        <v>9</v>
      </c>
      <c r="E473" s="7" t="s">
        <v>10</v>
      </c>
      <c r="F473" s="7" t="s">
        <v>475</v>
      </c>
      <c r="G473" s="2" t="str">
        <f>VLOOKUP(F473,'[1]1-供应商'!$C:$C,1,0)</f>
        <v>苏州众恒印刷有限公司</v>
      </c>
      <c r="H473" s="2" t="str">
        <f>VLOOKUP(B473,[2]吕亮更新版采购物料和配件!$B:$B,1,0)</f>
        <v>UFBAZ008</v>
      </c>
      <c r="I473" s="2" t="str">
        <f>VLOOKUP(B473,[3]Sheet1!$B:$B,1,0)</f>
        <v>UFBAZ008</v>
      </c>
    </row>
    <row r="474" spans="1:9" x14ac:dyDescent="0.2">
      <c r="A474" s="7">
        <v>663</v>
      </c>
      <c r="B474" s="7" t="s">
        <v>962</v>
      </c>
      <c r="C474" s="12" t="s">
        <v>963</v>
      </c>
      <c r="D474" s="7" t="s">
        <v>9</v>
      </c>
      <c r="E474" s="7" t="s">
        <v>10</v>
      </c>
      <c r="F474" s="7" t="s">
        <v>475</v>
      </c>
      <c r="G474" s="2" t="str">
        <f>VLOOKUP(F474,'[1]1-供应商'!$C:$C,1,0)</f>
        <v>苏州众恒印刷有限公司</v>
      </c>
      <c r="H474" s="2" t="str">
        <f>VLOOKUP(B474,[2]吕亮更新版采购物料和配件!$B:$B,1,0)</f>
        <v>UFBAZ009</v>
      </c>
      <c r="I474" s="2" t="str">
        <f>VLOOKUP(B474,[3]Sheet1!$B:$B,1,0)</f>
        <v>UFBAZ009</v>
      </c>
    </row>
    <row r="475" spans="1:9" x14ac:dyDescent="0.2">
      <c r="A475" s="7">
        <v>663</v>
      </c>
      <c r="B475" s="7" t="s">
        <v>964</v>
      </c>
      <c r="C475" s="12" t="s">
        <v>965</v>
      </c>
      <c r="D475" s="7" t="s">
        <v>9</v>
      </c>
      <c r="E475" s="7" t="s">
        <v>10</v>
      </c>
      <c r="F475" s="7" t="s">
        <v>475</v>
      </c>
      <c r="G475" s="2" t="str">
        <f>VLOOKUP(F475,'[1]1-供应商'!$C:$C,1,0)</f>
        <v>苏州众恒印刷有限公司</v>
      </c>
      <c r="H475" s="2" t="str">
        <f>VLOOKUP(B475,[2]吕亮更新版采购物料和配件!$B:$B,1,0)</f>
        <v>UFBAZ010</v>
      </c>
      <c r="I475" s="2" t="str">
        <f>VLOOKUP(B475,[3]Sheet1!$B:$B,1,0)</f>
        <v>UFBAZ010</v>
      </c>
    </row>
    <row r="476" spans="1:9" x14ac:dyDescent="0.2">
      <c r="A476" s="7">
        <v>663</v>
      </c>
      <c r="B476" s="7" t="s">
        <v>966</v>
      </c>
      <c r="C476" s="12" t="s">
        <v>967</v>
      </c>
      <c r="D476" s="7" t="s">
        <v>9</v>
      </c>
      <c r="E476" s="7" t="s">
        <v>10</v>
      </c>
      <c r="F476" s="7" t="s">
        <v>475</v>
      </c>
      <c r="G476" s="2" t="str">
        <f>VLOOKUP(F476,'[1]1-供应商'!$C:$C,1,0)</f>
        <v>苏州众恒印刷有限公司</v>
      </c>
      <c r="H476" s="2" t="str">
        <f>VLOOKUP(B476,[2]吕亮更新版采购物料和配件!$B:$B,1,0)</f>
        <v>UFBAZ011</v>
      </c>
      <c r="I476" s="2" t="str">
        <f>VLOOKUP(B476,[3]Sheet1!$B:$B,1,0)</f>
        <v>UFBAZ011</v>
      </c>
    </row>
    <row r="477" spans="1:9" x14ac:dyDescent="0.2">
      <c r="A477" s="7">
        <v>663</v>
      </c>
      <c r="B477" s="7" t="s">
        <v>968</v>
      </c>
      <c r="C477" s="12" t="s">
        <v>969</v>
      </c>
      <c r="D477" s="7" t="s">
        <v>9</v>
      </c>
      <c r="E477" s="7" t="s">
        <v>10</v>
      </c>
      <c r="F477" s="7" t="s">
        <v>475</v>
      </c>
      <c r="G477" s="2" t="str">
        <f>VLOOKUP(F477,'[1]1-供应商'!$C:$C,1,0)</f>
        <v>苏州众恒印刷有限公司</v>
      </c>
      <c r="H477" s="2" t="str">
        <f>VLOOKUP(B477,[2]吕亮更新版采购物料和配件!$B:$B,1,0)</f>
        <v>UFBAZ012</v>
      </c>
      <c r="I477" s="2" t="str">
        <f>VLOOKUP(B477,[3]Sheet1!$B:$B,1,0)</f>
        <v>UFBAZ012</v>
      </c>
    </row>
    <row r="478" spans="1:9" x14ac:dyDescent="0.2">
      <c r="A478" s="7">
        <v>663</v>
      </c>
      <c r="B478" s="7" t="s">
        <v>970</v>
      </c>
      <c r="C478" s="12" t="s">
        <v>971</v>
      </c>
      <c r="D478" s="7" t="s">
        <v>9</v>
      </c>
      <c r="E478" s="7" t="s">
        <v>10</v>
      </c>
      <c r="F478" s="7" t="s">
        <v>475</v>
      </c>
      <c r="G478" s="2" t="str">
        <f>VLOOKUP(F478,'[1]1-供应商'!$C:$C,1,0)</f>
        <v>苏州众恒印刷有限公司</v>
      </c>
      <c r="H478" s="2" t="str">
        <f>VLOOKUP(B478,[2]吕亮更新版采购物料和配件!$B:$B,1,0)</f>
        <v>UFBAZ013</v>
      </c>
      <c r="I478" s="2" t="str">
        <f>VLOOKUP(B478,[3]Sheet1!$B:$B,1,0)</f>
        <v>UFBAZ013</v>
      </c>
    </row>
    <row r="479" spans="1:9" x14ac:dyDescent="0.2">
      <c r="A479" s="7">
        <v>663</v>
      </c>
      <c r="B479" s="7" t="s">
        <v>972</v>
      </c>
      <c r="C479" s="12" t="s">
        <v>973</v>
      </c>
      <c r="D479" s="7" t="s">
        <v>9</v>
      </c>
      <c r="E479" s="7" t="s">
        <v>10</v>
      </c>
      <c r="F479" s="7" t="s">
        <v>475</v>
      </c>
      <c r="G479" s="2" t="str">
        <f>VLOOKUP(F479,'[1]1-供应商'!$C:$C,1,0)</f>
        <v>苏州众恒印刷有限公司</v>
      </c>
      <c r="H479" s="2" t="str">
        <f>VLOOKUP(B479,[2]吕亮更新版采购物料和配件!$B:$B,1,0)</f>
        <v>UFBAZ014</v>
      </c>
      <c r="I479" s="2" t="str">
        <f>VLOOKUP(B479,[3]Sheet1!$B:$B,1,0)</f>
        <v>UFBAZ014</v>
      </c>
    </row>
    <row r="480" spans="1:9" x14ac:dyDescent="0.2">
      <c r="A480" s="7">
        <v>663</v>
      </c>
      <c r="B480" s="7" t="s">
        <v>974</v>
      </c>
      <c r="C480" s="12" t="s">
        <v>975</v>
      </c>
      <c r="D480" s="7" t="s">
        <v>9</v>
      </c>
      <c r="E480" s="7" t="s">
        <v>10</v>
      </c>
      <c r="F480" s="7" t="s">
        <v>475</v>
      </c>
      <c r="G480" s="2" t="str">
        <f>VLOOKUP(F480,'[1]1-供应商'!$C:$C,1,0)</f>
        <v>苏州众恒印刷有限公司</v>
      </c>
      <c r="H480" s="2" t="str">
        <f>VLOOKUP(B480,[2]吕亮更新版采购物料和配件!$B:$B,1,0)</f>
        <v>UFBAZ015</v>
      </c>
      <c r="I480" s="2" t="str">
        <f>VLOOKUP(B480,[3]Sheet1!$B:$B,1,0)</f>
        <v>UFBAZ015</v>
      </c>
    </row>
    <row r="481" spans="1:9" x14ac:dyDescent="0.2">
      <c r="A481" s="7">
        <v>663</v>
      </c>
      <c r="B481" s="7" t="s">
        <v>976</v>
      </c>
      <c r="C481" s="12" t="s">
        <v>977</v>
      </c>
      <c r="D481" s="7" t="s">
        <v>9</v>
      </c>
      <c r="E481" s="7" t="s">
        <v>10</v>
      </c>
      <c r="F481" s="7" t="s">
        <v>475</v>
      </c>
      <c r="G481" s="2" t="str">
        <f>VLOOKUP(F481,'[1]1-供应商'!$C:$C,1,0)</f>
        <v>苏州众恒印刷有限公司</v>
      </c>
      <c r="H481" s="2" t="str">
        <f>VLOOKUP(B481,[2]吕亮更新版采购物料和配件!$B:$B,1,0)</f>
        <v>UFBAZ016</v>
      </c>
      <c r="I481" s="2" t="str">
        <f>VLOOKUP(B481,[3]Sheet1!$B:$B,1,0)</f>
        <v>UFBAZ016</v>
      </c>
    </row>
    <row r="482" spans="1:9" x14ac:dyDescent="0.2">
      <c r="A482" s="7">
        <v>663</v>
      </c>
      <c r="B482" s="7" t="s">
        <v>978</v>
      </c>
      <c r="C482" s="12" t="s">
        <v>979</v>
      </c>
      <c r="D482" s="7" t="s">
        <v>9</v>
      </c>
      <c r="E482" s="7" t="s">
        <v>10</v>
      </c>
      <c r="F482" s="7" t="s">
        <v>475</v>
      </c>
      <c r="G482" s="2" t="str">
        <f>VLOOKUP(F482,'[1]1-供应商'!$C:$C,1,0)</f>
        <v>苏州众恒印刷有限公司</v>
      </c>
      <c r="H482" s="2" t="str">
        <f>VLOOKUP(B482,[2]吕亮更新版采购物料和配件!$B:$B,1,0)</f>
        <v>UFBAZ017</v>
      </c>
      <c r="I482" s="2" t="str">
        <f>VLOOKUP(B482,[3]Sheet1!$B:$B,1,0)</f>
        <v>UFBAZ017</v>
      </c>
    </row>
    <row r="483" spans="1:9" x14ac:dyDescent="0.2">
      <c r="A483" s="7">
        <v>663</v>
      </c>
      <c r="B483" s="7" t="s">
        <v>980</v>
      </c>
      <c r="C483" s="12" t="s">
        <v>981</v>
      </c>
      <c r="D483" s="7" t="s">
        <v>9</v>
      </c>
      <c r="E483" s="7" t="s">
        <v>10</v>
      </c>
      <c r="F483" s="7" t="s">
        <v>475</v>
      </c>
      <c r="G483" s="2" t="str">
        <f>VLOOKUP(F483,'[1]1-供应商'!$C:$C,1,0)</f>
        <v>苏州众恒印刷有限公司</v>
      </c>
      <c r="H483" s="2" t="str">
        <f>VLOOKUP(B483,[2]吕亮更新版采购物料和配件!$B:$B,1,0)</f>
        <v>UFBAZ018</v>
      </c>
      <c r="I483" s="2" t="str">
        <f>VLOOKUP(B483,[3]Sheet1!$B:$B,1,0)</f>
        <v>UFBAZ018</v>
      </c>
    </row>
    <row r="484" spans="1:9" x14ac:dyDescent="0.2">
      <c r="A484" s="7">
        <v>663</v>
      </c>
      <c r="B484" s="7" t="s">
        <v>982</v>
      </c>
      <c r="C484" s="12" t="s">
        <v>983</v>
      </c>
      <c r="D484" s="7" t="s">
        <v>9</v>
      </c>
      <c r="E484" s="7" t="s">
        <v>10</v>
      </c>
      <c r="F484" s="7" t="s">
        <v>475</v>
      </c>
      <c r="G484" s="2" t="str">
        <f>VLOOKUP(F484,'[1]1-供应商'!$C:$C,1,0)</f>
        <v>苏州众恒印刷有限公司</v>
      </c>
      <c r="H484" s="2" t="str">
        <f>VLOOKUP(B484,[2]吕亮更新版采购物料和配件!$B:$B,1,0)</f>
        <v>UFBAZ019</v>
      </c>
      <c r="I484" s="2" t="str">
        <f>VLOOKUP(B484,[3]Sheet1!$B:$B,1,0)</f>
        <v>UFBAZ019</v>
      </c>
    </row>
    <row r="485" spans="1:9" x14ac:dyDescent="0.2">
      <c r="A485" s="7">
        <v>663</v>
      </c>
      <c r="B485" s="7" t="s">
        <v>984</v>
      </c>
      <c r="C485" s="12" t="s">
        <v>985</v>
      </c>
      <c r="D485" s="7" t="s">
        <v>9</v>
      </c>
      <c r="E485" s="7" t="s">
        <v>10</v>
      </c>
      <c r="F485" s="7" t="s">
        <v>475</v>
      </c>
      <c r="G485" s="2" t="str">
        <f>VLOOKUP(F485,'[1]1-供应商'!$C:$C,1,0)</f>
        <v>苏州众恒印刷有限公司</v>
      </c>
      <c r="H485" s="2" t="str">
        <f>VLOOKUP(B485,[2]吕亮更新版采购物料和配件!$B:$B,1,0)</f>
        <v>UFBAZ020</v>
      </c>
      <c r="I485" s="2" t="str">
        <f>VLOOKUP(B485,[3]Sheet1!$B:$B,1,0)</f>
        <v>UFBAZ020</v>
      </c>
    </row>
    <row r="486" spans="1:9" x14ac:dyDescent="0.2">
      <c r="A486" s="7">
        <v>663</v>
      </c>
      <c r="B486" s="7" t="s">
        <v>986</v>
      </c>
      <c r="C486" s="12" t="s">
        <v>987</v>
      </c>
      <c r="D486" s="7" t="s">
        <v>9</v>
      </c>
      <c r="E486" s="7" t="s">
        <v>10</v>
      </c>
      <c r="F486" s="7" t="s">
        <v>475</v>
      </c>
      <c r="G486" s="2" t="str">
        <f>VLOOKUP(F486,'[1]1-供应商'!$C:$C,1,0)</f>
        <v>苏州众恒印刷有限公司</v>
      </c>
      <c r="H486" s="2" t="str">
        <f>VLOOKUP(B486,[2]吕亮更新版采购物料和配件!$B:$B,1,0)</f>
        <v>UFBAZ021</v>
      </c>
      <c r="I486" s="2" t="str">
        <f>VLOOKUP(B486,[3]Sheet1!$B:$B,1,0)</f>
        <v>UFBAZ021</v>
      </c>
    </row>
    <row r="487" spans="1:9" x14ac:dyDescent="0.2">
      <c r="A487" s="7">
        <v>663</v>
      </c>
      <c r="B487" s="7" t="s">
        <v>988</v>
      </c>
      <c r="C487" s="12" t="s">
        <v>989</v>
      </c>
      <c r="D487" s="7" t="s">
        <v>9</v>
      </c>
      <c r="E487" s="7" t="s">
        <v>10</v>
      </c>
      <c r="F487" s="7" t="s">
        <v>475</v>
      </c>
      <c r="G487" s="2" t="str">
        <f>VLOOKUP(F487,'[1]1-供应商'!$C:$C,1,0)</f>
        <v>苏州众恒印刷有限公司</v>
      </c>
      <c r="H487" s="2" t="str">
        <f>VLOOKUP(B487,[2]吕亮更新版采购物料和配件!$B:$B,1,0)</f>
        <v>UFBAZ022</v>
      </c>
      <c r="I487" s="2" t="str">
        <f>VLOOKUP(B487,[3]Sheet1!$B:$B,1,0)</f>
        <v>UFBAZ022</v>
      </c>
    </row>
    <row r="488" spans="1:9" x14ac:dyDescent="0.2">
      <c r="A488" s="7">
        <v>663</v>
      </c>
      <c r="B488" s="7" t="s">
        <v>990</v>
      </c>
      <c r="C488" s="12" t="s">
        <v>991</v>
      </c>
      <c r="D488" s="7" t="s">
        <v>9</v>
      </c>
      <c r="E488" s="7" t="s">
        <v>10</v>
      </c>
      <c r="F488" s="7" t="s">
        <v>475</v>
      </c>
      <c r="G488" s="2" t="str">
        <f>VLOOKUP(F488,'[1]1-供应商'!$C:$C,1,0)</f>
        <v>苏州众恒印刷有限公司</v>
      </c>
      <c r="H488" s="2" t="str">
        <f>VLOOKUP(B488,[2]吕亮更新版采购物料和配件!$B:$B,1,0)</f>
        <v>UFBAZ023</v>
      </c>
      <c r="I488" s="2" t="str">
        <f>VLOOKUP(B488,[3]Sheet1!$B:$B,1,0)</f>
        <v>UFBAZ023</v>
      </c>
    </row>
    <row r="489" spans="1:9" x14ac:dyDescent="0.2">
      <c r="A489" s="7">
        <v>663</v>
      </c>
      <c r="B489" s="7" t="s">
        <v>992</v>
      </c>
      <c r="C489" s="12" t="s">
        <v>993</v>
      </c>
      <c r="D489" s="7" t="s">
        <v>9</v>
      </c>
      <c r="E489" s="7" t="s">
        <v>10</v>
      </c>
      <c r="F489" s="7" t="s">
        <v>475</v>
      </c>
      <c r="G489" s="2" t="str">
        <f>VLOOKUP(F489,'[1]1-供应商'!$C:$C,1,0)</f>
        <v>苏州众恒印刷有限公司</v>
      </c>
      <c r="H489" s="2" t="str">
        <f>VLOOKUP(B489,[2]吕亮更新版采购物料和配件!$B:$B,1,0)</f>
        <v>UFBAZ024</v>
      </c>
      <c r="I489" s="2" t="str">
        <f>VLOOKUP(B489,[3]Sheet1!$B:$B,1,0)</f>
        <v>UFBAZ024</v>
      </c>
    </row>
    <row r="490" spans="1:9" x14ac:dyDescent="0.2">
      <c r="A490" s="7">
        <v>663</v>
      </c>
      <c r="B490" s="7" t="s">
        <v>994</v>
      </c>
      <c r="C490" s="12" t="s">
        <v>995</v>
      </c>
      <c r="D490" s="7" t="s">
        <v>9</v>
      </c>
      <c r="E490" s="7" t="s">
        <v>10</v>
      </c>
      <c r="F490" s="7" t="s">
        <v>475</v>
      </c>
      <c r="G490" s="2" t="str">
        <f>VLOOKUP(F490,'[1]1-供应商'!$C:$C,1,0)</f>
        <v>苏州众恒印刷有限公司</v>
      </c>
      <c r="H490" s="2" t="str">
        <f>VLOOKUP(B490,[2]吕亮更新版采购物料和配件!$B:$B,1,0)</f>
        <v>UFBAZ025</v>
      </c>
      <c r="I490" s="2" t="str">
        <f>VLOOKUP(B490,[3]Sheet1!$B:$B,1,0)</f>
        <v>UFBAZ025</v>
      </c>
    </row>
    <row r="491" spans="1:9" x14ac:dyDescent="0.2">
      <c r="A491" s="7">
        <v>663</v>
      </c>
      <c r="B491" s="7" t="s">
        <v>996</v>
      </c>
      <c r="C491" s="12" t="s">
        <v>997</v>
      </c>
      <c r="D491" s="7" t="s">
        <v>9</v>
      </c>
      <c r="E491" s="7" t="s">
        <v>10</v>
      </c>
      <c r="F491" s="7" t="s">
        <v>475</v>
      </c>
      <c r="G491" s="2" t="str">
        <f>VLOOKUP(F491,'[1]1-供应商'!$C:$C,1,0)</f>
        <v>苏州众恒印刷有限公司</v>
      </c>
      <c r="H491" s="2" t="str">
        <f>VLOOKUP(B491,[2]吕亮更新版采购物料和配件!$B:$B,1,0)</f>
        <v>UFBAZ026</v>
      </c>
      <c r="I491" s="2" t="str">
        <f>VLOOKUP(B491,[3]Sheet1!$B:$B,1,0)</f>
        <v>UFBAZ026</v>
      </c>
    </row>
    <row r="492" spans="1:9" x14ac:dyDescent="0.2">
      <c r="A492" s="7">
        <v>663</v>
      </c>
      <c r="B492" s="7" t="s">
        <v>998</v>
      </c>
      <c r="C492" s="12" t="s">
        <v>999</v>
      </c>
      <c r="D492" s="7" t="s">
        <v>9</v>
      </c>
      <c r="E492" s="7" t="s">
        <v>10</v>
      </c>
      <c r="F492" s="7" t="s">
        <v>475</v>
      </c>
      <c r="G492" s="2" t="str">
        <f>VLOOKUP(F492,'[1]1-供应商'!$C:$C,1,0)</f>
        <v>苏州众恒印刷有限公司</v>
      </c>
      <c r="H492" s="2" t="str">
        <f>VLOOKUP(B492,[2]吕亮更新版采购物料和配件!$B:$B,1,0)</f>
        <v>UFBAZ027</v>
      </c>
      <c r="I492" s="2" t="str">
        <f>VLOOKUP(B492,[3]Sheet1!$B:$B,1,0)</f>
        <v>UFBAZ027</v>
      </c>
    </row>
    <row r="493" spans="1:9" x14ac:dyDescent="0.2">
      <c r="A493" s="7">
        <v>663</v>
      </c>
      <c r="B493" s="7" t="s">
        <v>1000</v>
      </c>
      <c r="C493" s="12" t="s">
        <v>1001</v>
      </c>
      <c r="D493" s="7" t="s">
        <v>9</v>
      </c>
      <c r="E493" s="7" t="s">
        <v>10</v>
      </c>
      <c r="F493" s="7" t="s">
        <v>475</v>
      </c>
      <c r="G493" s="2" t="str">
        <f>VLOOKUP(F493,'[1]1-供应商'!$C:$C,1,0)</f>
        <v>苏州众恒印刷有限公司</v>
      </c>
      <c r="H493" s="2" t="str">
        <f>VLOOKUP(B493,[2]吕亮更新版采购物料和配件!$B:$B,1,0)</f>
        <v>UFBAZ028</v>
      </c>
      <c r="I493" s="2" t="str">
        <f>VLOOKUP(B493,[3]Sheet1!$B:$B,1,0)</f>
        <v>UFBAZ028</v>
      </c>
    </row>
    <row r="494" spans="1:9" x14ac:dyDescent="0.2">
      <c r="A494" s="7">
        <v>663</v>
      </c>
      <c r="B494" s="7" t="s">
        <v>1002</v>
      </c>
      <c r="C494" s="12" t="s">
        <v>1003</v>
      </c>
      <c r="D494" s="7" t="s">
        <v>9</v>
      </c>
      <c r="E494" s="7" t="s">
        <v>10</v>
      </c>
      <c r="F494" s="7" t="s">
        <v>475</v>
      </c>
      <c r="G494" s="2" t="str">
        <f>VLOOKUP(F494,'[1]1-供应商'!$C:$C,1,0)</f>
        <v>苏州众恒印刷有限公司</v>
      </c>
      <c r="H494" s="2" t="str">
        <f>VLOOKUP(B494,[2]吕亮更新版采购物料和配件!$B:$B,1,0)</f>
        <v>UFBAZ029</v>
      </c>
      <c r="I494" s="2" t="str">
        <f>VLOOKUP(B494,[3]Sheet1!$B:$B,1,0)</f>
        <v>UFBAZ029</v>
      </c>
    </row>
    <row r="495" spans="1:9" x14ac:dyDescent="0.2">
      <c r="A495" s="7">
        <v>663</v>
      </c>
      <c r="B495" s="7" t="s">
        <v>1004</v>
      </c>
      <c r="C495" s="12" t="s">
        <v>1005</v>
      </c>
      <c r="D495" s="7" t="s">
        <v>9</v>
      </c>
      <c r="E495" s="7" t="s">
        <v>10</v>
      </c>
      <c r="F495" s="7" t="s">
        <v>475</v>
      </c>
      <c r="G495" s="2" t="str">
        <f>VLOOKUP(F495,'[1]1-供应商'!$C:$C,1,0)</f>
        <v>苏州众恒印刷有限公司</v>
      </c>
      <c r="H495" s="2" t="str">
        <f>VLOOKUP(B495,[2]吕亮更新版采购物料和配件!$B:$B,1,0)</f>
        <v>UFBAZ030</v>
      </c>
      <c r="I495" s="2" t="str">
        <f>VLOOKUP(B495,[3]Sheet1!$B:$B,1,0)</f>
        <v>UFBAZ030</v>
      </c>
    </row>
    <row r="496" spans="1:9" x14ac:dyDescent="0.2">
      <c r="A496" s="7">
        <v>663</v>
      </c>
      <c r="B496" s="7" t="s">
        <v>1006</v>
      </c>
      <c r="C496" s="12" t="s">
        <v>1007</v>
      </c>
      <c r="D496" s="7" t="s">
        <v>9</v>
      </c>
      <c r="E496" s="7" t="s">
        <v>10</v>
      </c>
      <c r="F496" s="7" t="s">
        <v>475</v>
      </c>
      <c r="G496" s="2" t="str">
        <f>VLOOKUP(F496,'[1]1-供应商'!$C:$C,1,0)</f>
        <v>苏州众恒印刷有限公司</v>
      </c>
      <c r="H496" s="2" t="str">
        <f>VLOOKUP(B496,[2]吕亮更新版采购物料和配件!$B:$B,1,0)</f>
        <v>UFBAZ031</v>
      </c>
      <c r="I496" s="2" t="str">
        <f>VLOOKUP(B496,[3]Sheet1!$B:$B,1,0)</f>
        <v>UFBAZ031</v>
      </c>
    </row>
    <row r="497" spans="1:10" x14ac:dyDescent="0.2">
      <c r="A497" s="7">
        <v>663</v>
      </c>
      <c r="B497" s="7" t="s">
        <v>1008</v>
      </c>
      <c r="C497" s="12" t="s">
        <v>1009</v>
      </c>
      <c r="D497" s="7" t="s">
        <v>9</v>
      </c>
      <c r="E497" s="7" t="s">
        <v>10</v>
      </c>
      <c r="F497" s="7" t="s">
        <v>475</v>
      </c>
      <c r="G497" s="2" t="str">
        <f>VLOOKUP(F497,'[1]1-供应商'!$C:$C,1,0)</f>
        <v>苏州众恒印刷有限公司</v>
      </c>
      <c r="H497" s="2" t="str">
        <f>VLOOKUP(B497,[2]吕亮更新版采购物料和配件!$B:$B,1,0)</f>
        <v>UFBPM001</v>
      </c>
      <c r="I497" s="2" t="str">
        <f>VLOOKUP(B497,[3]Sheet1!$B:$B,1,0)</f>
        <v>UFBPM001</v>
      </c>
    </row>
    <row r="498" spans="1:10" x14ac:dyDescent="0.2">
      <c r="A498" s="7">
        <v>663</v>
      </c>
      <c r="B498" s="7" t="s">
        <v>1010</v>
      </c>
      <c r="C498" s="12" t="s">
        <v>1011</v>
      </c>
      <c r="D498" s="7" t="s">
        <v>9</v>
      </c>
      <c r="E498" s="7" t="s">
        <v>10</v>
      </c>
      <c r="F498" s="7" t="s">
        <v>475</v>
      </c>
      <c r="G498" s="2" t="str">
        <f>VLOOKUP(F498,'[1]1-供应商'!$C:$C,1,0)</f>
        <v>苏州众恒印刷有限公司</v>
      </c>
      <c r="H498" s="2" t="str">
        <f>VLOOKUP(B498,[2]吕亮更新版采购物料和配件!$B:$B,1,0)</f>
        <v>UFBPM002</v>
      </c>
      <c r="I498" s="2" t="str">
        <f>VLOOKUP(B498,[3]Sheet1!$B:$B,1,0)</f>
        <v>UFBPM002</v>
      </c>
    </row>
    <row r="499" spans="1:10" x14ac:dyDescent="0.2">
      <c r="A499" s="7">
        <v>663</v>
      </c>
      <c r="B499" s="7" t="s">
        <v>1012</v>
      </c>
      <c r="C499" s="14" t="s">
        <v>1013</v>
      </c>
      <c r="D499" s="7" t="s">
        <v>9</v>
      </c>
      <c r="E499" s="7" t="s">
        <v>10</v>
      </c>
      <c r="F499" s="7" t="s">
        <v>475</v>
      </c>
      <c r="G499" s="2" t="str">
        <f>VLOOKUP(F499,'[1]1-供应商'!$C:$C,1,0)</f>
        <v>苏州众恒印刷有限公司</v>
      </c>
      <c r="H499" s="2" t="str">
        <f>VLOOKUP(B499,[2]吕亮更新版采购物料和配件!$B:$B,1,0)</f>
        <v>UFBPM003</v>
      </c>
      <c r="I499" s="2" t="str">
        <f>VLOOKUP(B499,[3]Sheet1!$B:$B,1,0)</f>
        <v>UFBPM003</v>
      </c>
    </row>
    <row r="500" spans="1:10" x14ac:dyDescent="0.2">
      <c r="A500" s="7">
        <v>663</v>
      </c>
      <c r="B500" s="7" t="s">
        <v>1014</v>
      </c>
      <c r="C500" s="14" t="s">
        <v>1015</v>
      </c>
      <c r="D500" s="7" t="s">
        <v>9</v>
      </c>
      <c r="E500" s="7" t="s">
        <v>10</v>
      </c>
      <c r="F500" s="7" t="s">
        <v>475</v>
      </c>
      <c r="G500" s="2" t="str">
        <f>VLOOKUP(F500,'[1]1-供应商'!$C:$C,1,0)</f>
        <v>苏州众恒印刷有限公司</v>
      </c>
      <c r="H500" s="2" t="str">
        <f>VLOOKUP(B500,[2]吕亮更新版采购物料和配件!$B:$B,1,0)</f>
        <v>UFBPM004</v>
      </c>
      <c r="I500" s="2" t="str">
        <f>VLOOKUP(B500,[3]Sheet1!$B:$B,1,0)</f>
        <v>UFBPM004</v>
      </c>
    </row>
    <row r="501" spans="1:10" x14ac:dyDescent="0.2">
      <c r="A501" s="7">
        <v>663</v>
      </c>
      <c r="B501" s="7" t="s">
        <v>1016</v>
      </c>
      <c r="C501" s="14" t="s">
        <v>1017</v>
      </c>
      <c r="D501" s="7" t="s">
        <v>9</v>
      </c>
      <c r="E501" s="7" t="s">
        <v>10</v>
      </c>
      <c r="F501" s="7" t="s">
        <v>475</v>
      </c>
      <c r="G501" s="2" t="str">
        <f>VLOOKUP(F501,'[1]1-供应商'!$C:$C,1,0)</f>
        <v>苏州众恒印刷有限公司</v>
      </c>
      <c r="H501" s="2" t="str">
        <f>VLOOKUP(B501,[2]吕亮更新版采购物料和配件!$B:$B,1,0)</f>
        <v>UFBPM005</v>
      </c>
      <c r="I501" s="2" t="str">
        <f>VLOOKUP(B501,[3]Sheet1!$B:$B,1,0)</f>
        <v>UFBPM005</v>
      </c>
    </row>
    <row r="502" spans="1:10" x14ac:dyDescent="0.2">
      <c r="A502" s="7">
        <v>663</v>
      </c>
      <c r="B502" s="7" t="s">
        <v>1018</v>
      </c>
      <c r="C502" s="12" t="s">
        <v>1019</v>
      </c>
      <c r="D502" s="7" t="s">
        <v>9</v>
      </c>
      <c r="E502" s="7" t="s">
        <v>10</v>
      </c>
      <c r="F502" s="7" t="s">
        <v>475</v>
      </c>
      <c r="G502" s="2" t="str">
        <f>VLOOKUP(F502,'[1]1-供应商'!$C:$C,1,0)</f>
        <v>苏州众恒印刷有限公司</v>
      </c>
      <c r="H502" s="2" t="str">
        <f>VLOOKUP(B502,[2]吕亮更新版采购物料和配件!$B:$B,1,0)</f>
        <v>UFBPE001</v>
      </c>
      <c r="I502" s="2" t="str">
        <f>VLOOKUP(B502,[3]Sheet1!$B:$B,1,0)</f>
        <v>UFBPE001</v>
      </c>
    </row>
    <row r="503" spans="1:10" x14ac:dyDescent="0.2">
      <c r="A503" s="7">
        <v>663</v>
      </c>
      <c r="B503" s="7" t="s">
        <v>1020</v>
      </c>
      <c r="C503" s="12" t="s">
        <v>1021</v>
      </c>
      <c r="D503" s="7" t="s">
        <v>9</v>
      </c>
      <c r="E503" s="7" t="s">
        <v>10</v>
      </c>
      <c r="F503" s="7" t="s">
        <v>475</v>
      </c>
      <c r="G503" s="2" t="str">
        <f>VLOOKUP(F503,'[1]1-供应商'!$C:$C,1,0)</f>
        <v>苏州众恒印刷有限公司</v>
      </c>
      <c r="H503" s="2" t="str">
        <f>VLOOKUP(B503,[2]吕亮更新版采购物料和配件!$B:$B,1,0)</f>
        <v>UFBPE002</v>
      </c>
      <c r="I503" s="2" t="str">
        <f>VLOOKUP(B503,[3]Sheet1!$B:$B,1,0)</f>
        <v>UFBPE002</v>
      </c>
    </row>
    <row r="504" spans="1:10" x14ac:dyDescent="0.2">
      <c r="A504" s="7">
        <v>663</v>
      </c>
      <c r="B504" s="7" t="s">
        <v>1022</v>
      </c>
      <c r="C504" s="12" t="s">
        <v>1023</v>
      </c>
      <c r="D504" s="7" t="s">
        <v>9</v>
      </c>
      <c r="E504" s="7" t="s">
        <v>10</v>
      </c>
      <c r="F504" s="7" t="s">
        <v>475</v>
      </c>
      <c r="G504" s="2" t="str">
        <f>VLOOKUP(F504,'[1]1-供应商'!$C:$C,1,0)</f>
        <v>苏州众恒印刷有限公司</v>
      </c>
      <c r="H504" s="2" t="str">
        <f>VLOOKUP(B504,[2]吕亮更新版采购物料和配件!$B:$B,1,0)</f>
        <v>UFBPE003</v>
      </c>
      <c r="I504" s="2" t="str">
        <f>VLOOKUP(B504,[3]Sheet1!$B:$B,1,0)</f>
        <v>UFBPE003</v>
      </c>
    </row>
    <row r="505" spans="1:10" x14ac:dyDescent="0.2">
      <c r="A505" s="7">
        <v>663</v>
      </c>
      <c r="B505" s="7" t="s">
        <v>1024</v>
      </c>
      <c r="C505" s="12" t="s">
        <v>1025</v>
      </c>
      <c r="D505" s="7" t="s">
        <v>9</v>
      </c>
      <c r="E505" s="7" t="s">
        <v>10</v>
      </c>
      <c r="F505" s="7" t="s">
        <v>475</v>
      </c>
      <c r="G505" s="2" t="str">
        <f>VLOOKUP(F505,'[1]1-供应商'!$C:$C,1,0)</f>
        <v>苏州众恒印刷有限公司</v>
      </c>
      <c r="H505" s="2" t="str">
        <f>VLOOKUP(B505,[2]吕亮更新版采购物料和配件!$B:$B,1,0)</f>
        <v>UFBPE004</v>
      </c>
      <c r="I505" s="2" t="str">
        <f>VLOOKUP(B505,[3]Sheet1!$B:$B,1,0)</f>
        <v>UFBPE004</v>
      </c>
    </row>
    <row r="506" spans="1:10" x14ac:dyDescent="0.2">
      <c r="A506" s="7">
        <v>663</v>
      </c>
      <c r="B506" s="7" t="s">
        <v>1026</v>
      </c>
      <c r="C506" s="12" t="s">
        <v>1027</v>
      </c>
      <c r="D506" s="7" t="s">
        <v>9</v>
      </c>
      <c r="E506" s="7" t="s">
        <v>10</v>
      </c>
      <c r="F506" s="7" t="s">
        <v>475</v>
      </c>
      <c r="G506" s="2" t="str">
        <f>VLOOKUP(F506,'[1]1-供应商'!$C:$C,1,0)</f>
        <v>苏州众恒印刷有限公司</v>
      </c>
      <c r="H506" s="2" t="str">
        <f>VLOOKUP(B506,[2]吕亮更新版采购物料和配件!$B:$B,1,0)</f>
        <v>UFBPE005</v>
      </c>
      <c r="I506" s="2" t="str">
        <f>VLOOKUP(B506,[3]Sheet1!$B:$B,1,0)</f>
        <v>UFBPE005</v>
      </c>
    </row>
    <row r="507" spans="1:10" x14ac:dyDescent="0.2">
      <c r="A507" s="7">
        <v>663</v>
      </c>
      <c r="B507" s="7" t="s">
        <v>1028</v>
      </c>
      <c r="C507" s="12" t="s">
        <v>1029</v>
      </c>
      <c r="D507" s="7" t="s">
        <v>9</v>
      </c>
      <c r="E507" s="7" t="s">
        <v>10</v>
      </c>
      <c r="F507" s="7" t="s">
        <v>475</v>
      </c>
      <c r="G507" s="2" t="str">
        <f>VLOOKUP(F507,'[1]1-供应商'!$C:$C,1,0)</f>
        <v>苏州众恒印刷有限公司</v>
      </c>
      <c r="H507" s="2" t="str">
        <f>VLOOKUP(B507,[2]吕亮更新版采购物料和配件!$B:$B,1,0)</f>
        <v>UFBPE006</v>
      </c>
      <c r="I507" s="2" t="str">
        <f>VLOOKUP(B507,[3]Sheet1!$B:$B,1,0)</f>
        <v>UFBPE006</v>
      </c>
    </row>
    <row r="508" spans="1:10" x14ac:dyDescent="0.2">
      <c r="A508" s="7">
        <v>663</v>
      </c>
      <c r="B508" s="7" t="s">
        <v>1030</v>
      </c>
      <c r="C508" s="12" t="s">
        <v>1031</v>
      </c>
      <c r="D508" s="7" t="s">
        <v>9</v>
      </c>
      <c r="E508" s="7" t="s">
        <v>10</v>
      </c>
      <c r="F508" s="7" t="s">
        <v>475</v>
      </c>
      <c r="G508" s="2" t="str">
        <f>VLOOKUP(F508,'[1]1-供应商'!$C:$C,1,0)</f>
        <v>苏州众恒印刷有限公司</v>
      </c>
      <c r="H508" s="2" t="str">
        <f>VLOOKUP(B508,[2]吕亮更新版采购物料和配件!$B:$B,1,0)</f>
        <v>UFBPE007</v>
      </c>
      <c r="I508" s="2" t="str">
        <f>VLOOKUP(B508,[3]Sheet1!$B:$B,1,0)</f>
        <v>UFBPE007</v>
      </c>
      <c r="J508" s="2" t="str">
        <f>VLOOKUP(B508,'第二次提供单价（补充部分采购物料'!B:B,1,0)</f>
        <v>UFBPE007</v>
      </c>
    </row>
    <row r="509" spans="1:10" x14ac:dyDescent="0.2">
      <c r="A509" s="7">
        <v>663</v>
      </c>
      <c r="B509" s="7" t="s">
        <v>1032</v>
      </c>
      <c r="C509" s="12" t="s">
        <v>1033</v>
      </c>
      <c r="D509" s="7" t="s">
        <v>9</v>
      </c>
      <c r="E509" s="7" t="s">
        <v>10</v>
      </c>
      <c r="F509" s="7" t="s">
        <v>475</v>
      </c>
      <c r="G509" s="2" t="str">
        <f>VLOOKUP(F509,'[1]1-供应商'!$C:$C,1,0)</f>
        <v>苏州众恒印刷有限公司</v>
      </c>
      <c r="H509" s="2" t="str">
        <f>VLOOKUP(B509,[2]吕亮更新版采购物料和配件!$B:$B,1,0)</f>
        <v>UFBFW001</v>
      </c>
      <c r="I509" s="2" t="str">
        <f>VLOOKUP(B509,[3]Sheet1!$B:$B,1,0)</f>
        <v>UFBFW001</v>
      </c>
    </row>
    <row r="510" spans="1:10" x14ac:dyDescent="0.2">
      <c r="A510" s="7">
        <v>663</v>
      </c>
      <c r="B510" s="7" t="s">
        <v>1034</v>
      </c>
      <c r="C510" s="12" t="s">
        <v>1035</v>
      </c>
      <c r="D510" s="7" t="s">
        <v>9</v>
      </c>
      <c r="E510" s="7" t="s">
        <v>10</v>
      </c>
      <c r="F510" s="7" t="s">
        <v>475</v>
      </c>
      <c r="G510" s="2" t="str">
        <f>VLOOKUP(F510,'[1]1-供应商'!$C:$C,1,0)</f>
        <v>苏州众恒印刷有限公司</v>
      </c>
      <c r="H510" s="2" t="str">
        <f>VLOOKUP(B510,[2]吕亮更新版采购物料和配件!$B:$B,1,0)</f>
        <v>UFBFW002</v>
      </c>
      <c r="I510" s="2" t="str">
        <f>VLOOKUP(B510,[3]Sheet1!$B:$B,1,0)</f>
        <v>UFBFW002</v>
      </c>
    </row>
    <row r="511" spans="1:10" x14ac:dyDescent="0.2">
      <c r="A511" s="7">
        <v>663</v>
      </c>
      <c r="B511" s="7" t="s">
        <v>1036</v>
      </c>
      <c r="C511" s="12" t="s">
        <v>1037</v>
      </c>
      <c r="D511" s="7" t="s">
        <v>9</v>
      </c>
      <c r="E511" s="7" t="s">
        <v>10</v>
      </c>
      <c r="F511" s="7" t="s">
        <v>475</v>
      </c>
      <c r="G511" s="2" t="str">
        <f>VLOOKUP(F511,'[1]1-供应商'!$C:$C,1,0)</f>
        <v>苏州众恒印刷有限公司</v>
      </c>
      <c r="H511" s="2" t="str">
        <f>VLOOKUP(B511,[2]吕亮更新版采购物料和配件!$B:$B,1,0)</f>
        <v>UFBFW003</v>
      </c>
      <c r="I511" s="2" t="str">
        <f>VLOOKUP(B511,[3]Sheet1!$B:$B,1,0)</f>
        <v>UFBFW003</v>
      </c>
    </row>
    <row r="512" spans="1:10" x14ac:dyDescent="0.2">
      <c r="A512" s="7">
        <v>663</v>
      </c>
      <c r="B512" s="7" t="s">
        <v>1038</v>
      </c>
      <c r="C512" s="12" t="s">
        <v>1039</v>
      </c>
      <c r="D512" s="7" t="s">
        <v>9</v>
      </c>
      <c r="E512" s="7" t="s">
        <v>10</v>
      </c>
      <c r="F512" s="7" t="s">
        <v>475</v>
      </c>
      <c r="G512" s="2" t="str">
        <f>VLOOKUP(F512,'[1]1-供应商'!$C:$C,1,0)</f>
        <v>苏州众恒印刷有限公司</v>
      </c>
      <c r="H512" s="2" t="str">
        <f>VLOOKUP(B512,[2]吕亮更新版采购物料和配件!$B:$B,1,0)</f>
        <v>UFBFW004</v>
      </c>
      <c r="I512" s="2" t="str">
        <f>VLOOKUP(B512,[3]Sheet1!$B:$B,1,0)</f>
        <v>UFBFW004</v>
      </c>
    </row>
    <row r="513" spans="1:10" x14ac:dyDescent="0.2">
      <c r="A513" s="7">
        <v>663</v>
      </c>
      <c r="B513" s="7" t="s">
        <v>1040</v>
      </c>
      <c r="C513" s="12" t="s">
        <v>1041</v>
      </c>
      <c r="D513" s="7" t="s">
        <v>9</v>
      </c>
      <c r="E513" s="7" t="s">
        <v>10</v>
      </c>
      <c r="F513" s="7" t="s">
        <v>475</v>
      </c>
      <c r="G513" s="2" t="str">
        <f>VLOOKUP(F513,'[1]1-供应商'!$C:$C,1,0)</f>
        <v>苏州众恒印刷有限公司</v>
      </c>
      <c r="H513" s="2" t="str">
        <f>VLOOKUP(B513,[2]吕亮更新版采购物料和配件!$B:$B,1,0)</f>
        <v>UFBFW005</v>
      </c>
      <c r="I513" s="2" t="str">
        <f>VLOOKUP(B513,[3]Sheet1!$B:$B,1,0)</f>
        <v>UFBFW005</v>
      </c>
    </row>
    <row r="514" spans="1:10" x14ac:dyDescent="0.2">
      <c r="A514" s="7">
        <v>663</v>
      </c>
      <c r="B514" s="7" t="s">
        <v>1042</v>
      </c>
      <c r="C514" s="12" t="s">
        <v>1043</v>
      </c>
      <c r="D514" s="7" t="s">
        <v>9</v>
      </c>
      <c r="E514" s="7" t="s">
        <v>10</v>
      </c>
      <c r="F514" s="7" t="s">
        <v>475</v>
      </c>
      <c r="G514" s="2" t="str">
        <f>VLOOKUP(F514,'[1]1-供应商'!$C:$C,1,0)</f>
        <v>苏州众恒印刷有限公司</v>
      </c>
      <c r="H514" s="2" t="str">
        <f>VLOOKUP(B514,[2]吕亮更新版采购物料和配件!$B:$B,1,0)</f>
        <v>UFBFW006</v>
      </c>
      <c r="I514" s="2" t="str">
        <f>VLOOKUP(B514,[3]Sheet1!$B:$B,1,0)</f>
        <v>UFBFW006</v>
      </c>
    </row>
    <row r="515" spans="1:10" x14ac:dyDescent="0.2">
      <c r="A515" s="7">
        <v>663</v>
      </c>
      <c r="B515" s="7" t="s">
        <v>1044</v>
      </c>
      <c r="C515" s="12" t="s">
        <v>1045</v>
      </c>
      <c r="D515" s="7" t="s">
        <v>9</v>
      </c>
      <c r="E515" s="7" t="s">
        <v>10</v>
      </c>
      <c r="F515" s="7" t="s">
        <v>475</v>
      </c>
      <c r="G515" s="2" t="str">
        <f>VLOOKUP(F515,'[1]1-供应商'!$C:$C,1,0)</f>
        <v>苏州众恒印刷有限公司</v>
      </c>
      <c r="H515" s="2" t="str">
        <f>VLOOKUP(B515,[2]吕亮更新版采购物料和配件!$B:$B,1,0)</f>
        <v>UFBFW007</v>
      </c>
      <c r="I515" s="2" t="str">
        <f>VLOOKUP(B515,[3]Sheet1!$B:$B,1,0)</f>
        <v>UFBFW007</v>
      </c>
    </row>
    <row r="516" spans="1:10" x14ac:dyDescent="0.2">
      <c r="A516" s="7">
        <v>663</v>
      </c>
      <c r="B516" s="7" t="s">
        <v>1046</v>
      </c>
      <c r="C516" s="12" t="s">
        <v>1047</v>
      </c>
      <c r="D516" s="7" t="s">
        <v>9</v>
      </c>
      <c r="E516" s="7" t="s">
        <v>10</v>
      </c>
      <c r="F516" s="7" t="s">
        <v>475</v>
      </c>
      <c r="G516" s="2" t="str">
        <f>VLOOKUP(F516,'[1]1-供应商'!$C:$C,1,0)</f>
        <v>苏州众恒印刷有限公司</v>
      </c>
      <c r="H516" s="2" t="str">
        <f>VLOOKUP(B516,[2]吕亮更新版采购物料和配件!$B:$B,1,0)</f>
        <v>UFBFW008</v>
      </c>
      <c r="I516" s="2" t="str">
        <f>VLOOKUP(B516,[3]Sheet1!$B:$B,1,0)</f>
        <v>UFBFW008</v>
      </c>
    </row>
    <row r="517" spans="1:10" x14ac:dyDescent="0.2">
      <c r="A517" s="7">
        <v>663</v>
      </c>
      <c r="B517" s="7" t="s">
        <v>1048</v>
      </c>
      <c r="C517" s="12" t="s">
        <v>1049</v>
      </c>
      <c r="D517" s="7" t="s">
        <v>9</v>
      </c>
      <c r="E517" s="7" t="s">
        <v>10</v>
      </c>
      <c r="F517" s="7" t="s">
        <v>475</v>
      </c>
      <c r="G517" s="2" t="str">
        <f>VLOOKUP(F517,'[1]1-供应商'!$C:$C,1,0)</f>
        <v>苏州众恒印刷有限公司</v>
      </c>
      <c r="H517" s="2" t="str">
        <f>VLOOKUP(B517,[2]吕亮更新版采购物料和配件!$B:$B,1,0)</f>
        <v>UFBFW009</v>
      </c>
      <c r="I517" s="2" t="str">
        <f>VLOOKUP(B517,[3]Sheet1!$B:$B,1,0)</f>
        <v>UFBFW009</v>
      </c>
    </row>
    <row r="518" spans="1:10" x14ac:dyDescent="0.2">
      <c r="A518" s="7">
        <v>663</v>
      </c>
      <c r="B518" s="7" t="s">
        <v>1050</v>
      </c>
      <c r="C518" s="12" t="s">
        <v>1051</v>
      </c>
      <c r="D518" s="7" t="s">
        <v>9</v>
      </c>
      <c r="E518" s="7" t="s">
        <v>10</v>
      </c>
      <c r="F518" s="7" t="s">
        <v>475</v>
      </c>
      <c r="G518" s="2" t="str">
        <f>VLOOKUP(F518,'[1]1-供应商'!$C:$C,1,0)</f>
        <v>苏州众恒印刷有限公司</v>
      </c>
      <c r="H518" s="2" t="str">
        <f>VLOOKUP(B518,[2]吕亮更新版采购物料和配件!$B:$B,1,0)</f>
        <v>UFBFW010</v>
      </c>
      <c r="I518" s="2" t="str">
        <f>VLOOKUP(B518,[3]Sheet1!$B:$B,1,0)</f>
        <v>UFBFW010</v>
      </c>
    </row>
    <row r="519" spans="1:10" x14ac:dyDescent="0.2">
      <c r="A519" s="7">
        <v>663</v>
      </c>
      <c r="B519" s="7" t="s">
        <v>1052</v>
      </c>
      <c r="C519" s="12" t="s">
        <v>1053</v>
      </c>
      <c r="D519" s="7" t="s">
        <v>9</v>
      </c>
      <c r="E519" s="7" t="s">
        <v>10</v>
      </c>
      <c r="F519" s="7" t="s">
        <v>475</v>
      </c>
      <c r="G519" s="2" t="str">
        <f>VLOOKUP(F519,'[1]1-供应商'!$C:$C,1,0)</f>
        <v>苏州众恒印刷有限公司</v>
      </c>
      <c r="H519" s="2" t="str">
        <f>VLOOKUP(B519,[2]吕亮更新版采购物料和配件!$B:$B,1,0)</f>
        <v>UFBFW011</v>
      </c>
      <c r="I519" s="2" t="str">
        <f>VLOOKUP(B519,[3]Sheet1!$B:$B,1,0)</f>
        <v>UFBFW011</v>
      </c>
    </row>
    <row r="520" spans="1:10" x14ac:dyDescent="0.2">
      <c r="A520" s="7">
        <v>663</v>
      </c>
      <c r="B520" s="7" t="s">
        <v>1054</v>
      </c>
      <c r="C520" s="14" t="s">
        <v>1055</v>
      </c>
      <c r="D520" s="7" t="s">
        <v>9</v>
      </c>
      <c r="E520" s="7" t="s">
        <v>10</v>
      </c>
      <c r="F520" s="7" t="s">
        <v>475</v>
      </c>
      <c r="G520" s="2" t="str">
        <f>VLOOKUP(F520,'[1]1-供应商'!$C:$C,1,0)</f>
        <v>苏州众恒印刷有限公司</v>
      </c>
      <c r="H520" s="2" t="str">
        <f>VLOOKUP(B520,[2]吕亮更新版采购物料和配件!$B:$B,1,0)</f>
        <v>UFBFW012</v>
      </c>
      <c r="I520" s="2" t="str">
        <f>VLOOKUP(B520,[3]Sheet1!$B:$B,1,0)</f>
        <v>UFBFW012</v>
      </c>
    </row>
    <row r="521" spans="1:10" x14ac:dyDescent="0.2">
      <c r="A521" s="7">
        <v>663</v>
      </c>
      <c r="B521" s="7" t="s">
        <v>1056</v>
      </c>
      <c r="C521" s="12" t="s">
        <v>1057</v>
      </c>
      <c r="D521" s="7" t="s">
        <v>9</v>
      </c>
      <c r="E521" s="7" t="s">
        <v>10</v>
      </c>
      <c r="F521" s="7" t="s">
        <v>475</v>
      </c>
      <c r="G521" s="2" t="str">
        <f>VLOOKUP(F521,'[1]1-供应商'!$C:$C,1,0)</f>
        <v>苏州众恒印刷有限公司</v>
      </c>
      <c r="H521" s="2" t="str">
        <f>VLOOKUP(B521,[2]吕亮更新版采购物料和配件!$B:$B,1,0)</f>
        <v>UFBSJ001</v>
      </c>
      <c r="I521" s="2" t="str">
        <f>VLOOKUP(B521,[3]Sheet1!$B:$B,1,0)</f>
        <v>UFBSJ001</v>
      </c>
    </row>
    <row r="522" spans="1:10" x14ac:dyDescent="0.2">
      <c r="A522" s="7">
        <v>663</v>
      </c>
      <c r="B522" s="7" t="s">
        <v>1058</v>
      </c>
      <c r="C522" s="12" t="s">
        <v>1059</v>
      </c>
      <c r="D522" s="7" t="s">
        <v>9</v>
      </c>
      <c r="E522" s="7" t="s">
        <v>10</v>
      </c>
      <c r="F522" s="7" t="s">
        <v>475</v>
      </c>
      <c r="G522" s="2" t="str">
        <f>VLOOKUP(F522,'[1]1-供应商'!$C:$C,1,0)</f>
        <v>苏州众恒印刷有限公司</v>
      </c>
      <c r="H522" s="2" t="str">
        <f>VLOOKUP(B522,[2]吕亮更新版采购物料和配件!$B:$B,1,0)</f>
        <v>UFBSJ002</v>
      </c>
      <c r="I522" s="2" t="str">
        <f>VLOOKUP(B522,[3]Sheet1!$B:$B,1,0)</f>
        <v>UFBSJ002</v>
      </c>
    </row>
    <row r="523" spans="1:10" x14ac:dyDescent="0.2">
      <c r="A523" s="7">
        <v>663</v>
      </c>
      <c r="B523" s="7" t="s">
        <v>1060</v>
      </c>
      <c r="C523" s="8" t="s">
        <v>1061</v>
      </c>
      <c r="D523" s="7" t="s">
        <v>1062</v>
      </c>
      <c r="E523" s="7" t="s">
        <v>10</v>
      </c>
      <c r="F523" s="7" t="s">
        <v>1094</v>
      </c>
      <c r="G523" s="2" t="str">
        <f>VLOOKUP(F523,'[1]1-供应商'!$C:$C,1,0)</f>
        <v>上海必能新材料有限公司</v>
      </c>
      <c r="H523" s="2" t="str">
        <f>VLOOKUP(B523,[2]吕亮更新版采购物料和配件!$B:$B,1,0)</f>
        <v>UFY00001</v>
      </c>
      <c r="I523" s="2" t="str">
        <f>VLOOKUP(B523,[3]Sheet1!$B:$B,1,0)</f>
        <v>UFY00001</v>
      </c>
    </row>
    <row r="524" spans="1:10" x14ac:dyDescent="0.2">
      <c r="A524" s="7">
        <v>663</v>
      </c>
      <c r="B524" s="7" t="s">
        <v>1063</v>
      </c>
      <c r="C524" s="8" t="s">
        <v>1064</v>
      </c>
      <c r="D524" s="7" t="s">
        <v>1062</v>
      </c>
      <c r="E524" s="7" t="s">
        <v>10</v>
      </c>
      <c r="F524" s="7" t="s">
        <v>1094</v>
      </c>
      <c r="G524" s="2" t="str">
        <f>VLOOKUP(F524,'[1]1-供应商'!$C:$C,1,0)</f>
        <v>上海必能新材料有限公司</v>
      </c>
      <c r="H524" s="2" t="str">
        <f>VLOOKUP(B524,[2]吕亮更新版采购物料和配件!$B:$B,1,0)</f>
        <v>UFY00002</v>
      </c>
      <c r="I524" s="2" t="str">
        <f>VLOOKUP(B524,[3]Sheet1!$B:$B,1,0)</f>
        <v>UFY00002</v>
      </c>
    </row>
    <row r="525" spans="1:10" x14ac:dyDescent="0.2">
      <c r="A525" s="7">
        <v>663</v>
      </c>
      <c r="B525" s="7" t="s">
        <v>1065</v>
      </c>
      <c r="C525" s="8" t="s">
        <v>1066</v>
      </c>
      <c r="D525" s="7" t="s">
        <v>1062</v>
      </c>
      <c r="E525" s="7" t="s">
        <v>10</v>
      </c>
      <c r="F525" s="7"/>
      <c r="G525" s="2" t="e">
        <f>VLOOKUP(F525,'[1]1-供应商'!$C:$C,1,0)</f>
        <v>#N/A</v>
      </c>
      <c r="H525" s="2" t="str">
        <f>VLOOKUP(B525,[2]吕亮更新版采购物料和配件!$B:$B,1,0)</f>
        <v>UFY00003</v>
      </c>
      <c r="I525" s="2" t="str">
        <f>VLOOKUP(B525,[3]Sheet1!$B:$B,1,0)</f>
        <v>UFY00003</v>
      </c>
      <c r="J525" s="2" t="str">
        <f>VLOOKUP(B525,'第二次提供单价（补充部分采购物料'!B:B,1,0)</f>
        <v>UFY00003</v>
      </c>
    </row>
    <row r="526" spans="1:10" x14ac:dyDescent="0.2">
      <c r="A526" s="7">
        <v>663</v>
      </c>
      <c r="B526" s="7" t="s">
        <v>1067</v>
      </c>
      <c r="C526" s="8" t="s">
        <v>1068</v>
      </c>
      <c r="D526" s="7" t="s">
        <v>1062</v>
      </c>
      <c r="E526" s="7" t="s">
        <v>10</v>
      </c>
      <c r="F526" s="7"/>
      <c r="G526" s="2" t="e">
        <f>VLOOKUP(F526,'[1]1-供应商'!$C:$C,1,0)</f>
        <v>#N/A</v>
      </c>
      <c r="H526" s="2" t="str">
        <f>VLOOKUP(B526,[2]吕亮更新版采购物料和配件!$B:$B,1,0)</f>
        <v>UFY00004</v>
      </c>
      <c r="I526" s="2" t="str">
        <f>VLOOKUP(B526,[3]Sheet1!$B:$B,1,0)</f>
        <v>UFY00004</v>
      </c>
      <c r="J526" s="2" t="str">
        <f>VLOOKUP(B526,'第二次提供单价（补充部分采购物料'!B:B,1,0)</f>
        <v>UFY00004</v>
      </c>
    </row>
    <row r="527" spans="1:10" x14ac:dyDescent="0.2">
      <c r="A527" s="7">
        <v>663</v>
      </c>
      <c r="B527" s="7" t="s">
        <v>1069</v>
      </c>
      <c r="C527" s="8" t="s">
        <v>1070</v>
      </c>
      <c r="D527" s="7" t="s">
        <v>1062</v>
      </c>
      <c r="E527" s="7" t="s">
        <v>10</v>
      </c>
      <c r="F527" s="7" t="s">
        <v>1094</v>
      </c>
      <c r="G527" s="2" t="str">
        <f>VLOOKUP(F527,'[1]1-供应商'!$C:$C,1,0)</f>
        <v>上海必能新材料有限公司</v>
      </c>
      <c r="H527" s="2" t="str">
        <f>VLOOKUP(B527,[2]吕亮更新版采购物料和配件!$B:$B,1,0)</f>
        <v>UFY00005</v>
      </c>
      <c r="I527" s="2" t="str">
        <f>VLOOKUP(B527,[3]Sheet1!$B:$B,1,0)</f>
        <v>UFY00005</v>
      </c>
    </row>
    <row r="528" spans="1:10" x14ac:dyDescent="0.2">
      <c r="A528" s="7">
        <v>663</v>
      </c>
      <c r="B528" s="7" t="s">
        <v>1071</v>
      </c>
      <c r="C528" s="8" t="s">
        <v>1072</v>
      </c>
      <c r="D528" s="7" t="s">
        <v>1062</v>
      </c>
      <c r="E528" s="7" t="s">
        <v>10</v>
      </c>
      <c r="F528" s="7" t="s">
        <v>1094</v>
      </c>
      <c r="G528" s="2" t="str">
        <f>VLOOKUP(F528,'[1]1-供应商'!$C:$C,1,0)</f>
        <v>上海必能新材料有限公司</v>
      </c>
      <c r="H528" s="2" t="str">
        <f>VLOOKUP(B528,[2]吕亮更新版采购物料和配件!$B:$B,1,0)</f>
        <v>UFY00006</v>
      </c>
      <c r="I528" s="2" t="str">
        <f>VLOOKUP(B528,[3]Sheet1!$B:$B,1,0)</f>
        <v>UFY00006</v>
      </c>
    </row>
    <row r="529" spans="1:10" x14ac:dyDescent="0.2">
      <c r="A529" s="7">
        <v>663</v>
      </c>
      <c r="B529" s="7" t="s">
        <v>1073</v>
      </c>
      <c r="C529" s="8" t="s">
        <v>1074</v>
      </c>
      <c r="D529" s="7" t="s">
        <v>1062</v>
      </c>
      <c r="E529" s="7" t="s">
        <v>10</v>
      </c>
      <c r="F529" s="7" t="s">
        <v>1094</v>
      </c>
      <c r="G529" s="2" t="str">
        <f>VLOOKUP(F529,'[1]1-供应商'!$C:$C,1,0)</f>
        <v>上海必能新材料有限公司</v>
      </c>
      <c r="H529" s="2" t="str">
        <f>VLOOKUP(B529,[2]吕亮更新版采购物料和配件!$B:$B,1,0)</f>
        <v>UFY00007</v>
      </c>
      <c r="I529" s="2" t="str">
        <f>VLOOKUP(B529,[3]Sheet1!$B:$B,1,0)</f>
        <v>UFY00007</v>
      </c>
    </row>
    <row r="530" spans="1:10" x14ac:dyDescent="0.2">
      <c r="A530" s="7">
        <v>663</v>
      </c>
      <c r="B530" s="7" t="s">
        <v>1075</v>
      </c>
      <c r="C530" s="8" t="s">
        <v>1076</v>
      </c>
      <c r="D530" s="7" t="s">
        <v>1062</v>
      </c>
      <c r="E530" s="7" t="s">
        <v>10</v>
      </c>
      <c r="F530" s="7" t="s">
        <v>1094</v>
      </c>
      <c r="G530" s="2" t="str">
        <f>VLOOKUP(F530,'[1]1-供应商'!$C:$C,1,0)</f>
        <v>上海必能新材料有限公司</v>
      </c>
      <c r="H530" s="2" t="str">
        <f>VLOOKUP(B530,[2]吕亮更新版采购物料和配件!$B:$B,1,0)</f>
        <v>UFY00008</v>
      </c>
      <c r="I530" s="2" t="str">
        <f>VLOOKUP(B530,[3]Sheet1!$B:$B,1,0)</f>
        <v>UFY00008</v>
      </c>
    </row>
    <row r="531" spans="1:10" x14ac:dyDescent="0.2">
      <c r="A531" s="7">
        <v>663</v>
      </c>
      <c r="B531" s="7" t="s">
        <v>1077</v>
      </c>
      <c r="C531" s="8" t="s">
        <v>1078</v>
      </c>
      <c r="D531" s="7" t="s">
        <v>1062</v>
      </c>
      <c r="E531" s="7" t="s">
        <v>10</v>
      </c>
      <c r="F531" s="7" t="s">
        <v>1093</v>
      </c>
      <c r="G531" s="2" t="str">
        <f>VLOOKUP(F531,'[1]1-供应商'!$C:$C,1,0)</f>
        <v>上海必能新材料有限公司</v>
      </c>
      <c r="H531" s="2" t="str">
        <f>VLOOKUP(B531,[2]吕亮更新版采购物料和配件!$B:$B,1,0)</f>
        <v>UFY00009</v>
      </c>
      <c r="I531" s="2" t="str">
        <f>VLOOKUP(B531,[3]Sheet1!$B:$B,1,0)</f>
        <v>UFY00009</v>
      </c>
    </row>
    <row r="532" spans="1:10" x14ac:dyDescent="0.2">
      <c r="A532" s="7">
        <v>663</v>
      </c>
      <c r="B532" s="7" t="s">
        <v>1079</v>
      </c>
      <c r="C532" s="8" t="s">
        <v>1080</v>
      </c>
      <c r="D532" s="7" t="s">
        <v>1062</v>
      </c>
      <c r="E532" s="7" t="s">
        <v>10</v>
      </c>
      <c r="F532" s="7" t="s">
        <v>1093</v>
      </c>
      <c r="G532" s="2" t="str">
        <f>VLOOKUP(F532,'[1]1-供应商'!$C:$C,1,0)</f>
        <v>上海必能新材料有限公司</v>
      </c>
      <c r="H532" s="2" t="str">
        <f>VLOOKUP(B532,[2]吕亮更新版采购物料和配件!$B:$B,1,0)</f>
        <v>UFY00010</v>
      </c>
      <c r="I532" s="2" t="str">
        <f>VLOOKUP(B532,[3]Sheet1!$B:$B,1,0)</f>
        <v>UFY00010</v>
      </c>
    </row>
    <row r="533" spans="1:10" x14ac:dyDescent="0.2">
      <c r="A533" s="7">
        <v>663</v>
      </c>
      <c r="B533" s="7" t="s">
        <v>1081</v>
      </c>
      <c r="C533" s="8" t="s">
        <v>1082</v>
      </c>
      <c r="D533" s="7" t="s">
        <v>1062</v>
      </c>
      <c r="E533" s="7" t="s">
        <v>10</v>
      </c>
      <c r="F533" s="7" t="s">
        <v>1093</v>
      </c>
      <c r="G533" s="2" t="str">
        <f>VLOOKUP(F533,'[1]1-供应商'!$C:$C,1,0)</f>
        <v>上海必能新材料有限公司</v>
      </c>
      <c r="H533" s="2" t="str">
        <f>VLOOKUP(B533,[2]吕亮更新版采购物料和配件!$B:$B,1,0)</f>
        <v>UFY00011</v>
      </c>
      <c r="I533" s="2" t="str">
        <f>VLOOKUP(B533,[3]Sheet1!$B:$B,1,0)</f>
        <v>UFY00011</v>
      </c>
    </row>
    <row r="534" spans="1:10" x14ac:dyDescent="0.2">
      <c r="A534" s="7">
        <v>663</v>
      </c>
      <c r="B534" s="7" t="s">
        <v>1083</v>
      </c>
      <c r="C534" s="8" t="s">
        <v>1084</v>
      </c>
      <c r="D534" s="7" t="s">
        <v>1062</v>
      </c>
      <c r="E534" s="7" t="s">
        <v>10</v>
      </c>
      <c r="F534" s="7"/>
      <c r="G534" s="2" t="e">
        <f>VLOOKUP(F534,'[1]1-供应商'!$C:$C,1,0)</f>
        <v>#N/A</v>
      </c>
      <c r="H534" s="2" t="str">
        <f>VLOOKUP(B534,[2]吕亮更新版采购物料和配件!$B:$B,1,0)</f>
        <v>UFY00012</v>
      </c>
      <c r="I534" s="2" t="str">
        <f>VLOOKUP(B534,[3]Sheet1!$B:$B,1,0)</f>
        <v>UFY00012</v>
      </c>
      <c r="J534" s="2" t="str">
        <f>VLOOKUP(B534,'第二次提供单价（补充部分采购物料'!B:B,1,0)</f>
        <v>UFY00012</v>
      </c>
    </row>
    <row r="535" spans="1:10" x14ac:dyDescent="0.2">
      <c r="A535" s="7">
        <v>663</v>
      </c>
      <c r="B535" s="7" t="s">
        <v>1085</v>
      </c>
      <c r="C535" s="8" t="s">
        <v>1086</v>
      </c>
      <c r="D535" s="7" t="s">
        <v>1062</v>
      </c>
      <c r="E535" s="7" t="s">
        <v>10</v>
      </c>
      <c r="F535" s="7" t="s">
        <v>1093</v>
      </c>
      <c r="G535" s="2" t="str">
        <f>VLOOKUP(F535,'[1]1-供应商'!$C:$C,1,0)</f>
        <v>上海必能新材料有限公司</v>
      </c>
      <c r="H535" s="2" t="str">
        <f>VLOOKUP(B535,[2]吕亮更新版采购物料和配件!$B:$B,1,0)</f>
        <v>UFY00013</v>
      </c>
      <c r="I535" s="2" t="str">
        <f>VLOOKUP(B535,[3]Sheet1!$B:$B,1,0)</f>
        <v>UFY00013</v>
      </c>
    </row>
    <row r="536" spans="1:10" x14ac:dyDescent="0.2">
      <c r="A536" s="7">
        <v>663</v>
      </c>
      <c r="B536" s="7" t="s">
        <v>1087</v>
      </c>
      <c r="C536" s="8" t="s">
        <v>1088</v>
      </c>
      <c r="D536" s="7" t="s">
        <v>1062</v>
      </c>
      <c r="E536" s="7" t="s">
        <v>10</v>
      </c>
      <c r="F536" s="7" t="s">
        <v>1093</v>
      </c>
      <c r="G536" s="2" t="str">
        <f>VLOOKUP(F536,'[1]1-供应商'!$C:$C,1,0)</f>
        <v>上海必能新材料有限公司</v>
      </c>
      <c r="H536" s="2" t="str">
        <f>VLOOKUP(B536,[2]吕亮更新版采购物料和配件!$B:$B,1,0)</f>
        <v>UFY00014</v>
      </c>
      <c r="I536" s="2" t="str">
        <f>VLOOKUP(B536,[3]Sheet1!$B:$B,1,0)</f>
        <v>UFY00014</v>
      </c>
    </row>
    <row r="537" spans="1:10" x14ac:dyDescent="0.2">
      <c r="A537" s="7">
        <v>663</v>
      </c>
      <c r="B537" s="7" t="s">
        <v>1089</v>
      </c>
      <c r="C537" s="8" t="s">
        <v>1090</v>
      </c>
      <c r="D537" s="7" t="s">
        <v>1062</v>
      </c>
      <c r="E537" s="7" t="s">
        <v>10</v>
      </c>
      <c r="F537" s="7" t="s">
        <v>1093</v>
      </c>
      <c r="G537" s="2" t="str">
        <f>VLOOKUP(F537,'[1]1-供应商'!$C:$C,1,0)</f>
        <v>上海必能新材料有限公司</v>
      </c>
      <c r="H537" s="2" t="str">
        <f>VLOOKUP(B537,[2]吕亮更新版采购物料和配件!$B:$B,1,0)</f>
        <v>UFY00015</v>
      </c>
      <c r="I537" s="2" t="str">
        <f>VLOOKUP(B537,[3]Sheet1!$B:$B,1,0)</f>
        <v>UFY00015</v>
      </c>
    </row>
    <row r="538" spans="1:10" x14ac:dyDescent="0.2">
      <c r="A538" s="7">
        <v>663</v>
      </c>
      <c r="B538" s="7" t="s">
        <v>1091</v>
      </c>
      <c r="C538" s="8" t="s">
        <v>1092</v>
      </c>
      <c r="D538" s="7" t="s">
        <v>1062</v>
      </c>
      <c r="E538" s="7" t="s">
        <v>10</v>
      </c>
      <c r="F538" s="7"/>
      <c r="G538" s="2" t="e">
        <f>VLOOKUP(F538,'[1]1-供应商'!$C:$C,1,0)</f>
        <v>#N/A</v>
      </c>
      <c r="H538" s="2" t="str">
        <f>VLOOKUP(B538,[2]吕亮更新版采购物料和配件!$B:$B,1,0)</f>
        <v>UFY00016</v>
      </c>
      <c r="I538" s="2" t="str">
        <f>VLOOKUP(B538,[3]Sheet1!$B:$B,1,0)</f>
        <v>UFY00016</v>
      </c>
      <c r="J538" s="2" t="str">
        <f>VLOOKUP(B538,'第二次提供单价（补充部分采购物料'!B:B,1,0)</f>
        <v>UFY00016</v>
      </c>
    </row>
  </sheetData>
  <autoFilter ref="A1:I538" xr:uid="{00000000-0009-0000-0000-000000000000}"/>
  <phoneticPr fontId="10" type="noConversion"/>
  <pageMargins left="0.70866141732283505" right="0.70866141732283505" top="0.74803149606299202" bottom="0.74803149606299202"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
  <sheetViews>
    <sheetView workbookViewId="0">
      <selection activeCell="F67" sqref="F67"/>
    </sheetView>
  </sheetViews>
  <sheetFormatPr defaultRowHeight="14.25" x14ac:dyDescent="0.2"/>
  <cols>
    <col min="2" max="2" width="12.75" customWidth="1"/>
    <col min="3" max="3" width="24.125" customWidth="1"/>
    <col min="4" max="4" width="11.125" customWidth="1"/>
    <col min="5" max="5" width="18" customWidth="1"/>
    <col min="6" max="6" width="16.875" customWidth="1"/>
    <col min="7" max="7" width="27.875" customWidth="1"/>
    <col min="8" max="8" width="27.75" customWidth="1"/>
    <col min="9" max="9" width="25.75" customWidth="1"/>
  </cols>
  <sheetData>
    <row r="1" spans="1:9" x14ac:dyDescent="0.2">
      <c r="A1" s="5" t="s">
        <v>0</v>
      </c>
      <c r="B1" s="5" t="s">
        <v>1</v>
      </c>
      <c r="C1" s="6" t="s">
        <v>2</v>
      </c>
      <c r="D1" s="7" t="s">
        <v>3</v>
      </c>
      <c r="E1" s="7" t="s">
        <v>4</v>
      </c>
      <c r="F1" s="7" t="s">
        <v>5</v>
      </c>
      <c r="G1" s="7" t="s">
        <v>6</v>
      </c>
      <c r="H1" s="19" t="s">
        <v>1111</v>
      </c>
      <c r="I1" s="19" t="s">
        <v>1112</v>
      </c>
    </row>
    <row r="2" spans="1:9" x14ac:dyDescent="0.2">
      <c r="A2" s="9">
        <v>663</v>
      </c>
      <c r="B2" s="9" t="s">
        <v>68</v>
      </c>
      <c r="C2" s="10" t="s">
        <v>1100</v>
      </c>
      <c r="D2" s="9" t="s">
        <v>9</v>
      </c>
      <c r="E2" s="7" t="s">
        <v>10</v>
      </c>
      <c r="F2" s="7" t="s">
        <v>1101</v>
      </c>
      <c r="G2" s="7" t="s">
        <v>11</v>
      </c>
      <c r="H2" t="str">
        <f>VLOOKUP(G2,'[1]1-供应商'!$C:$C,1,0)</f>
        <v>浙江鸿森装饰材料有限公司</v>
      </c>
      <c r="I2" t="str">
        <f>VLOOKUP(B2,[4]Sheet1!$B:$G,6,0)</f>
        <v>Y101372141</v>
      </c>
    </row>
    <row r="3" spans="1:9" x14ac:dyDescent="0.2">
      <c r="A3" s="7">
        <v>663</v>
      </c>
      <c r="B3" s="7" t="s">
        <v>191</v>
      </c>
      <c r="C3" s="12" t="s">
        <v>1102</v>
      </c>
      <c r="D3" s="7" t="s">
        <v>9</v>
      </c>
      <c r="E3" s="7" t="s">
        <v>10</v>
      </c>
      <c r="F3" s="7" t="s">
        <v>1103</v>
      </c>
      <c r="G3" s="7"/>
      <c r="H3" t="e">
        <f>VLOOKUP(G3,'[1]1-供应商'!$C:$C,1,0)</f>
        <v>#N/A</v>
      </c>
      <c r="I3" t="str">
        <f>VLOOKUP(B3,[4]Sheet1!$B:$G,6,0)</f>
        <v>描述不清，匹配不到</v>
      </c>
    </row>
    <row r="4" spans="1:9" x14ac:dyDescent="0.2">
      <c r="A4" s="7">
        <v>663</v>
      </c>
      <c r="B4" s="7" t="s">
        <v>202</v>
      </c>
      <c r="C4" s="14" t="s">
        <v>203</v>
      </c>
      <c r="D4" s="7" t="s">
        <v>9</v>
      </c>
      <c r="E4" s="7" t="s">
        <v>10</v>
      </c>
      <c r="F4" s="7" t="s">
        <v>1104</v>
      </c>
      <c r="G4" s="7"/>
      <c r="H4" t="e">
        <f>VLOOKUP(G4,'[1]1-供应商'!$C:$C,1,0)</f>
        <v>#N/A</v>
      </c>
      <c r="I4" t="str">
        <f>VLOOKUP(B4,[4]Sheet1!$B:$G,6,0)</f>
        <v>Y10111870</v>
      </c>
    </row>
    <row r="5" spans="1:9" x14ac:dyDescent="0.2">
      <c r="A5" s="7">
        <v>663</v>
      </c>
      <c r="B5" s="7" t="s">
        <v>208</v>
      </c>
      <c r="C5" s="8" t="s">
        <v>209</v>
      </c>
      <c r="D5" s="7" t="s">
        <v>9</v>
      </c>
      <c r="E5" s="7" t="s">
        <v>10</v>
      </c>
      <c r="F5" s="7" t="s">
        <v>1104</v>
      </c>
      <c r="G5" s="7"/>
      <c r="H5" t="e">
        <f>VLOOKUP(G5,'[1]1-供应商'!$C:$C,1,0)</f>
        <v>#N/A</v>
      </c>
      <c r="I5" t="str">
        <f>VLOOKUP(B5,[4]Sheet1!$B:$G,6,0)</f>
        <v>Y10111941</v>
      </c>
    </row>
    <row r="6" spans="1:9" x14ac:dyDescent="0.2">
      <c r="A6" s="7">
        <v>663</v>
      </c>
      <c r="B6" s="7" t="s">
        <v>210</v>
      </c>
      <c r="C6" s="8" t="s">
        <v>211</v>
      </c>
      <c r="D6" s="7" t="s">
        <v>9</v>
      </c>
      <c r="E6" s="7" t="s">
        <v>10</v>
      </c>
      <c r="F6" s="7" t="s">
        <v>1104</v>
      </c>
      <c r="G6" s="7"/>
      <c r="H6" t="e">
        <f>VLOOKUP(G6,'[1]1-供应商'!$C:$C,1,0)</f>
        <v>#N/A</v>
      </c>
      <c r="I6" t="str">
        <f>VLOOKUP(B6,[4]Sheet1!$B:$G,6,0)</f>
        <v>Y10111883</v>
      </c>
    </row>
    <row r="7" spans="1:9" x14ac:dyDescent="0.2">
      <c r="A7" s="7">
        <v>663</v>
      </c>
      <c r="B7" s="7" t="s">
        <v>216</v>
      </c>
      <c r="C7" s="8" t="s">
        <v>217</v>
      </c>
      <c r="D7" s="7" t="s">
        <v>9</v>
      </c>
      <c r="E7" s="7" t="s">
        <v>10</v>
      </c>
      <c r="F7" s="7" t="s">
        <v>1105</v>
      </c>
      <c r="G7" s="7"/>
      <c r="H7" t="e">
        <f>VLOOKUP(G7,'[1]1-供应商'!$C:$C,1,0)</f>
        <v>#N/A</v>
      </c>
      <c r="I7" t="str">
        <f>VLOOKUP(B7,[4]Sheet1!$B:$G,6,0)</f>
        <v>Y10111306</v>
      </c>
    </row>
    <row r="8" spans="1:9" x14ac:dyDescent="0.2">
      <c r="A8" s="7">
        <v>663</v>
      </c>
      <c r="B8" s="7" t="s">
        <v>253</v>
      </c>
      <c r="C8" s="12" t="s">
        <v>254</v>
      </c>
      <c r="D8" s="7" t="s">
        <v>9</v>
      </c>
      <c r="E8" s="7" t="s">
        <v>10</v>
      </c>
      <c r="F8" s="7" t="s">
        <v>1106</v>
      </c>
      <c r="G8" s="7"/>
      <c r="H8" t="e">
        <f>VLOOKUP(G8,'[1]1-供应商'!$C:$C,1,0)</f>
        <v>#N/A</v>
      </c>
      <c r="I8" t="str">
        <f>VLOOKUP(B8,[4]Sheet1!$B:$G,6,0)</f>
        <v>没有这个物料</v>
      </c>
    </row>
    <row r="9" spans="1:9" x14ac:dyDescent="0.2">
      <c r="A9" s="7">
        <v>663</v>
      </c>
      <c r="B9" s="7" t="s">
        <v>255</v>
      </c>
      <c r="C9" s="12" t="s">
        <v>256</v>
      </c>
      <c r="D9" s="7" t="s">
        <v>9</v>
      </c>
      <c r="E9" s="7" t="s">
        <v>10</v>
      </c>
      <c r="F9" s="7" t="s">
        <v>1106</v>
      </c>
      <c r="G9" s="7"/>
      <c r="H9" t="e">
        <f>VLOOKUP(G9,'[1]1-供应商'!$C:$C,1,0)</f>
        <v>#N/A</v>
      </c>
      <c r="I9" t="str">
        <f>VLOOKUP(B9,[4]Sheet1!$B:$G,6,0)</f>
        <v>Y11163315</v>
      </c>
    </row>
    <row r="10" spans="1:9" x14ac:dyDescent="0.2">
      <c r="A10" s="7">
        <v>663</v>
      </c>
      <c r="B10" s="7" t="s">
        <v>257</v>
      </c>
      <c r="C10" s="12" t="s">
        <v>258</v>
      </c>
      <c r="D10" s="7" t="s">
        <v>9</v>
      </c>
      <c r="E10" s="7" t="s">
        <v>10</v>
      </c>
      <c r="F10" s="7" t="s">
        <v>1106</v>
      </c>
      <c r="G10" s="7"/>
      <c r="H10" t="e">
        <f>VLOOKUP(G10,'[1]1-供应商'!$C:$C,1,0)</f>
        <v>#N/A</v>
      </c>
      <c r="I10" t="str">
        <f>VLOOKUP(B10,[4]Sheet1!$B:$G,6,0)</f>
        <v>Y11150099</v>
      </c>
    </row>
    <row r="11" spans="1:9" x14ac:dyDescent="0.2">
      <c r="A11" s="7">
        <v>663</v>
      </c>
      <c r="B11" s="7" t="s">
        <v>272</v>
      </c>
      <c r="C11" s="12" t="s">
        <v>273</v>
      </c>
      <c r="D11" s="7" t="s">
        <v>9</v>
      </c>
      <c r="E11" s="7" t="s">
        <v>10</v>
      </c>
      <c r="F11" s="7"/>
      <c r="G11" s="7" t="s">
        <v>261</v>
      </c>
      <c r="H11" t="str">
        <f>VLOOKUP(G11,'[1]1-供应商'!$C:$C,1,0)</f>
        <v>浙江易杰特紧固件制造有限公司</v>
      </c>
      <c r="I11" t="str">
        <f>VLOOKUP(B11,[4]Sheet1!$B:$G,6,0)</f>
        <v>Y11120044</v>
      </c>
    </row>
    <row r="12" spans="1:9" x14ac:dyDescent="0.2">
      <c r="A12" s="7">
        <v>663</v>
      </c>
      <c r="B12" s="7" t="s">
        <v>274</v>
      </c>
      <c r="C12" s="12" t="s">
        <v>275</v>
      </c>
      <c r="D12" s="7" t="s">
        <v>9</v>
      </c>
      <c r="E12" s="7" t="s">
        <v>10</v>
      </c>
      <c r="F12" s="7"/>
      <c r="G12" s="7" t="s">
        <v>261</v>
      </c>
      <c r="H12" t="str">
        <f>VLOOKUP(G12,'[1]1-供应商'!$C:$C,1,0)</f>
        <v>浙江易杰特紧固件制造有限公司</v>
      </c>
      <c r="I12" t="str">
        <f>VLOOKUP(B12,[4]Sheet1!$B:$G,6,0)</f>
        <v>没有这个物料</v>
      </c>
    </row>
    <row r="13" spans="1:9" x14ac:dyDescent="0.2">
      <c r="A13" s="7">
        <v>663</v>
      </c>
      <c r="B13" s="7" t="s">
        <v>288</v>
      </c>
      <c r="C13" s="12" t="s">
        <v>289</v>
      </c>
      <c r="D13" s="7" t="s">
        <v>9</v>
      </c>
      <c r="E13" s="7" t="s">
        <v>10</v>
      </c>
      <c r="F13" s="7"/>
      <c r="G13" s="7" t="s">
        <v>261</v>
      </c>
      <c r="H13" t="str">
        <f>VLOOKUP(G13,'[1]1-供应商'!$C:$C,1,0)</f>
        <v>浙江易杰特紧固件制造有限公司</v>
      </c>
      <c r="I13" t="str">
        <f>VLOOKUP(B13,[4]Sheet1!$B:$G,6,0)</f>
        <v>没有这个物料</v>
      </c>
    </row>
    <row r="14" spans="1:9" x14ac:dyDescent="0.2">
      <c r="A14" s="7">
        <v>663</v>
      </c>
      <c r="B14" s="7" t="s">
        <v>290</v>
      </c>
      <c r="C14" s="12" t="s">
        <v>291</v>
      </c>
      <c r="D14" s="7" t="s">
        <v>9</v>
      </c>
      <c r="E14" s="7" t="s">
        <v>10</v>
      </c>
      <c r="F14" s="7"/>
      <c r="G14" s="7" t="s">
        <v>261</v>
      </c>
      <c r="H14" t="str">
        <f>VLOOKUP(G14,'[1]1-供应商'!$C:$C,1,0)</f>
        <v>浙江易杰特紧固件制造有限公司</v>
      </c>
      <c r="I14" t="str">
        <f>VLOOKUP(B14,[4]Sheet1!$B:$G,6,0)</f>
        <v>Y1116124652</v>
      </c>
    </row>
    <row r="15" spans="1:9" x14ac:dyDescent="0.2">
      <c r="A15" s="7">
        <v>663</v>
      </c>
      <c r="B15" s="7" t="s">
        <v>292</v>
      </c>
      <c r="C15" s="12" t="s">
        <v>293</v>
      </c>
      <c r="D15" s="7" t="s">
        <v>9</v>
      </c>
      <c r="E15" s="7" t="s">
        <v>10</v>
      </c>
      <c r="F15" s="7"/>
      <c r="G15" s="7" t="s">
        <v>261</v>
      </c>
      <c r="H15" t="str">
        <f>VLOOKUP(G15,'[1]1-供应商'!$C:$C,1,0)</f>
        <v>浙江易杰特紧固件制造有限公司</v>
      </c>
      <c r="I15" t="str">
        <f>VLOOKUP(B15,[4]Sheet1!$B:$G,6,0)</f>
        <v>Y111621120</v>
      </c>
    </row>
    <row r="16" spans="1:9" x14ac:dyDescent="0.2">
      <c r="A16" s="7">
        <v>663</v>
      </c>
      <c r="B16" s="7" t="s">
        <v>294</v>
      </c>
      <c r="C16" s="12" t="s">
        <v>295</v>
      </c>
      <c r="D16" s="7" t="s">
        <v>9</v>
      </c>
      <c r="E16" s="7" t="s">
        <v>10</v>
      </c>
      <c r="F16" s="7"/>
      <c r="G16" s="7" t="s">
        <v>261</v>
      </c>
      <c r="H16" t="str">
        <f>VLOOKUP(G16,'[1]1-供应商'!$C:$C,1,0)</f>
        <v>浙江易杰特紧固件制造有限公司</v>
      </c>
      <c r="I16" t="str">
        <f>VLOOKUP(B16,[4]Sheet1!$B:$G,6,0)</f>
        <v>没有这个物料</v>
      </c>
    </row>
    <row r="17" spans="1:9" x14ac:dyDescent="0.2">
      <c r="A17" s="7">
        <v>663</v>
      </c>
      <c r="B17" s="7" t="s">
        <v>296</v>
      </c>
      <c r="C17" s="12" t="s">
        <v>297</v>
      </c>
      <c r="D17" s="7" t="s">
        <v>9</v>
      </c>
      <c r="E17" s="7" t="s">
        <v>10</v>
      </c>
      <c r="F17" s="7"/>
      <c r="G17" s="7" t="s">
        <v>261</v>
      </c>
      <c r="H17" t="str">
        <f>VLOOKUP(G17,'[1]1-供应商'!$C:$C,1,0)</f>
        <v>浙江易杰特紧固件制造有限公司</v>
      </c>
      <c r="I17" t="str">
        <f>VLOOKUP(B17,[4]Sheet1!$B:$G,6,0)</f>
        <v>没有这个物料</v>
      </c>
    </row>
    <row r="18" spans="1:9" x14ac:dyDescent="0.2">
      <c r="A18" s="7">
        <v>663</v>
      </c>
      <c r="B18" s="7" t="s">
        <v>298</v>
      </c>
      <c r="C18" s="12" t="s">
        <v>299</v>
      </c>
      <c r="D18" s="7" t="s">
        <v>9</v>
      </c>
      <c r="E18" s="7" t="s">
        <v>10</v>
      </c>
      <c r="F18" s="7"/>
      <c r="G18" s="7" t="s">
        <v>261</v>
      </c>
      <c r="H18" t="str">
        <f>VLOOKUP(G18,'[1]1-供应商'!$C:$C,1,0)</f>
        <v>浙江易杰特紧固件制造有限公司</v>
      </c>
      <c r="I18" t="str">
        <f>VLOOKUP(B18,[4]Sheet1!$B:$G,6,0)</f>
        <v>没有这个物料</v>
      </c>
    </row>
    <row r="19" spans="1:9" x14ac:dyDescent="0.2">
      <c r="A19" s="7">
        <v>663</v>
      </c>
      <c r="B19" s="7" t="s">
        <v>300</v>
      </c>
      <c r="C19" s="12" t="s">
        <v>1107</v>
      </c>
      <c r="D19" s="7" t="s">
        <v>9</v>
      </c>
      <c r="E19" s="7" t="s">
        <v>10</v>
      </c>
      <c r="F19" s="7"/>
      <c r="G19" s="7" t="s">
        <v>261</v>
      </c>
      <c r="H19" t="str">
        <f>VLOOKUP(G19,'[1]1-供应商'!$C:$C,1,0)</f>
        <v>浙江易杰特紧固件制造有限公司</v>
      </c>
      <c r="I19" t="str">
        <f>VLOOKUP(B19,[4]Sheet1!$B:$G,6,0)</f>
        <v>没有这个物料</v>
      </c>
    </row>
    <row r="20" spans="1:9" x14ac:dyDescent="0.2">
      <c r="A20" s="7">
        <v>663</v>
      </c>
      <c r="B20" s="7" t="s">
        <v>302</v>
      </c>
      <c r="C20" s="12" t="s">
        <v>303</v>
      </c>
      <c r="D20" s="7" t="s">
        <v>9</v>
      </c>
      <c r="E20" s="7" t="s">
        <v>10</v>
      </c>
      <c r="F20" s="7"/>
      <c r="G20" s="7" t="s">
        <v>261</v>
      </c>
      <c r="H20" t="str">
        <f>VLOOKUP(G20,'[1]1-供应商'!$C:$C,1,0)</f>
        <v>浙江易杰特紧固件制造有限公司</v>
      </c>
      <c r="I20" t="str">
        <f>VLOOKUP(B20,[4]Sheet1!$B:$G,6,0)</f>
        <v>没有这个物料</v>
      </c>
    </row>
    <row r="21" spans="1:9" x14ac:dyDescent="0.2">
      <c r="A21" s="7">
        <v>663</v>
      </c>
      <c r="B21" s="7" t="s">
        <v>304</v>
      </c>
      <c r="C21" s="12" t="s">
        <v>305</v>
      </c>
      <c r="D21" s="7" t="s">
        <v>9</v>
      </c>
      <c r="E21" s="7" t="s">
        <v>10</v>
      </c>
      <c r="F21" s="7"/>
      <c r="G21" s="7" t="s">
        <v>261</v>
      </c>
      <c r="H21" t="str">
        <f>VLOOKUP(G21,'[1]1-供应商'!$C:$C,1,0)</f>
        <v>浙江易杰特紧固件制造有限公司</v>
      </c>
      <c r="I21" t="str">
        <f>VLOOKUP(B21,[4]Sheet1!$B:$G,6,0)</f>
        <v>没有这个物料</v>
      </c>
    </row>
    <row r="22" spans="1:9" x14ac:dyDescent="0.2">
      <c r="A22" s="7">
        <v>663</v>
      </c>
      <c r="B22" s="7" t="s">
        <v>306</v>
      </c>
      <c r="C22" s="12" t="s">
        <v>307</v>
      </c>
      <c r="D22" s="7" t="s">
        <v>9</v>
      </c>
      <c r="E22" s="7" t="s">
        <v>10</v>
      </c>
      <c r="F22" s="7"/>
      <c r="G22" s="7" t="s">
        <v>261</v>
      </c>
      <c r="H22" t="str">
        <f>VLOOKUP(G22,'[1]1-供应商'!$C:$C,1,0)</f>
        <v>浙江易杰特紧固件制造有限公司</v>
      </c>
      <c r="I22" t="str">
        <f>VLOOKUP(B22,[4]Sheet1!$B:$G,6,0)</f>
        <v>没有这个物料</v>
      </c>
    </row>
    <row r="23" spans="1:9" x14ac:dyDescent="0.2">
      <c r="A23" s="7">
        <v>663</v>
      </c>
      <c r="B23" s="7" t="s">
        <v>308</v>
      </c>
      <c r="C23" s="12" t="s">
        <v>309</v>
      </c>
      <c r="D23" s="7" t="s">
        <v>9</v>
      </c>
      <c r="E23" s="7" t="s">
        <v>10</v>
      </c>
      <c r="F23" s="7"/>
      <c r="G23" s="7" t="s">
        <v>261</v>
      </c>
      <c r="H23" t="str">
        <f>VLOOKUP(G23,'[1]1-供应商'!$C:$C,1,0)</f>
        <v>浙江易杰特紧固件制造有限公司</v>
      </c>
      <c r="I23" t="str">
        <f>VLOOKUP(B23,[4]Sheet1!$B:$G,6,0)</f>
        <v>没有这个物料</v>
      </c>
    </row>
    <row r="24" spans="1:9" x14ac:dyDescent="0.2">
      <c r="A24" s="7">
        <v>663</v>
      </c>
      <c r="B24" s="7" t="s">
        <v>310</v>
      </c>
      <c r="C24" s="12" t="s">
        <v>311</v>
      </c>
      <c r="D24" s="7" t="s">
        <v>9</v>
      </c>
      <c r="E24" s="7" t="s">
        <v>10</v>
      </c>
      <c r="F24" s="7"/>
      <c r="G24" s="7" t="s">
        <v>261</v>
      </c>
      <c r="H24" t="str">
        <f>VLOOKUP(G24,'[1]1-供应商'!$C:$C,1,0)</f>
        <v>浙江易杰特紧固件制造有限公司</v>
      </c>
      <c r="I24" t="str">
        <f>VLOOKUP(B24,[4]Sheet1!$B:$G,6,0)</f>
        <v>没有这个物料</v>
      </c>
    </row>
    <row r="25" spans="1:9" x14ac:dyDescent="0.2">
      <c r="A25" s="7">
        <v>663</v>
      </c>
      <c r="B25" s="7" t="s">
        <v>312</v>
      </c>
      <c r="C25" s="12" t="s">
        <v>313</v>
      </c>
      <c r="D25" s="7" t="s">
        <v>9</v>
      </c>
      <c r="E25" s="7" t="s">
        <v>10</v>
      </c>
      <c r="F25" s="7"/>
      <c r="G25" s="7" t="s">
        <v>261</v>
      </c>
      <c r="H25" t="str">
        <f>VLOOKUP(G25,'[1]1-供应商'!$C:$C,1,0)</f>
        <v>浙江易杰特紧固件制造有限公司</v>
      </c>
      <c r="I25" t="str">
        <f>VLOOKUP(B25,[4]Sheet1!$B:$G,6,0)</f>
        <v>没有这个物料</v>
      </c>
    </row>
    <row r="26" spans="1:9" x14ac:dyDescent="0.2">
      <c r="A26" s="7">
        <v>663</v>
      </c>
      <c r="B26" s="7" t="s">
        <v>314</v>
      </c>
      <c r="C26" s="12" t="s">
        <v>315</v>
      </c>
      <c r="D26" s="7" t="s">
        <v>9</v>
      </c>
      <c r="E26" s="7" t="s">
        <v>10</v>
      </c>
      <c r="F26" s="7"/>
      <c r="G26" s="7" t="s">
        <v>261</v>
      </c>
      <c r="H26" t="str">
        <f>VLOOKUP(G26,'[1]1-供应商'!$C:$C,1,0)</f>
        <v>浙江易杰特紧固件制造有限公司</v>
      </c>
      <c r="I26" t="str">
        <f>VLOOKUP(B26,[4]Sheet1!$B:$G,6,0)</f>
        <v>没有这个物料</v>
      </c>
    </row>
    <row r="27" spans="1:9" x14ac:dyDescent="0.2">
      <c r="A27" s="7">
        <v>663</v>
      </c>
      <c r="B27" s="7" t="s">
        <v>316</v>
      </c>
      <c r="C27" s="12" t="s">
        <v>317</v>
      </c>
      <c r="D27" s="7" t="s">
        <v>9</v>
      </c>
      <c r="E27" s="7" t="s">
        <v>10</v>
      </c>
      <c r="F27" s="7"/>
      <c r="G27" s="7" t="s">
        <v>261</v>
      </c>
      <c r="H27" t="str">
        <f>VLOOKUP(G27,'[1]1-供应商'!$C:$C,1,0)</f>
        <v>浙江易杰特紧固件制造有限公司</v>
      </c>
      <c r="I27" t="str">
        <f>VLOOKUP(B27,[4]Sheet1!$B:$G,6,0)</f>
        <v>没有这个物料</v>
      </c>
    </row>
    <row r="28" spans="1:9" x14ac:dyDescent="0.2">
      <c r="A28" s="7">
        <v>663</v>
      </c>
      <c r="B28" s="7" t="s">
        <v>318</v>
      </c>
      <c r="C28" s="12" t="s">
        <v>319</v>
      </c>
      <c r="D28" s="7" t="s">
        <v>9</v>
      </c>
      <c r="E28" s="7" t="s">
        <v>10</v>
      </c>
      <c r="F28" s="7"/>
      <c r="G28" s="7" t="s">
        <v>261</v>
      </c>
      <c r="H28" t="str">
        <f>VLOOKUP(G28,'[1]1-供应商'!$C:$C,1,0)</f>
        <v>浙江易杰特紧固件制造有限公司</v>
      </c>
      <c r="I28" t="str">
        <f>VLOOKUP(B28,[4]Sheet1!$B:$G,6,0)</f>
        <v>没有这个物料</v>
      </c>
    </row>
    <row r="29" spans="1:9" x14ac:dyDescent="0.2">
      <c r="A29" s="7">
        <v>663</v>
      </c>
      <c r="B29" s="7" t="s">
        <v>320</v>
      </c>
      <c r="C29" s="12" t="s">
        <v>321</v>
      </c>
      <c r="D29" s="7" t="s">
        <v>9</v>
      </c>
      <c r="E29" s="7" t="s">
        <v>10</v>
      </c>
      <c r="F29" s="7"/>
      <c r="G29" s="7" t="s">
        <v>261</v>
      </c>
      <c r="H29" t="str">
        <f>VLOOKUP(G29,'[1]1-供应商'!$C:$C,1,0)</f>
        <v>浙江易杰特紧固件制造有限公司</v>
      </c>
      <c r="I29" t="str">
        <f>VLOOKUP(B29,[4]Sheet1!$B:$G,6,0)</f>
        <v>没有这个物料</v>
      </c>
    </row>
    <row r="30" spans="1:9" x14ac:dyDescent="0.2">
      <c r="A30" s="7">
        <v>663</v>
      </c>
      <c r="B30" s="7" t="s">
        <v>322</v>
      </c>
      <c r="C30" s="12" t="s">
        <v>323</v>
      </c>
      <c r="D30" s="7" t="s">
        <v>9</v>
      </c>
      <c r="E30" s="7" t="s">
        <v>10</v>
      </c>
      <c r="F30" s="7"/>
      <c r="G30" s="7" t="s">
        <v>261</v>
      </c>
      <c r="H30" t="str">
        <f>VLOOKUP(G30,'[1]1-供应商'!$C:$C,1,0)</f>
        <v>浙江易杰特紧固件制造有限公司</v>
      </c>
      <c r="I30" t="str">
        <f>VLOOKUP(B30,[4]Sheet1!$B:$G,6,0)</f>
        <v>没有这个物料</v>
      </c>
    </row>
    <row r="31" spans="1:9" x14ac:dyDescent="0.2">
      <c r="A31" s="7">
        <v>663</v>
      </c>
      <c r="B31" s="7" t="s">
        <v>324</v>
      </c>
      <c r="C31" s="12" t="s">
        <v>325</v>
      </c>
      <c r="D31" s="7" t="s">
        <v>9</v>
      </c>
      <c r="E31" s="7" t="s">
        <v>10</v>
      </c>
      <c r="F31" s="7"/>
      <c r="G31" s="7" t="s">
        <v>261</v>
      </c>
      <c r="H31" t="str">
        <f>VLOOKUP(G31,'[1]1-供应商'!$C:$C,1,0)</f>
        <v>浙江易杰特紧固件制造有限公司</v>
      </c>
      <c r="I31" t="str">
        <f>VLOOKUP(B31,[4]Sheet1!$B:$G,6,0)</f>
        <v>Y1120265</v>
      </c>
    </row>
    <row r="32" spans="1:9" x14ac:dyDescent="0.2">
      <c r="A32" s="7">
        <v>663</v>
      </c>
      <c r="B32" s="7" t="s">
        <v>326</v>
      </c>
      <c r="C32" s="12" t="s">
        <v>327</v>
      </c>
      <c r="D32" s="7" t="s">
        <v>9</v>
      </c>
      <c r="E32" s="7" t="s">
        <v>10</v>
      </c>
      <c r="F32" s="7"/>
      <c r="G32" s="7" t="s">
        <v>261</v>
      </c>
      <c r="H32" t="str">
        <f>VLOOKUP(G32,'[1]1-供应商'!$C:$C,1,0)</f>
        <v>浙江易杰特紧固件制造有限公司</v>
      </c>
      <c r="I32" t="str">
        <f>VLOOKUP(B32,[4]Sheet1!$B:$G,6,0)</f>
        <v>Y11120472</v>
      </c>
    </row>
    <row r="33" spans="1:9" x14ac:dyDescent="0.2">
      <c r="A33" s="7">
        <v>663</v>
      </c>
      <c r="B33" s="7" t="s">
        <v>328</v>
      </c>
      <c r="C33" s="12" t="s">
        <v>329</v>
      </c>
      <c r="D33" s="7" t="s">
        <v>9</v>
      </c>
      <c r="E33" s="7" t="s">
        <v>10</v>
      </c>
      <c r="F33" s="7"/>
      <c r="G33" s="7" t="s">
        <v>261</v>
      </c>
      <c r="H33" t="str">
        <f>VLOOKUP(G33,'[1]1-供应商'!$C:$C,1,0)</f>
        <v>浙江易杰特紧固件制造有限公司</v>
      </c>
      <c r="I33" t="str">
        <f>VLOOKUP(B33,[4]Sheet1!$B:$G,6,0)</f>
        <v>没有这个物料</v>
      </c>
    </row>
    <row r="34" spans="1:9" x14ac:dyDescent="0.2">
      <c r="A34" s="7">
        <v>663</v>
      </c>
      <c r="B34" s="7" t="s">
        <v>330</v>
      </c>
      <c r="C34" s="12" t="s">
        <v>331</v>
      </c>
      <c r="D34" s="7" t="s">
        <v>9</v>
      </c>
      <c r="E34" s="7" t="s">
        <v>10</v>
      </c>
      <c r="F34" s="7"/>
      <c r="G34" s="7" t="s">
        <v>261</v>
      </c>
      <c r="H34" t="str">
        <f>VLOOKUP(G34,'[1]1-供应商'!$C:$C,1,0)</f>
        <v>浙江易杰特紧固件制造有限公司</v>
      </c>
      <c r="I34" t="str">
        <f>VLOOKUP(B34,[4]Sheet1!$B:$G,6,0)</f>
        <v>Y11310518</v>
      </c>
    </row>
    <row r="35" spans="1:9" x14ac:dyDescent="0.2">
      <c r="A35" s="7">
        <v>663</v>
      </c>
      <c r="B35" s="7" t="s">
        <v>332</v>
      </c>
      <c r="C35" s="12" t="s">
        <v>333</v>
      </c>
      <c r="D35" s="7" t="s">
        <v>9</v>
      </c>
      <c r="E35" s="7" t="s">
        <v>10</v>
      </c>
      <c r="F35" s="7"/>
      <c r="G35" s="7" t="s">
        <v>261</v>
      </c>
      <c r="H35" t="str">
        <f>VLOOKUP(G35,'[1]1-供应商'!$C:$C,1,0)</f>
        <v>浙江易杰特紧固件制造有限公司</v>
      </c>
      <c r="I35" t="str">
        <f>VLOOKUP(B35,[4]Sheet1!$B:$G,6,0)</f>
        <v>没有这个物料</v>
      </c>
    </row>
    <row r="36" spans="1:9" x14ac:dyDescent="0.2">
      <c r="A36" s="7">
        <v>663</v>
      </c>
      <c r="B36" s="7" t="s">
        <v>334</v>
      </c>
      <c r="C36" s="12" t="s">
        <v>335</v>
      </c>
      <c r="D36" s="7" t="s">
        <v>9</v>
      </c>
      <c r="E36" s="7" t="s">
        <v>10</v>
      </c>
      <c r="F36" s="7"/>
      <c r="G36" s="7"/>
      <c r="H36" t="e">
        <f>VLOOKUP(G36,'[1]1-供应商'!$C:$C,1,0)</f>
        <v>#N/A</v>
      </c>
      <c r="I36" t="str">
        <f>VLOOKUP(B36,[4]Sheet1!$B:$G,6,0)</f>
        <v>Y11120416</v>
      </c>
    </row>
    <row r="37" spans="1:9" x14ac:dyDescent="0.2">
      <c r="A37" s="7">
        <v>663</v>
      </c>
      <c r="B37" s="7" t="s">
        <v>336</v>
      </c>
      <c r="C37" s="12" t="s">
        <v>337</v>
      </c>
      <c r="D37" s="7" t="s">
        <v>9</v>
      </c>
      <c r="E37" s="7" t="s">
        <v>10</v>
      </c>
      <c r="F37" s="7"/>
      <c r="G37" s="7" t="s">
        <v>261</v>
      </c>
      <c r="H37" t="str">
        <f>VLOOKUP(G37,'[1]1-供应商'!$C:$C,1,0)</f>
        <v>浙江易杰特紧固件制造有限公司</v>
      </c>
      <c r="I37" t="str">
        <f>VLOOKUP(B37,[4]Sheet1!$B:$G,6,0)</f>
        <v>Y11300128</v>
      </c>
    </row>
    <row r="38" spans="1:9" x14ac:dyDescent="0.2">
      <c r="A38" s="7">
        <v>663</v>
      </c>
      <c r="B38" s="7" t="s">
        <v>344</v>
      </c>
      <c r="C38" s="12" t="s">
        <v>345</v>
      </c>
      <c r="D38" s="7" t="s">
        <v>9</v>
      </c>
      <c r="E38" s="7" t="s">
        <v>10</v>
      </c>
      <c r="F38" s="7"/>
      <c r="G38" s="7"/>
      <c r="H38" t="e">
        <f>VLOOKUP(G38,'[1]1-供应商'!$C:$C,1,0)</f>
        <v>#N/A</v>
      </c>
      <c r="I38" t="str">
        <f>VLOOKUP(B38,[4]Sheet1!$B:$G,6,0)</f>
        <v>Y11120035</v>
      </c>
    </row>
    <row r="39" spans="1:9" x14ac:dyDescent="0.2">
      <c r="A39" s="7">
        <v>663</v>
      </c>
      <c r="B39" s="7" t="s">
        <v>348</v>
      </c>
      <c r="C39" s="18" t="s">
        <v>349</v>
      </c>
      <c r="D39" s="7" t="s">
        <v>9</v>
      </c>
      <c r="E39" s="7" t="s">
        <v>10</v>
      </c>
      <c r="F39" s="7"/>
      <c r="G39" s="7"/>
      <c r="H39" t="e">
        <f>VLOOKUP(G39,'[1]1-供应商'!$C:$C,1,0)</f>
        <v>#N/A</v>
      </c>
      <c r="I39" t="str">
        <f>VLOOKUP(B39,[4]Sheet1!$B:$G,6,0)</f>
        <v>Y10112107</v>
      </c>
    </row>
    <row r="40" spans="1:9" x14ac:dyDescent="0.2">
      <c r="A40" s="7">
        <v>663</v>
      </c>
      <c r="B40" s="7" t="s">
        <v>356</v>
      </c>
      <c r="C40" s="12" t="s">
        <v>357</v>
      </c>
      <c r="D40" s="7" t="s">
        <v>9</v>
      </c>
      <c r="E40" s="7" t="s">
        <v>10</v>
      </c>
      <c r="F40" s="7"/>
      <c r="G40" s="7"/>
      <c r="H40" t="e">
        <f>VLOOKUP(G40,'[1]1-供应商'!$C:$C,1,0)</f>
        <v>#N/A</v>
      </c>
      <c r="I40" t="str">
        <f>VLOOKUP(B40,[4]Sheet1!$B:$G,6,0)</f>
        <v>Y1300526</v>
      </c>
    </row>
    <row r="41" spans="1:9" x14ac:dyDescent="0.2">
      <c r="A41" s="7">
        <v>663</v>
      </c>
      <c r="B41" s="7" t="s">
        <v>360</v>
      </c>
      <c r="C41" s="12" t="s">
        <v>361</v>
      </c>
      <c r="D41" s="7" t="s">
        <v>9</v>
      </c>
      <c r="E41" s="7" t="s">
        <v>10</v>
      </c>
      <c r="F41" s="7"/>
      <c r="G41" s="7"/>
      <c r="H41" t="e">
        <f>VLOOKUP(G41,'[1]1-供应商'!$C:$C,1,0)</f>
        <v>#N/A</v>
      </c>
      <c r="I41" t="str">
        <f>VLOOKUP(B41,[4]Sheet1!$B:$G,6,0)</f>
        <v>Y10112052</v>
      </c>
    </row>
    <row r="42" spans="1:9" x14ac:dyDescent="0.2">
      <c r="A42" s="7">
        <v>663</v>
      </c>
      <c r="B42" s="7" t="s">
        <v>364</v>
      </c>
      <c r="C42" s="12" t="s">
        <v>365</v>
      </c>
      <c r="D42" s="7" t="s">
        <v>9</v>
      </c>
      <c r="E42" s="7" t="s">
        <v>10</v>
      </c>
      <c r="F42" s="7"/>
      <c r="G42" s="7"/>
      <c r="H42" t="e">
        <f>VLOOKUP(G42,'[1]1-供应商'!$C:$C,1,0)</f>
        <v>#N/A</v>
      </c>
      <c r="I42" t="str">
        <f>VLOOKUP(B42,[4]Sheet1!$B:$G,6,0)</f>
        <v>Y1116124634</v>
      </c>
    </row>
    <row r="43" spans="1:9" x14ac:dyDescent="0.2">
      <c r="A43" s="7">
        <v>663</v>
      </c>
      <c r="B43" s="7" t="s">
        <v>372</v>
      </c>
      <c r="C43" s="12" t="s">
        <v>373</v>
      </c>
      <c r="D43" s="7" t="s">
        <v>9</v>
      </c>
      <c r="E43" s="7" t="s">
        <v>10</v>
      </c>
      <c r="F43" s="7"/>
      <c r="G43" s="7"/>
      <c r="H43" t="e">
        <f>VLOOKUP(G43,'[1]1-供应商'!$C:$C,1,0)</f>
        <v>#N/A</v>
      </c>
      <c r="I43" t="str">
        <f>VLOOKUP(B43,[4]Sheet1!$B:$G,6,0)</f>
        <v>Y13110200</v>
      </c>
    </row>
    <row r="44" spans="1:9" x14ac:dyDescent="0.2">
      <c r="A44" s="7">
        <v>663</v>
      </c>
      <c r="B44" s="7" t="s">
        <v>374</v>
      </c>
      <c r="C44" s="12" t="s">
        <v>375</v>
      </c>
      <c r="D44" s="7" t="s">
        <v>9</v>
      </c>
      <c r="E44" s="7" t="s">
        <v>10</v>
      </c>
      <c r="F44" s="7"/>
      <c r="G44" s="7"/>
      <c r="H44" t="e">
        <f>VLOOKUP(G44,'[1]1-供应商'!$C:$C,1,0)</f>
        <v>#N/A</v>
      </c>
      <c r="I44" t="str">
        <f>VLOOKUP(B44,[4]Sheet1!$B:$G,6,0)</f>
        <v>描述不清，匹配不到</v>
      </c>
    </row>
    <row r="45" spans="1:9" x14ac:dyDescent="0.2">
      <c r="A45" s="7">
        <v>663</v>
      </c>
      <c r="B45" s="7" t="s">
        <v>386</v>
      </c>
      <c r="C45" s="12" t="s">
        <v>387</v>
      </c>
      <c r="D45" s="7" t="s">
        <v>9</v>
      </c>
      <c r="E45" s="7" t="s">
        <v>10</v>
      </c>
      <c r="F45" s="7"/>
      <c r="G45" s="7"/>
      <c r="H45" t="e">
        <f>VLOOKUP(G45,'[1]1-供应商'!$C:$C,1,0)</f>
        <v>#N/A</v>
      </c>
      <c r="I45" t="str">
        <f>VLOOKUP(B45,[4]Sheet1!$B:$G,6,0)</f>
        <v>Y10111860</v>
      </c>
    </row>
    <row r="46" spans="1:9" x14ac:dyDescent="0.2">
      <c r="A46" s="7">
        <v>663</v>
      </c>
      <c r="B46" s="7" t="s">
        <v>388</v>
      </c>
      <c r="C46" s="12" t="s">
        <v>389</v>
      </c>
      <c r="D46" s="7" t="s">
        <v>9</v>
      </c>
      <c r="E46" s="7" t="s">
        <v>10</v>
      </c>
      <c r="F46" s="7"/>
      <c r="G46" s="7"/>
      <c r="H46" t="e">
        <f>VLOOKUP(G46,'[1]1-供应商'!$C:$C,1,0)</f>
        <v>#N/A</v>
      </c>
      <c r="I46" t="str">
        <f>VLOOKUP(B46,[4]Sheet1!$B:$G,6,0)</f>
        <v>Y11170006</v>
      </c>
    </row>
    <row r="47" spans="1:9" x14ac:dyDescent="0.2">
      <c r="A47" s="7">
        <v>663</v>
      </c>
      <c r="B47" s="7" t="s">
        <v>390</v>
      </c>
      <c r="C47" s="12" t="s">
        <v>391</v>
      </c>
      <c r="D47" s="7" t="s">
        <v>9</v>
      </c>
      <c r="E47" s="7" t="s">
        <v>10</v>
      </c>
      <c r="F47" s="7"/>
      <c r="G47" s="7"/>
      <c r="H47" t="e">
        <f>VLOOKUP(G47,'[1]1-供应商'!$C:$C,1,0)</f>
        <v>#N/A</v>
      </c>
      <c r="I47" t="str">
        <f>VLOOKUP(B47,[4]Sheet1!$B:$G,6,0)</f>
        <v>Y191812169</v>
      </c>
    </row>
    <row r="48" spans="1:9" x14ac:dyDescent="0.2">
      <c r="A48" s="7">
        <v>663</v>
      </c>
      <c r="B48" s="7" t="s">
        <v>401</v>
      </c>
      <c r="C48" s="12" t="s">
        <v>402</v>
      </c>
      <c r="D48" s="7" t="s">
        <v>9</v>
      </c>
      <c r="E48" s="7" t="s">
        <v>10</v>
      </c>
      <c r="F48" s="7"/>
      <c r="G48" s="7"/>
      <c r="H48" t="e">
        <f>VLOOKUP(G48,'[1]1-供应商'!$C:$C,1,0)</f>
        <v>#N/A</v>
      </c>
      <c r="I48" t="str">
        <f>VLOOKUP(B48,[4]Sheet1!$B:$G,6,0)</f>
        <v>Y11163362</v>
      </c>
    </row>
    <row r="49" spans="1:9" x14ac:dyDescent="0.2">
      <c r="A49" s="7">
        <v>663</v>
      </c>
      <c r="B49" s="7" t="s">
        <v>417</v>
      </c>
      <c r="C49" s="12" t="s">
        <v>418</v>
      </c>
      <c r="D49" s="7" t="s">
        <v>9</v>
      </c>
      <c r="E49" s="7" t="s">
        <v>10</v>
      </c>
      <c r="F49" s="7"/>
      <c r="G49" s="7"/>
      <c r="H49" t="e">
        <f>VLOOKUP(G49,'[1]1-供应商'!$C:$C,1,0)</f>
        <v>#N/A</v>
      </c>
      <c r="I49" t="str">
        <f>VLOOKUP(B49,[4]Sheet1!$B:$G,6,0)</f>
        <v>Y11120373</v>
      </c>
    </row>
    <row r="50" spans="1:9" x14ac:dyDescent="0.2">
      <c r="A50" s="7">
        <v>663</v>
      </c>
      <c r="B50" s="7" t="s">
        <v>425</v>
      </c>
      <c r="C50" s="12" t="s">
        <v>426</v>
      </c>
      <c r="D50" s="7" t="s">
        <v>9</v>
      </c>
      <c r="E50" s="7" t="s">
        <v>10</v>
      </c>
      <c r="F50" s="7"/>
      <c r="G50" s="7"/>
      <c r="H50" t="e">
        <f>VLOOKUP(G50,'[1]1-供应商'!$C:$C,1,0)</f>
        <v>#N/A</v>
      </c>
      <c r="I50" t="str">
        <f>VLOOKUP(B50,[4]Sheet1!$B:$G,6,0)</f>
        <v>Y11310316</v>
      </c>
    </row>
    <row r="51" spans="1:9" x14ac:dyDescent="0.2">
      <c r="A51" s="7">
        <v>663</v>
      </c>
      <c r="B51" s="7" t="s">
        <v>556</v>
      </c>
      <c r="C51" s="12" t="s">
        <v>557</v>
      </c>
      <c r="D51" s="7" t="s">
        <v>9</v>
      </c>
      <c r="E51" s="7" t="s">
        <v>10</v>
      </c>
      <c r="F51" s="7" t="s">
        <v>1104</v>
      </c>
      <c r="G51" s="7"/>
      <c r="H51" t="e">
        <f>VLOOKUP(G51,'[1]1-供应商'!$C:$C,1,0)</f>
        <v>#N/A</v>
      </c>
      <c r="I51" t="str">
        <f>VLOOKUP(B51,[4]Sheet1!$B:$G,6,0)</f>
        <v>Y10112109</v>
      </c>
    </row>
    <row r="52" spans="1:9" x14ac:dyDescent="0.2">
      <c r="A52" s="7">
        <v>663</v>
      </c>
      <c r="B52" s="7" t="s">
        <v>558</v>
      </c>
      <c r="C52" s="12" t="s">
        <v>559</v>
      </c>
      <c r="D52" s="7" t="s">
        <v>9</v>
      </c>
      <c r="E52" s="7" t="s">
        <v>10</v>
      </c>
      <c r="F52" s="7" t="s">
        <v>1104</v>
      </c>
      <c r="G52" s="7" t="s">
        <v>1108</v>
      </c>
      <c r="H52" t="str">
        <f>VLOOKUP(G52,'[1]1-供应商'!$C:$C,1,0)</f>
        <v>苏州众恒印刷有限公司</v>
      </c>
      <c r="I52" t="str">
        <f>VLOOKUP(B52,[4]Sheet1!$B:$G,6,0)</f>
        <v>Y10112108</v>
      </c>
    </row>
    <row r="53" spans="1:9" x14ac:dyDescent="0.2">
      <c r="A53" s="7">
        <v>663</v>
      </c>
      <c r="B53" s="7" t="s">
        <v>1030</v>
      </c>
      <c r="C53" s="12" t="s">
        <v>1031</v>
      </c>
      <c r="D53" s="7" t="s">
        <v>9</v>
      </c>
      <c r="E53" s="7" t="s">
        <v>10</v>
      </c>
      <c r="F53" s="7" t="s">
        <v>1105</v>
      </c>
      <c r="G53" s="7"/>
      <c r="H53" t="e">
        <f>VLOOKUP(G53,'[1]1-供应商'!$C:$C,1,0)</f>
        <v>#N/A</v>
      </c>
      <c r="I53" t="str">
        <f>VLOOKUP(B53,[4]Sheet1!$B:$G,6,0)</f>
        <v>Y10111446</v>
      </c>
    </row>
    <row r="54" spans="1:9" x14ac:dyDescent="0.2">
      <c r="A54" s="7">
        <v>663</v>
      </c>
      <c r="B54" s="7" t="s">
        <v>1065</v>
      </c>
      <c r="C54" s="8" t="s">
        <v>1066</v>
      </c>
      <c r="D54" s="7" t="s">
        <v>1062</v>
      </c>
      <c r="E54" s="7" t="s">
        <v>10</v>
      </c>
      <c r="F54" s="7"/>
      <c r="G54" s="7" t="s">
        <v>1109</v>
      </c>
      <c r="H54" t="str">
        <f>VLOOKUP(G54,'[1]1-供应商'!$C:$C,1,0)</f>
        <v>上海必能新材料有限公司</v>
      </c>
      <c r="I54" t="str">
        <f>VLOOKUP(B54,[4]Sheet1!$B:$G,6,0)</f>
        <v>Y10171345194</v>
      </c>
    </row>
    <row r="55" spans="1:9" x14ac:dyDescent="0.2">
      <c r="A55" s="7">
        <v>663</v>
      </c>
      <c r="B55" s="7" t="s">
        <v>1067</v>
      </c>
      <c r="C55" s="8" t="s">
        <v>1068</v>
      </c>
      <c r="D55" s="7" t="s">
        <v>1062</v>
      </c>
      <c r="E55" s="7" t="s">
        <v>10</v>
      </c>
      <c r="F55" s="7"/>
      <c r="G55" s="7" t="s">
        <v>1110</v>
      </c>
      <c r="H55" t="str">
        <f>VLOOKUP(G55,'[1]1-供应商'!$C:$C,1,0)</f>
        <v>杭州聚宝涂料有限公司</v>
      </c>
      <c r="I55" t="str">
        <f>VLOOKUP(B55,[4]Sheet1!$B:$G,6,0)</f>
        <v>Y10171245178</v>
      </c>
    </row>
    <row r="56" spans="1:9" x14ac:dyDescent="0.2">
      <c r="A56" s="7">
        <v>663</v>
      </c>
      <c r="B56" s="7" t="s">
        <v>1083</v>
      </c>
      <c r="C56" s="8" t="s">
        <v>1084</v>
      </c>
      <c r="D56" s="7" t="s">
        <v>1062</v>
      </c>
      <c r="E56" s="7" t="s">
        <v>10</v>
      </c>
      <c r="F56" s="7"/>
      <c r="G56" s="7"/>
      <c r="H56" t="e">
        <f>VLOOKUP(G56,'[1]1-供应商'!$C:$C,1,0)</f>
        <v>#N/A</v>
      </c>
      <c r="I56" t="str">
        <f>VLOOKUP(B56,[4]Sheet1!$B:$G,6,0)</f>
        <v>Y1017124545</v>
      </c>
    </row>
    <row r="57" spans="1:9" x14ac:dyDescent="0.2">
      <c r="A57" s="7">
        <v>663</v>
      </c>
      <c r="B57" s="7" t="s">
        <v>1091</v>
      </c>
      <c r="C57" s="8" t="s">
        <v>1092</v>
      </c>
      <c r="D57" s="7" t="s">
        <v>1062</v>
      </c>
      <c r="E57" s="7" t="s">
        <v>10</v>
      </c>
      <c r="F57" s="7"/>
      <c r="G57" s="7" t="s">
        <v>1110</v>
      </c>
      <c r="H57" t="str">
        <f>VLOOKUP(G57,'[1]1-供应商'!$C:$C,1,0)</f>
        <v>杭州聚宝涂料有限公司</v>
      </c>
      <c r="I57" t="str">
        <f>VLOOKUP(B57,[4]Sheet1!$B:$G,6,0)</f>
        <v>Y10111119</v>
      </c>
    </row>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38"/>
  <sheetViews>
    <sheetView topLeftCell="A16" workbookViewId="0">
      <selection activeCell="G23" sqref="G23"/>
    </sheetView>
  </sheetViews>
  <sheetFormatPr defaultRowHeight="14.25" x14ac:dyDescent="0.2"/>
  <cols>
    <col min="1" max="1" width="14" customWidth="1"/>
    <col min="2" max="2" width="14.75" style="2" customWidth="1"/>
    <col min="3" max="3" width="13.375" style="2" customWidth="1"/>
    <col min="4" max="4" width="49.875" style="3" customWidth="1"/>
    <col min="5" max="5" width="10" style="4" customWidth="1"/>
    <col min="6" max="6" width="16.625" style="4" customWidth="1"/>
    <col min="7" max="7" width="29.25" style="4" customWidth="1"/>
    <col min="8" max="8" width="22.75" customWidth="1"/>
    <col min="9" max="9" width="14" customWidth="1"/>
  </cols>
  <sheetData>
    <row r="1" spans="1:9" x14ac:dyDescent="0.2">
      <c r="A1" s="33" t="s">
        <v>7580</v>
      </c>
      <c r="B1" s="5" t="s">
        <v>0</v>
      </c>
      <c r="C1" s="5" t="s">
        <v>1</v>
      </c>
      <c r="D1" s="6" t="s">
        <v>2</v>
      </c>
      <c r="E1" s="7" t="s">
        <v>3</v>
      </c>
      <c r="F1" s="7" t="s">
        <v>4</v>
      </c>
      <c r="G1" s="16" t="s">
        <v>2053</v>
      </c>
      <c r="H1" s="19" t="s">
        <v>2052</v>
      </c>
      <c r="I1" s="33" t="s">
        <v>2051</v>
      </c>
    </row>
    <row r="2" spans="1:9" x14ac:dyDescent="0.2">
      <c r="A2" t="s">
        <v>1118</v>
      </c>
      <c r="B2" s="7">
        <v>663</v>
      </c>
      <c r="C2" s="7" t="s">
        <v>7</v>
      </c>
      <c r="D2" s="8" t="s">
        <v>8</v>
      </c>
      <c r="E2" s="7" t="s">
        <v>9</v>
      </c>
      <c r="F2" s="7" t="s">
        <v>10</v>
      </c>
      <c r="G2" s="7" t="s">
        <v>11</v>
      </c>
      <c r="H2" t="e">
        <f>VLOOKUP(C2,'第二次提供单价（补充部分采购物料'!B:G,6,0)</f>
        <v>#N/A</v>
      </c>
      <c r="I2" t="str">
        <f>VLOOKUP(C2,刘少提供的新旧料号对照表!B:F,5,0)</f>
        <v>Y10111292</v>
      </c>
    </row>
    <row r="3" spans="1:9" x14ac:dyDescent="0.2">
      <c r="A3" t="s">
        <v>1120</v>
      </c>
      <c r="B3" s="7">
        <v>663</v>
      </c>
      <c r="C3" s="7" t="s">
        <v>12</v>
      </c>
      <c r="D3" s="8" t="s">
        <v>13</v>
      </c>
      <c r="E3" s="7" t="s">
        <v>9</v>
      </c>
      <c r="F3" s="7" t="s">
        <v>10</v>
      </c>
      <c r="G3" s="7" t="s">
        <v>11</v>
      </c>
      <c r="H3" t="e">
        <f>VLOOKUP(C3,'第二次提供单价（补充部分采购物料'!B:G,6,0)</f>
        <v>#N/A</v>
      </c>
      <c r="I3" t="str">
        <f>VLOOKUP(C3,刘少提供的新旧料号对照表!B:F,5,0)</f>
        <v>Y101372182</v>
      </c>
    </row>
    <row r="4" spans="1:9" x14ac:dyDescent="0.2">
      <c r="A4" t="s">
        <v>1122</v>
      </c>
      <c r="B4" s="7">
        <v>663</v>
      </c>
      <c r="C4" s="7" t="s">
        <v>14</v>
      </c>
      <c r="D4" s="8" t="s">
        <v>15</v>
      </c>
      <c r="E4" s="7" t="s">
        <v>9</v>
      </c>
      <c r="F4" s="7" t="s">
        <v>10</v>
      </c>
      <c r="G4" s="7" t="s">
        <v>11</v>
      </c>
      <c r="H4" t="e">
        <f>VLOOKUP(C4,'第二次提供单价（补充部分采购物料'!B:G,6,0)</f>
        <v>#N/A</v>
      </c>
      <c r="I4" t="str">
        <f>VLOOKUP(C4,刘少提供的新旧料号对照表!B:F,5,0)</f>
        <v>Y101359137</v>
      </c>
    </row>
    <row r="5" spans="1:9" x14ac:dyDescent="0.2">
      <c r="A5" t="s">
        <v>1124</v>
      </c>
      <c r="B5" s="7">
        <v>663</v>
      </c>
      <c r="C5" s="7" t="s">
        <v>16</v>
      </c>
      <c r="D5" s="8" t="s">
        <v>17</v>
      </c>
      <c r="E5" s="7" t="s">
        <v>9</v>
      </c>
      <c r="F5" s="7" t="s">
        <v>10</v>
      </c>
      <c r="G5" s="7" t="s">
        <v>11</v>
      </c>
      <c r="H5" t="e">
        <f>VLOOKUP(C5,'第二次提供单价（补充部分采购物料'!B:G,6,0)</f>
        <v>#N/A</v>
      </c>
      <c r="I5" t="str">
        <f>VLOOKUP(C5,刘少提供的新旧料号对照表!B:F,5,0)</f>
        <v>Y10111295</v>
      </c>
    </row>
    <row r="6" spans="1:9" x14ac:dyDescent="0.2">
      <c r="A6" t="s">
        <v>1126</v>
      </c>
      <c r="B6" s="7">
        <v>663</v>
      </c>
      <c r="C6" s="7" t="s">
        <v>18</v>
      </c>
      <c r="D6" s="8" t="s">
        <v>19</v>
      </c>
      <c r="E6" s="7" t="s">
        <v>9</v>
      </c>
      <c r="F6" s="7" t="s">
        <v>10</v>
      </c>
      <c r="G6" s="7" t="s">
        <v>11</v>
      </c>
      <c r="H6" t="e">
        <f>VLOOKUP(C6,'第二次提供单价（补充部分采购物料'!B:G,6,0)</f>
        <v>#N/A</v>
      </c>
      <c r="I6" t="str">
        <f>VLOOKUP(C6,刘少提供的新旧料号对照表!B:F,5,0)</f>
        <v>Y10111294</v>
      </c>
    </row>
    <row r="7" spans="1:9" x14ac:dyDescent="0.2">
      <c r="A7" t="s">
        <v>7581</v>
      </c>
      <c r="B7" s="7">
        <v>663</v>
      </c>
      <c r="C7" s="7" t="s">
        <v>20</v>
      </c>
      <c r="D7" s="8" t="s">
        <v>21</v>
      </c>
      <c r="E7" s="7" t="s">
        <v>9</v>
      </c>
      <c r="F7" s="7" t="s">
        <v>10</v>
      </c>
      <c r="G7" s="7" t="s">
        <v>11</v>
      </c>
      <c r="H7" t="e">
        <f>VLOOKUP(C7,'第二次提供单价（补充部分采购物料'!B:G,6,0)</f>
        <v>#N/A</v>
      </c>
      <c r="I7" t="str">
        <f>VLOOKUP(C7,刘少提供的新旧料号对照表!B:F,5,0)</f>
        <v>没有这个物料</v>
      </c>
    </row>
    <row r="8" spans="1:9" x14ac:dyDescent="0.2">
      <c r="A8" t="s">
        <v>1130</v>
      </c>
      <c r="B8" s="7">
        <v>663</v>
      </c>
      <c r="C8" s="7" t="s">
        <v>22</v>
      </c>
      <c r="D8" s="8" t="s">
        <v>23</v>
      </c>
      <c r="E8" s="7" t="s">
        <v>9</v>
      </c>
      <c r="F8" s="7" t="s">
        <v>10</v>
      </c>
      <c r="G8" s="7" t="s">
        <v>11</v>
      </c>
      <c r="H8" t="e">
        <f>VLOOKUP(C8,'第二次提供单价（补充部分采购物料'!B:G,6,0)</f>
        <v>#N/A</v>
      </c>
      <c r="I8" t="str">
        <f>VLOOKUP(C8,刘少提供的新旧料号对照表!B:F,5,0)</f>
        <v>Y1013591271</v>
      </c>
    </row>
    <row r="9" spans="1:9" x14ac:dyDescent="0.2">
      <c r="A9" t="s">
        <v>1132</v>
      </c>
      <c r="B9" s="7">
        <v>663</v>
      </c>
      <c r="C9" s="7" t="s">
        <v>24</v>
      </c>
      <c r="D9" s="8" t="s">
        <v>25</v>
      </c>
      <c r="E9" s="7" t="s">
        <v>9</v>
      </c>
      <c r="F9" s="7" t="s">
        <v>10</v>
      </c>
      <c r="G9" s="7" t="s">
        <v>11</v>
      </c>
      <c r="H9" t="e">
        <f>VLOOKUP(C9,'第二次提供单价（补充部分采购物料'!B:G,6,0)</f>
        <v>#N/A</v>
      </c>
      <c r="I9" t="str">
        <f>VLOOKUP(C9,刘少提供的新旧料号对照表!B:F,5,0)</f>
        <v>Y101372137</v>
      </c>
    </row>
    <row r="10" spans="1:9" x14ac:dyDescent="0.2">
      <c r="A10" t="s">
        <v>1134</v>
      </c>
      <c r="B10" s="7">
        <v>663</v>
      </c>
      <c r="C10" s="7" t="s">
        <v>26</v>
      </c>
      <c r="D10" s="8" t="s">
        <v>27</v>
      </c>
      <c r="E10" s="7" t="s">
        <v>9</v>
      </c>
      <c r="F10" s="7" t="s">
        <v>10</v>
      </c>
      <c r="G10" s="7" t="s">
        <v>11</v>
      </c>
      <c r="H10" t="e">
        <f>VLOOKUP(C10,'第二次提供单价（补充部分采购物料'!B:G,6,0)</f>
        <v>#N/A</v>
      </c>
      <c r="I10" t="str">
        <f>VLOOKUP(C10,刘少提供的新旧料号对照表!B:F,5,0)</f>
        <v>Y101359128</v>
      </c>
    </row>
    <row r="11" spans="1:9" x14ac:dyDescent="0.2">
      <c r="A11" t="s">
        <v>1136</v>
      </c>
      <c r="B11" s="7">
        <v>663</v>
      </c>
      <c r="C11" s="7" t="s">
        <v>28</v>
      </c>
      <c r="D11" s="8" t="s">
        <v>29</v>
      </c>
      <c r="E11" s="7" t="s">
        <v>9</v>
      </c>
      <c r="F11" s="7" t="s">
        <v>10</v>
      </c>
      <c r="G11" s="7" t="s">
        <v>11</v>
      </c>
      <c r="H11" t="e">
        <f>VLOOKUP(C11,'第二次提供单价（补充部分采购物料'!B:G,6,0)</f>
        <v>#N/A</v>
      </c>
      <c r="I11" t="str">
        <f>VLOOKUP(C11,刘少提供的新旧料号对照表!B:F,5,0)</f>
        <v>Y10111888</v>
      </c>
    </row>
    <row r="12" spans="1:9" x14ac:dyDescent="0.2">
      <c r="A12" t="s">
        <v>1138</v>
      </c>
      <c r="B12" s="7">
        <v>663</v>
      </c>
      <c r="C12" s="7" t="s">
        <v>30</v>
      </c>
      <c r="D12" s="8" t="s">
        <v>31</v>
      </c>
      <c r="E12" s="7" t="s">
        <v>9</v>
      </c>
      <c r="F12" s="7" t="s">
        <v>10</v>
      </c>
      <c r="G12" s="7" t="s">
        <v>11</v>
      </c>
      <c r="H12" t="e">
        <f>VLOOKUP(C12,'第二次提供单价（补充部分采购物料'!B:G,6,0)</f>
        <v>#N/A</v>
      </c>
      <c r="I12" t="str">
        <f>VLOOKUP(C12,刘少提供的新旧料号对照表!B:F,5,0)</f>
        <v>Y101359129</v>
      </c>
    </row>
    <row r="13" spans="1:9" x14ac:dyDescent="0.2">
      <c r="A13" t="s">
        <v>1140</v>
      </c>
      <c r="B13" s="7">
        <v>663</v>
      </c>
      <c r="C13" s="7" t="s">
        <v>32</v>
      </c>
      <c r="D13" s="8" t="s">
        <v>33</v>
      </c>
      <c r="E13" s="7" t="s">
        <v>9</v>
      </c>
      <c r="F13" s="7" t="s">
        <v>10</v>
      </c>
      <c r="G13" s="7" t="s">
        <v>11</v>
      </c>
      <c r="H13" t="e">
        <f>VLOOKUP(C13,'第二次提供单价（补充部分采购物料'!B:G,6,0)</f>
        <v>#N/A</v>
      </c>
      <c r="I13" t="str">
        <f>VLOOKUP(C13,刘少提供的新旧料号对照表!B:F,5,0)</f>
        <v>Y101372138</v>
      </c>
    </row>
    <row r="14" spans="1:9" x14ac:dyDescent="0.2">
      <c r="A14" t="s">
        <v>1142</v>
      </c>
      <c r="B14" s="7">
        <v>663</v>
      </c>
      <c r="C14" s="7" t="s">
        <v>34</v>
      </c>
      <c r="D14" s="8" t="s">
        <v>35</v>
      </c>
      <c r="E14" s="7" t="s">
        <v>9</v>
      </c>
      <c r="F14" s="7" t="s">
        <v>10</v>
      </c>
      <c r="G14" s="7" t="s">
        <v>11</v>
      </c>
      <c r="H14" t="e">
        <f>VLOOKUP(C14,'第二次提供单价（补充部分采购物料'!B:G,6,0)</f>
        <v>#N/A</v>
      </c>
      <c r="I14" t="str">
        <f>VLOOKUP(C14,刘少提供的新旧料号对照表!B:F,5,0)</f>
        <v>Y101359140</v>
      </c>
    </row>
    <row r="15" spans="1:9" x14ac:dyDescent="0.2">
      <c r="A15" t="s">
        <v>1144</v>
      </c>
      <c r="B15" s="7">
        <v>663</v>
      </c>
      <c r="C15" s="7" t="s">
        <v>36</v>
      </c>
      <c r="D15" s="8" t="s">
        <v>37</v>
      </c>
      <c r="E15" s="7" t="s">
        <v>9</v>
      </c>
      <c r="F15" s="7" t="s">
        <v>10</v>
      </c>
      <c r="G15" s="7" t="s">
        <v>11</v>
      </c>
      <c r="H15" t="e">
        <f>VLOOKUP(C15,'第二次提供单价（补充部分采购物料'!B:G,6,0)</f>
        <v>#N/A</v>
      </c>
      <c r="I15" t="str">
        <f>VLOOKUP(C15,刘少提供的新旧料号对照表!B:F,5,0)</f>
        <v>Y101372192</v>
      </c>
    </row>
    <row r="16" spans="1:9" x14ac:dyDescent="0.2">
      <c r="A16" t="s">
        <v>1146</v>
      </c>
      <c r="B16" s="7">
        <v>663</v>
      </c>
      <c r="C16" s="7" t="s">
        <v>38</v>
      </c>
      <c r="D16" s="8" t="s">
        <v>39</v>
      </c>
      <c r="E16" s="7" t="s">
        <v>9</v>
      </c>
      <c r="F16" s="7" t="s">
        <v>10</v>
      </c>
      <c r="G16" s="7" t="s">
        <v>11</v>
      </c>
      <c r="H16" t="e">
        <f>VLOOKUP(C16,'第二次提供单价（补充部分采购物料'!B:G,6,0)</f>
        <v>#N/A</v>
      </c>
      <c r="I16" t="str">
        <f>VLOOKUP(C16,刘少提供的新旧料号对照表!B:F,5,0)</f>
        <v>Y101359141</v>
      </c>
    </row>
    <row r="17" spans="1:9" x14ac:dyDescent="0.2">
      <c r="A17" t="s">
        <v>1148</v>
      </c>
      <c r="B17" s="7">
        <v>663</v>
      </c>
      <c r="C17" s="7" t="s">
        <v>40</v>
      </c>
      <c r="D17" s="8" t="s">
        <v>41</v>
      </c>
      <c r="E17" s="7" t="s">
        <v>9</v>
      </c>
      <c r="F17" s="7" t="s">
        <v>10</v>
      </c>
      <c r="G17" s="7" t="s">
        <v>11</v>
      </c>
      <c r="H17" t="e">
        <f>VLOOKUP(C17,'第二次提供单价（补充部分采购物料'!B:G,6,0)</f>
        <v>#N/A</v>
      </c>
      <c r="I17" t="str">
        <f>VLOOKUP(C17,刘少提供的新旧料号对照表!B:F,5,0)</f>
        <v>Y101359143</v>
      </c>
    </row>
    <row r="18" spans="1:9" x14ac:dyDescent="0.2">
      <c r="A18" t="s">
        <v>1150</v>
      </c>
      <c r="B18" s="7">
        <v>663</v>
      </c>
      <c r="C18" s="7" t="s">
        <v>42</v>
      </c>
      <c r="D18" s="8" t="s">
        <v>43</v>
      </c>
      <c r="E18" s="7" t="s">
        <v>9</v>
      </c>
      <c r="F18" s="7" t="s">
        <v>10</v>
      </c>
      <c r="G18" s="7" t="s">
        <v>11</v>
      </c>
      <c r="H18" t="e">
        <f>VLOOKUP(C18,'第二次提供单价（补充部分采购物料'!B:G,6,0)</f>
        <v>#N/A</v>
      </c>
      <c r="I18" t="str">
        <f>VLOOKUP(C18,刘少提供的新旧料号对照表!B:F,5,0)</f>
        <v>Y101359146</v>
      </c>
    </row>
    <row r="19" spans="1:9" x14ac:dyDescent="0.2">
      <c r="A19" t="s">
        <v>1152</v>
      </c>
      <c r="B19" s="7">
        <v>663</v>
      </c>
      <c r="C19" s="7" t="s">
        <v>44</v>
      </c>
      <c r="D19" s="8" t="s">
        <v>45</v>
      </c>
      <c r="E19" s="7" t="s">
        <v>9</v>
      </c>
      <c r="F19" s="7" t="s">
        <v>10</v>
      </c>
      <c r="G19" s="7" t="s">
        <v>11</v>
      </c>
      <c r="H19" t="e">
        <f>VLOOKUP(C19,'第二次提供单价（补充部分采购物料'!B:G,6,0)</f>
        <v>#N/A</v>
      </c>
      <c r="I19" t="str">
        <f>VLOOKUP(C19,刘少提供的新旧料号对照表!B:F,5,0)</f>
        <v>Y10111837</v>
      </c>
    </row>
    <row r="20" spans="1:9" x14ac:dyDescent="0.2">
      <c r="A20" t="s">
        <v>5406</v>
      </c>
      <c r="B20" s="7">
        <v>663</v>
      </c>
      <c r="C20" s="7" t="s">
        <v>46</v>
      </c>
      <c r="D20" s="8" t="s">
        <v>47</v>
      </c>
      <c r="E20" s="7" t="s">
        <v>9</v>
      </c>
      <c r="F20" s="7" t="s">
        <v>10</v>
      </c>
      <c r="G20" s="7" t="s">
        <v>11</v>
      </c>
      <c r="H20" t="e">
        <f>VLOOKUP(C20,'第二次提供单价（补充部分采购物料'!B:G,6,0)</f>
        <v>#N/A</v>
      </c>
      <c r="I20" t="str">
        <f>VLOOKUP(C20,刘少提供的新旧料号对照表!B:F,5,0)</f>
        <v>Y101359152</v>
      </c>
    </row>
    <row r="21" spans="1:9" x14ac:dyDescent="0.2">
      <c r="A21" t="s">
        <v>1156</v>
      </c>
      <c r="B21" s="7">
        <v>663</v>
      </c>
      <c r="C21" s="7" t="s">
        <v>48</v>
      </c>
      <c r="D21" s="8" t="s">
        <v>49</v>
      </c>
      <c r="E21" s="7" t="s">
        <v>9</v>
      </c>
      <c r="F21" s="7" t="s">
        <v>10</v>
      </c>
      <c r="G21" s="7" t="s">
        <v>11</v>
      </c>
      <c r="H21" t="e">
        <f>VLOOKUP(C21,'第二次提供单价（补充部分采购物料'!B:G,6,0)</f>
        <v>#N/A</v>
      </c>
      <c r="I21" t="str">
        <f>VLOOKUP(C21,刘少提供的新旧料号对照表!B:F,5,0)</f>
        <v>Y101372121</v>
      </c>
    </row>
    <row r="22" spans="1:9" x14ac:dyDescent="0.2">
      <c r="A22" t="s">
        <v>5408</v>
      </c>
      <c r="B22" s="7">
        <v>663</v>
      </c>
      <c r="C22" s="7" t="s">
        <v>50</v>
      </c>
      <c r="D22" s="8" t="s">
        <v>51</v>
      </c>
      <c r="E22" s="7" t="s">
        <v>9</v>
      </c>
      <c r="F22" s="7" t="s">
        <v>10</v>
      </c>
      <c r="G22" s="7" t="s">
        <v>11</v>
      </c>
      <c r="H22" t="e">
        <f>VLOOKUP(C22,'第二次提供单价（补充部分采购物料'!B:G,6,0)</f>
        <v>#N/A</v>
      </c>
      <c r="I22" t="str">
        <f>VLOOKUP(C22,刘少提供的新旧料号对照表!B:F,5,0)</f>
        <v>Y101359153</v>
      </c>
    </row>
    <row r="23" spans="1:9" x14ac:dyDescent="0.2">
      <c r="A23" t="s">
        <v>5412</v>
      </c>
      <c r="B23" s="7">
        <v>663</v>
      </c>
      <c r="C23" s="7" t="s">
        <v>52</v>
      </c>
      <c r="D23" s="8" t="s">
        <v>53</v>
      </c>
      <c r="E23" s="7" t="s">
        <v>9</v>
      </c>
      <c r="F23" s="7" t="s">
        <v>10</v>
      </c>
      <c r="G23" s="7" t="s">
        <v>11</v>
      </c>
      <c r="H23" t="e">
        <f>VLOOKUP(C23,'第二次提供单价（补充部分采购物料'!B:G,6,0)</f>
        <v>#N/A</v>
      </c>
      <c r="I23" t="str">
        <f>VLOOKUP(C23,刘少提供的新旧料号对照表!B:F,5,0)</f>
        <v>Y101359155</v>
      </c>
    </row>
    <row r="24" spans="1:9" x14ac:dyDescent="0.2">
      <c r="A24" t="s">
        <v>5410</v>
      </c>
      <c r="B24" s="7">
        <v>663</v>
      </c>
      <c r="C24" s="7" t="s">
        <v>54</v>
      </c>
      <c r="D24" s="8" t="s">
        <v>55</v>
      </c>
      <c r="E24" s="7" t="s">
        <v>9</v>
      </c>
      <c r="F24" s="7" t="s">
        <v>10</v>
      </c>
      <c r="G24" s="7" t="s">
        <v>11</v>
      </c>
      <c r="H24" t="e">
        <f>VLOOKUP(C24,'第二次提供单价（补充部分采购物料'!B:G,6,0)</f>
        <v>#N/A</v>
      </c>
      <c r="I24" t="str">
        <f>VLOOKUP(C24,刘少提供的新旧料号对照表!B:F,5,0)</f>
        <v>Y101359154</v>
      </c>
    </row>
    <row r="25" spans="1:9" x14ac:dyDescent="0.2">
      <c r="A25" t="s">
        <v>7581</v>
      </c>
      <c r="B25" s="7">
        <v>663</v>
      </c>
      <c r="C25" s="7" t="s">
        <v>56</v>
      </c>
      <c r="D25" s="8" t="s">
        <v>57</v>
      </c>
      <c r="E25" s="7" t="s">
        <v>9</v>
      </c>
      <c r="F25" s="7" t="s">
        <v>10</v>
      </c>
      <c r="G25" s="7" t="s">
        <v>11</v>
      </c>
      <c r="H25" t="e">
        <f>VLOOKUP(C25,'第二次提供单价（补充部分采购物料'!B:G,6,0)</f>
        <v>#N/A</v>
      </c>
      <c r="I25" t="str">
        <f>VLOOKUP(C25,刘少提供的新旧料号对照表!B:F,5,0)</f>
        <v>没有这个物料</v>
      </c>
    </row>
    <row r="26" spans="1:9" x14ac:dyDescent="0.2">
      <c r="A26" t="s">
        <v>1165</v>
      </c>
      <c r="B26" s="7">
        <v>663</v>
      </c>
      <c r="C26" s="7" t="s">
        <v>58</v>
      </c>
      <c r="D26" s="8" t="s">
        <v>59</v>
      </c>
      <c r="E26" s="7" t="s">
        <v>9</v>
      </c>
      <c r="F26" s="7" t="s">
        <v>10</v>
      </c>
      <c r="G26" s="7" t="s">
        <v>11</v>
      </c>
      <c r="H26" t="e">
        <f>VLOOKUP(C26,'第二次提供单价（补充部分采购物料'!B:G,6,0)</f>
        <v>#N/A</v>
      </c>
      <c r="I26" t="str">
        <f>VLOOKUP(C26,刘少提供的新旧料号对照表!B:F,5,0)</f>
        <v>Y101372173</v>
      </c>
    </row>
    <row r="27" spans="1:9" x14ac:dyDescent="0.2">
      <c r="A27" t="s">
        <v>1167</v>
      </c>
      <c r="B27" s="7">
        <v>663</v>
      </c>
      <c r="C27" s="7" t="s">
        <v>60</v>
      </c>
      <c r="D27" s="8" t="s">
        <v>61</v>
      </c>
      <c r="E27" s="7" t="s">
        <v>9</v>
      </c>
      <c r="F27" s="7" t="s">
        <v>10</v>
      </c>
      <c r="G27" s="7" t="s">
        <v>11</v>
      </c>
      <c r="H27" t="e">
        <f>VLOOKUP(C27,'第二次提供单价（补充部分采购物料'!B:G,6,0)</f>
        <v>#N/A</v>
      </c>
      <c r="I27" t="str">
        <f>VLOOKUP(C27,刘少提供的新旧料号对照表!B:F,5,0)</f>
        <v>Y101371118</v>
      </c>
    </row>
    <row r="28" spans="1:9" x14ac:dyDescent="0.2">
      <c r="A28" t="s">
        <v>1169</v>
      </c>
      <c r="B28" s="7">
        <v>663</v>
      </c>
      <c r="C28" s="7" t="s">
        <v>62</v>
      </c>
      <c r="D28" s="8" t="s">
        <v>63</v>
      </c>
      <c r="E28" s="7" t="s">
        <v>9</v>
      </c>
      <c r="F28" s="7" t="s">
        <v>10</v>
      </c>
      <c r="G28" s="7" t="s">
        <v>11</v>
      </c>
      <c r="H28" t="e">
        <f>VLOOKUP(C28,'第二次提供单价（补充部分采购物料'!B:G,6,0)</f>
        <v>#N/A</v>
      </c>
      <c r="I28" t="str">
        <f>VLOOKUP(C28,刘少提供的新旧料号对照表!B:F,5,0)</f>
        <v>Y101359131</v>
      </c>
    </row>
    <row r="29" spans="1:9" x14ac:dyDescent="0.2">
      <c r="A29" t="s">
        <v>1171</v>
      </c>
      <c r="B29" s="7">
        <v>663</v>
      </c>
      <c r="C29" s="7" t="s">
        <v>64</v>
      </c>
      <c r="D29" s="8" t="s">
        <v>65</v>
      </c>
      <c r="E29" s="7" t="s">
        <v>9</v>
      </c>
      <c r="F29" s="7" t="s">
        <v>10</v>
      </c>
      <c r="G29" s="7" t="s">
        <v>11</v>
      </c>
      <c r="H29" t="e">
        <f>VLOOKUP(C29,'第二次提供单价（补充部分采购物料'!B:G,6,0)</f>
        <v>#N/A</v>
      </c>
      <c r="I29" t="str">
        <f>VLOOKUP(C29,刘少提供的新旧料号对照表!B:F,5,0)</f>
        <v>Y10111887</v>
      </c>
    </row>
    <row r="30" spans="1:9" x14ac:dyDescent="0.2">
      <c r="A30" t="s">
        <v>1173</v>
      </c>
      <c r="B30" s="7">
        <v>663</v>
      </c>
      <c r="C30" s="7" t="s">
        <v>66</v>
      </c>
      <c r="D30" s="8" t="s">
        <v>67</v>
      </c>
      <c r="E30" s="7" t="s">
        <v>9</v>
      </c>
      <c r="F30" s="7" t="s">
        <v>10</v>
      </c>
      <c r="G30" s="7" t="s">
        <v>11</v>
      </c>
      <c r="H30" t="e">
        <f>VLOOKUP(C30,'第二次提供单价（补充部分采购物料'!B:G,6,0)</f>
        <v>#N/A</v>
      </c>
      <c r="I30" t="str">
        <f>VLOOKUP(C30,刘少提供的新旧料号对照表!B:F,5,0)</f>
        <v>Y10111618</v>
      </c>
    </row>
    <row r="31" spans="1:9" x14ac:dyDescent="0.2">
      <c r="A31" t="s">
        <v>1175</v>
      </c>
      <c r="B31" s="9">
        <v>663</v>
      </c>
      <c r="C31" s="9" t="s">
        <v>68</v>
      </c>
      <c r="D31" s="10" t="s">
        <v>69</v>
      </c>
      <c r="E31" s="9" t="s">
        <v>9</v>
      </c>
      <c r="F31" s="7" t="s">
        <v>10</v>
      </c>
      <c r="G31" s="7" t="s">
        <v>11</v>
      </c>
      <c r="H31" t="str">
        <f>VLOOKUP(C31,'第二次提供单价（补充部分采购物料'!B:G,6,0)</f>
        <v>浙江鸿森装饰材料有限公司</v>
      </c>
      <c r="I31" t="str">
        <f>VLOOKUP(C31,刘少提供的新旧料号对照表!B:F,5,0)</f>
        <v>Y101372141</v>
      </c>
    </row>
    <row r="32" spans="1:9" x14ac:dyDescent="0.2">
      <c r="A32" t="s">
        <v>1177</v>
      </c>
      <c r="B32" s="7">
        <v>663</v>
      </c>
      <c r="C32" s="7" t="s">
        <v>70</v>
      </c>
      <c r="D32" s="8" t="s">
        <v>71</v>
      </c>
      <c r="E32" s="7" t="s">
        <v>9</v>
      </c>
      <c r="F32" s="7" t="s">
        <v>10</v>
      </c>
      <c r="G32" s="7" t="s">
        <v>11</v>
      </c>
      <c r="H32" t="e">
        <f>VLOOKUP(C32,'第二次提供单价（补充部分采购物料'!B:G,6,0)</f>
        <v>#N/A</v>
      </c>
      <c r="I32" t="str">
        <f>VLOOKUP(C32,刘少提供的新旧料号对照表!B:F,5,0)</f>
        <v>Y101372199</v>
      </c>
    </row>
    <row r="33" spans="1:9" x14ac:dyDescent="0.2">
      <c r="A33" t="s">
        <v>1179</v>
      </c>
      <c r="B33" s="7">
        <v>663</v>
      </c>
      <c r="C33" s="7" t="s">
        <v>72</v>
      </c>
      <c r="D33" s="8" t="s">
        <v>73</v>
      </c>
      <c r="E33" s="7" t="s">
        <v>9</v>
      </c>
      <c r="F33" s="7" t="s">
        <v>10</v>
      </c>
      <c r="G33" s="7" t="s">
        <v>11</v>
      </c>
      <c r="H33" t="e">
        <f>VLOOKUP(C33,'第二次提供单价（补充部分采购物料'!B:G,6,0)</f>
        <v>#N/A</v>
      </c>
      <c r="I33" t="str">
        <f>VLOOKUP(C33,刘少提供的新旧料号对照表!B:F,5,0)</f>
        <v>Y101372191</v>
      </c>
    </row>
    <row r="34" spans="1:9" x14ac:dyDescent="0.2">
      <c r="A34" t="s">
        <v>1181</v>
      </c>
      <c r="B34" s="7">
        <v>663</v>
      </c>
      <c r="C34" s="7" t="s">
        <v>74</v>
      </c>
      <c r="D34" s="8" t="s">
        <v>75</v>
      </c>
      <c r="E34" s="7" t="s">
        <v>9</v>
      </c>
      <c r="F34" s="7" t="s">
        <v>10</v>
      </c>
      <c r="G34" s="7" t="s">
        <v>11</v>
      </c>
      <c r="H34" t="e">
        <f>VLOOKUP(C34,'第二次提供单价（补充部分采购物料'!B:G,6,0)</f>
        <v>#N/A</v>
      </c>
      <c r="I34" t="str">
        <f>VLOOKUP(C34,刘少提供的新旧料号对照表!B:F,5,0)</f>
        <v>Y101371556</v>
      </c>
    </row>
    <row r="35" spans="1:9" x14ac:dyDescent="0.2">
      <c r="A35" t="s">
        <v>1183</v>
      </c>
      <c r="B35" s="7">
        <v>663</v>
      </c>
      <c r="C35" s="7" t="s">
        <v>76</v>
      </c>
      <c r="D35" s="8" t="s">
        <v>77</v>
      </c>
      <c r="E35" s="7" t="s">
        <v>9</v>
      </c>
      <c r="F35" s="7" t="s">
        <v>10</v>
      </c>
      <c r="G35" s="7" t="s">
        <v>11</v>
      </c>
      <c r="H35" t="e">
        <f>VLOOKUP(C35,'第二次提供单价（补充部分采购物料'!B:G,6,0)</f>
        <v>#N/A</v>
      </c>
      <c r="I35" t="str">
        <f>VLOOKUP(C35,刘少提供的新旧料号对照表!B:F,5,0)</f>
        <v>Y101359147</v>
      </c>
    </row>
    <row r="36" spans="1:9" x14ac:dyDescent="0.2">
      <c r="A36" t="s">
        <v>1185</v>
      </c>
      <c r="B36" s="7">
        <v>663</v>
      </c>
      <c r="C36" s="7" t="s">
        <v>78</v>
      </c>
      <c r="D36" s="8" t="s">
        <v>79</v>
      </c>
      <c r="E36" s="7" t="s">
        <v>9</v>
      </c>
      <c r="F36" s="7" t="s">
        <v>10</v>
      </c>
      <c r="G36" s="7" t="s">
        <v>11</v>
      </c>
      <c r="H36" t="e">
        <f>VLOOKUP(C36,'第二次提供单价（补充部分采购物料'!B:G,6,0)</f>
        <v>#N/A</v>
      </c>
      <c r="I36" t="str">
        <f>VLOOKUP(C36,刘少提供的新旧料号对照表!B:F,5,0)</f>
        <v>Y101372118</v>
      </c>
    </row>
    <row r="37" spans="1:9" x14ac:dyDescent="0.2">
      <c r="A37" t="s">
        <v>1187</v>
      </c>
      <c r="B37" s="7">
        <v>663</v>
      </c>
      <c r="C37" s="7" t="s">
        <v>80</v>
      </c>
      <c r="D37" s="8" t="s">
        <v>81</v>
      </c>
      <c r="E37" s="7" t="s">
        <v>9</v>
      </c>
      <c r="F37" s="7" t="s">
        <v>10</v>
      </c>
      <c r="G37" s="7" t="s">
        <v>11</v>
      </c>
      <c r="H37" t="e">
        <f>VLOOKUP(C37,'第二次提供单价（补充部分采购物料'!B:G,6,0)</f>
        <v>#N/A</v>
      </c>
      <c r="I37" t="str">
        <f>VLOOKUP(C37,刘少提供的新旧料号对照表!B:F,5,0)</f>
        <v>Y101372119</v>
      </c>
    </row>
    <row r="38" spans="1:9" x14ac:dyDescent="0.2">
      <c r="A38" t="s">
        <v>1189</v>
      </c>
      <c r="B38" s="7">
        <v>663</v>
      </c>
      <c r="C38" s="7" t="s">
        <v>82</v>
      </c>
      <c r="D38" s="8" t="s">
        <v>83</v>
      </c>
      <c r="E38" s="7" t="s">
        <v>9</v>
      </c>
      <c r="F38" s="7" t="s">
        <v>10</v>
      </c>
      <c r="G38" s="7" t="s">
        <v>11</v>
      </c>
      <c r="H38" t="e">
        <f>VLOOKUP(C38,'第二次提供单价（补充部分采购物料'!B:G,6,0)</f>
        <v>#N/A</v>
      </c>
      <c r="I38" t="str">
        <f>VLOOKUP(C38,刘少提供的新旧料号对照表!B:F,5,0)</f>
        <v>Y101359148</v>
      </c>
    </row>
    <row r="39" spans="1:9" x14ac:dyDescent="0.2">
      <c r="A39" t="s">
        <v>1191</v>
      </c>
      <c r="B39" s="7">
        <v>663</v>
      </c>
      <c r="C39" s="7" t="s">
        <v>84</v>
      </c>
      <c r="D39" s="8" t="s">
        <v>85</v>
      </c>
      <c r="E39" s="7" t="s">
        <v>9</v>
      </c>
      <c r="F39" s="7" t="s">
        <v>10</v>
      </c>
      <c r="G39" s="7" t="s">
        <v>11</v>
      </c>
      <c r="H39" t="e">
        <f>VLOOKUP(C39,'第二次提供单价（补充部分采购物料'!B:G,6,0)</f>
        <v>#N/A</v>
      </c>
      <c r="I39" t="str">
        <f>VLOOKUP(C39,刘少提供的新旧料号对照表!B:F,5,0)</f>
        <v>Y101372195</v>
      </c>
    </row>
    <row r="40" spans="1:9" x14ac:dyDescent="0.2">
      <c r="A40" t="s">
        <v>1193</v>
      </c>
      <c r="B40" s="7">
        <v>663</v>
      </c>
      <c r="C40" s="7" t="s">
        <v>86</v>
      </c>
      <c r="D40" s="8" t="s">
        <v>87</v>
      </c>
      <c r="E40" s="7" t="s">
        <v>9</v>
      </c>
      <c r="F40" s="7" t="s">
        <v>10</v>
      </c>
      <c r="G40" s="7" t="s">
        <v>11</v>
      </c>
      <c r="H40" t="e">
        <f>VLOOKUP(C40,'第二次提供单价（补充部分采购物料'!B:G,6,0)</f>
        <v>#N/A</v>
      </c>
      <c r="I40" t="str">
        <f>VLOOKUP(C40,刘少提供的新旧料号对照表!B:F,5,0)</f>
        <v>Y10135006</v>
      </c>
    </row>
    <row r="41" spans="1:9" x14ac:dyDescent="0.2">
      <c r="A41" t="s">
        <v>1195</v>
      </c>
      <c r="B41" s="7">
        <v>663</v>
      </c>
      <c r="C41" s="7" t="s">
        <v>88</v>
      </c>
      <c r="D41" s="8" t="s">
        <v>89</v>
      </c>
      <c r="E41" s="7" t="s">
        <v>9</v>
      </c>
      <c r="F41" s="7" t="s">
        <v>10</v>
      </c>
      <c r="G41" s="7" t="s">
        <v>11</v>
      </c>
      <c r="H41" t="e">
        <f>VLOOKUP(C41,'第二次提供单价（补充部分采购物料'!B:G,6,0)</f>
        <v>#N/A</v>
      </c>
      <c r="I41" t="str">
        <f>VLOOKUP(C41,刘少提供的新旧料号对照表!B:F,5,0)</f>
        <v>Y101359151</v>
      </c>
    </row>
    <row r="42" spans="1:9" x14ac:dyDescent="0.2">
      <c r="A42" t="s">
        <v>1197</v>
      </c>
      <c r="B42" s="7">
        <v>663</v>
      </c>
      <c r="C42" s="7" t="s">
        <v>90</v>
      </c>
      <c r="D42" s="8" t="s">
        <v>91</v>
      </c>
      <c r="E42" s="7" t="s">
        <v>9</v>
      </c>
      <c r="F42" s="7" t="s">
        <v>10</v>
      </c>
      <c r="G42" s="7" t="s">
        <v>11</v>
      </c>
      <c r="H42" t="e">
        <f>VLOOKUP(C42,'第二次提供单价（补充部分采购物料'!B:G,6,0)</f>
        <v>#N/A</v>
      </c>
      <c r="I42" t="str">
        <f>VLOOKUP(C42,刘少提供的新旧料号对照表!B:F,5,0)</f>
        <v>Y101359150</v>
      </c>
    </row>
    <row r="43" spans="1:9" x14ac:dyDescent="0.2">
      <c r="A43" t="s">
        <v>1199</v>
      </c>
      <c r="B43" s="7">
        <v>663</v>
      </c>
      <c r="C43" s="7" t="s">
        <v>92</v>
      </c>
      <c r="D43" s="8" t="s">
        <v>93</v>
      </c>
      <c r="E43" s="7" t="s">
        <v>9</v>
      </c>
      <c r="F43" s="7" t="s">
        <v>10</v>
      </c>
      <c r="G43" s="7" t="s">
        <v>11</v>
      </c>
      <c r="H43" t="e">
        <f>VLOOKUP(C43,'第二次提供单价（补充部分采购物料'!B:G,6,0)</f>
        <v>#N/A</v>
      </c>
      <c r="I43" t="str">
        <f>VLOOKUP(C43,刘少提供的新旧料号对照表!B:F,5,0)</f>
        <v>Y101372120</v>
      </c>
    </row>
    <row r="44" spans="1:9" x14ac:dyDescent="0.2">
      <c r="A44" t="s">
        <v>1201</v>
      </c>
      <c r="B44" s="7">
        <v>663</v>
      </c>
      <c r="C44" s="7" t="s">
        <v>94</v>
      </c>
      <c r="D44" s="11" t="s">
        <v>95</v>
      </c>
      <c r="E44" s="7" t="s">
        <v>9</v>
      </c>
      <c r="F44" s="7" t="s">
        <v>10</v>
      </c>
      <c r="G44" s="7" t="s">
        <v>11</v>
      </c>
      <c r="H44" t="e">
        <f>VLOOKUP(C44,'第二次提供单价（补充部分采购物料'!B:G,6,0)</f>
        <v>#N/A</v>
      </c>
      <c r="I44" t="str">
        <f>VLOOKUP(C44,刘少提供的新旧料号对照表!B:F,5,0)</f>
        <v>Y10111534</v>
      </c>
    </row>
    <row r="45" spans="1:9" x14ac:dyDescent="0.2">
      <c r="A45" t="s">
        <v>1203</v>
      </c>
      <c r="B45" s="7">
        <v>663</v>
      </c>
      <c r="C45" s="7" t="s">
        <v>96</v>
      </c>
      <c r="D45" s="11" t="s">
        <v>97</v>
      </c>
      <c r="E45" s="7" t="s">
        <v>9</v>
      </c>
      <c r="F45" s="7" t="s">
        <v>10</v>
      </c>
      <c r="G45" s="7" t="s">
        <v>11</v>
      </c>
      <c r="H45" t="e">
        <f>VLOOKUP(C45,'第二次提供单价（补充部分采购物料'!B:G,6,0)</f>
        <v>#N/A</v>
      </c>
      <c r="I45" t="str">
        <f>VLOOKUP(C45,刘少提供的新旧料号对照表!B:F,5,0)</f>
        <v>Y101372134</v>
      </c>
    </row>
    <row r="46" spans="1:9" x14ac:dyDescent="0.2">
      <c r="A46" t="s">
        <v>1205</v>
      </c>
      <c r="B46" s="7">
        <v>663</v>
      </c>
      <c r="C46" s="7" t="s">
        <v>98</v>
      </c>
      <c r="D46" s="11" t="s">
        <v>99</v>
      </c>
      <c r="E46" s="7" t="s">
        <v>9</v>
      </c>
      <c r="F46" s="7" t="s">
        <v>10</v>
      </c>
      <c r="G46" s="7" t="s">
        <v>11</v>
      </c>
      <c r="H46" t="e">
        <f>VLOOKUP(C46,'第二次提供单价（补充部分采购物料'!B:G,6,0)</f>
        <v>#N/A</v>
      </c>
      <c r="I46" t="str">
        <f>VLOOKUP(C46,刘少提供的新旧料号对照表!B:F,5,0)</f>
        <v>Y10111703</v>
      </c>
    </row>
    <row r="47" spans="1:9" x14ac:dyDescent="0.2">
      <c r="A47" t="s">
        <v>1207</v>
      </c>
      <c r="B47" s="7">
        <v>663</v>
      </c>
      <c r="C47" s="7" t="s">
        <v>100</v>
      </c>
      <c r="D47" s="11" t="s">
        <v>101</v>
      </c>
      <c r="E47" s="7" t="s">
        <v>9</v>
      </c>
      <c r="F47" s="7" t="s">
        <v>10</v>
      </c>
      <c r="G47" s="7" t="s">
        <v>11</v>
      </c>
      <c r="H47" t="e">
        <f>VLOOKUP(C47,'第二次提供单价（补充部分采购物料'!B:G,6,0)</f>
        <v>#N/A</v>
      </c>
      <c r="I47" t="str">
        <f>VLOOKUP(C47,刘少提供的新旧料号对照表!B:F,5,0)</f>
        <v>Y10111630</v>
      </c>
    </row>
    <row r="48" spans="1:9" x14ac:dyDescent="0.2">
      <c r="A48" t="s">
        <v>1209</v>
      </c>
      <c r="B48" s="7">
        <v>663</v>
      </c>
      <c r="C48" s="7" t="s">
        <v>102</v>
      </c>
      <c r="D48" s="8" t="s">
        <v>103</v>
      </c>
      <c r="E48" s="7" t="s">
        <v>9</v>
      </c>
      <c r="F48" s="7" t="s">
        <v>10</v>
      </c>
      <c r="G48" s="7" t="s">
        <v>11</v>
      </c>
      <c r="H48" t="e">
        <f>VLOOKUP(C48,'第二次提供单价（补充部分采购物料'!B:G,6,0)</f>
        <v>#N/A</v>
      </c>
      <c r="I48" t="str">
        <f>VLOOKUP(C48,刘少提供的新旧料号对照表!B:F,5,0)</f>
        <v>Y101372111</v>
      </c>
    </row>
    <row r="49" spans="1:9" x14ac:dyDescent="0.2">
      <c r="A49" t="s">
        <v>1211</v>
      </c>
      <c r="B49" s="7">
        <v>663</v>
      </c>
      <c r="C49" s="7" t="s">
        <v>104</v>
      </c>
      <c r="D49" s="8" t="s">
        <v>105</v>
      </c>
      <c r="E49" s="7" t="s">
        <v>9</v>
      </c>
      <c r="F49" s="7" t="s">
        <v>10</v>
      </c>
      <c r="G49" s="7" t="s">
        <v>11</v>
      </c>
      <c r="H49" t="e">
        <f>VLOOKUP(C49,'第二次提供单价（补充部分采购物料'!B:G,6,0)</f>
        <v>#N/A</v>
      </c>
      <c r="I49" t="str">
        <f>VLOOKUP(C49,刘少提供的新旧料号对照表!B:F,5,0)</f>
        <v>Y101372112</v>
      </c>
    </row>
    <row r="50" spans="1:9" x14ac:dyDescent="0.2">
      <c r="A50" t="s">
        <v>1213</v>
      </c>
      <c r="B50" s="7">
        <v>663</v>
      </c>
      <c r="C50" s="7" t="s">
        <v>106</v>
      </c>
      <c r="D50" s="8" t="s">
        <v>107</v>
      </c>
      <c r="E50" s="7" t="s">
        <v>9</v>
      </c>
      <c r="F50" s="7" t="s">
        <v>10</v>
      </c>
      <c r="G50" s="7" t="s">
        <v>11</v>
      </c>
      <c r="H50" t="e">
        <f>VLOOKUP(C50,'第二次提供单价（补充部分采购物料'!B:G,6,0)</f>
        <v>#N/A</v>
      </c>
      <c r="I50" t="str">
        <f>VLOOKUP(C50,刘少提供的新旧料号对照表!B:F,5,0)</f>
        <v>Y101372154</v>
      </c>
    </row>
    <row r="51" spans="1:9" x14ac:dyDescent="0.2">
      <c r="A51" t="s">
        <v>1215</v>
      </c>
      <c r="B51" s="7">
        <v>663</v>
      </c>
      <c r="C51" s="7" t="s">
        <v>108</v>
      </c>
      <c r="D51" s="8" t="s">
        <v>109</v>
      </c>
      <c r="E51" s="7" t="s">
        <v>9</v>
      </c>
      <c r="F51" s="7" t="s">
        <v>10</v>
      </c>
      <c r="G51" s="7" t="s">
        <v>11</v>
      </c>
      <c r="H51" t="e">
        <f>VLOOKUP(C51,'第二次提供单价（补充部分采购物料'!B:G,6,0)</f>
        <v>#N/A</v>
      </c>
      <c r="I51" t="str">
        <f>VLOOKUP(C51,刘少提供的新旧料号对照表!B:F,5,0)</f>
        <v>Y10134486</v>
      </c>
    </row>
    <row r="52" spans="1:9" x14ac:dyDescent="0.2">
      <c r="A52" t="s">
        <v>2058</v>
      </c>
      <c r="B52" s="7">
        <v>663</v>
      </c>
      <c r="C52" s="7" t="s">
        <v>110</v>
      </c>
      <c r="D52" s="8" t="s">
        <v>111</v>
      </c>
      <c r="E52" s="7" t="s">
        <v>9</v>
      </c>
      <c r="F52" s="7" t="s">
        <v>10</v>
      </c>
      <c r="G52" s="7" t="s">
        <v>11</v>
      </c>
      <c r="H52" t="e">
        <f>VLOOKUP(C52,'第二次提供单价（补充部分采购物料'!B:G,6,0)</f>
        <v>#N/A</v>
      </c>
      <c r="I52" t="str">
        <f>VLOOKUP(C52,刘少提供的新旧料号对照表!B:F,5,0)</f>
        <v>Y101369547</v>
      </c>
    </row>
    <row r="53" spans="1:9" x14ac:dyDescent="0.2">
      <c r="A53" t="s">
        <v>2090</v>
      </c>
      <c r="B53" s="7">
        <v>663</v>
      </c>
      <c r="C53" s="7" t="s">
        <v>112</v>
      </c>
      <c r="D53" s="8" t="s">
        <v>113</v>
      </c>
      <c r="E53" s="7" t="s">
        <v>9</v>
      </c>
      <c r="F53" s="7" t="s">
        <v>10</v>
      </c>
      <c r="G53" s="7" t="s">
        <v>11</v>
      </c>
      <c r="H53" t="e">
        <f>VLOOKUP(C53,'第二次提供单价（补充部分采购物料'!B:G,6,0)</f>
        <v>#N/A</v>
      </c>
      <c r="I53" t="str">
        <f>VLOOKUP(C53,刘少提供的新旧料号对照表!B:F,5,0)</f>
        <v>Y101369548</v>
      </c>
    </row>
    <row r="54" spans="1:9" x14ac:dyDescent="0.2">
      <c r="A54" t="s">
        <v>1221</v>
      </c>
      <c r="B54" s="7">
        <v>663</v>
      </c>
      <c r="C54" s="7" t="s">
        <v>114</v>
      </c>
      <c r="D54" s="8" t="s">
        <v>115</v>
      </c>
      <c r="E54" s="7" t="s">
        <v>9</v>
      </c>
      <c r="F54" s="7" t="s">
        <v>10</v>
      </c>
      <c r="G54" s="7" t="s">
        <v>11</v>
      </c>
      <c r="H54" t="e">
        <f>VLOOKUP(C54,'第二次提供单价（补充部分采购物料'!B:G,6,0)</f>
        <v>#N/A</v>
      </c>
      <c r="I54" t="str">
        <f>VLOOKUP(C54,刘少提供的新旧料号对照表!B:F,5,0)</f>
        <v>Y10111647</v>
      </c>
    </row>
    <row r="55" spans="1:9" x14ac:dyDescent="0.2">
      <c r="A55" t="s">
        <v>1223</v>
      </c>
      <c r="B55" s="7">
        <v>663</v>
      </c>
      <c r="C55" s="7" t="s">
        <v>116</v>
      </c>
      <c r="D55" s="8" t="s">
        <v>117</v>
      </c>
      <c r="E55" s="7" t="s">
        <v>9</v>
      </c>
      <c r="F55" s="7" t="s">
        <v>10</v>
      </c>
      <c r="G55" s="7" t="s">
        <v>11</v>
      </c>
      <c r="H55" t="e">
        <f>VLOOKUP(C55,'第二次提供单价（补充部分采购物料'!B:G,6,0)</f>
        <v>#N/A</v>
      </c>
      <c r="I55" t="str">
        <f>VLOOKUP(C55,刘少提供的新旧料号对照表!B:F,5,0)</f>
        <v>Y1031592597</v>
      </c>
    </row>
    <row r="56" spans="1:9" x14ac:dyDescent="0.2">
      <c r="A56" t="s">
        <v>6270</v>
      </c>
      <c r="B56" s="7">
        <v>663</v>
      </c>
      <c r="C56" s="7" t="s">
        <v>118</v>
      </c>
      <c r="D56" s="8" t="s">
        <v>119</v>
      </c>
      <c r="E56" s="7" t="s">
        <v>9</v>
      </c>
      <c r="F56" s="7" t="s">
        <v>10</v>
      </c>
      <c r="G56" s="7" t="s">
        <v>11</v>
      </c>
      <c r="H56" t="e">
        <f>VLOOKUP(C56,'第二次提供单价（补充部分采购物料'!B:G,6,0)</f>
        <v>#N/A</v>
      </c>
      <c r="I56" t="str">
        <f>VLOOKUP(C56,刘少提供的新旧料号对照表!B:F,5,0)</f>
        <v>Y1031592599</v>
      </c>
    </row>
    <row r="57" spans="1:9" x14ac:dyDescent="0.2">
      <c r="A57" t="s">
        <v>1227</v>
      </c>
      <c r="B57" s="7">
        <v>663</v>
      </c>
      <c r="C57" s="7" t="s">
        <v>120</v>
      </c>
      <c r="D57" s="8" t="s">
        <v>121</v>
      </c>
      <c r="E57" s="7" t="s">
        <v>9</v>
      </c>
      <c r="F57" s="7" t="s">
        <v>10</v>
      </c>
      <c r="G57" s="7" t="s">
        <v>11</v>
      </c>
      <c r="H57" t="e">
        <f>VLOOKUP(C57,'第二次提供单价（补充部分采购物料'!B:G,6,0)</f>
        <v>#N/A</v>
      </c>
      <c r="I57" t="str">
        <f>VLOOKUP(C57,刘少提供的新旧料号对照表!B:F,5,0)</f>
        <v>Y1031592598</v>
      </c>
    </row>
    <row r="58" spans="1:9" x14ac:dyDescent="0.2">
      <c r="A58" t="s">
        <v>7581</v>
      </c>
      <c r="B58" s="7">
        <v>663</v>
      </c>
      <c r="C58" s="7" t="s">
        <v>122</v>
      </c>
      <c r="D58" s="8" t="s">
        <v>123</v>
      </c>
      <c r="E58" s="7" t="s">
        <v>9</v>
      </c>
      <c r="F58" s="7" t="s">
        <v>10</v>
      </c>
      <c r="G58" s="7" t="s">
        <v>11</v>
      </c>
      <c r="H58" t="e">
        <f>VLOOKUP(C58,'第二次提供单价（补充部分采购物料'!B:G,6,0)</f>
        <v>#N/A</v>
      </c>
      <c r="I58" t="str">
        <f>VLOOKUP(C58,刘少提供的新旧料号对照表!B:F,5,0)</f>
        <v>没有这个物料</v>
      </c>
    </row>
    <row r="59" spans="1:9" x14ac:dyDescent="0.2">
      <c r="A59" t="s">
        <v>1229</v>
      </c>
      <c r="B59" s="7">
        <v>663</v>
      </c>
      <c r="C59" s="7" t="s">
        <v>124</v>
      </c>
      <c r="D59" s="12" t="s">
        <v>125</v>
      </c>
      <c r="E59" s="7" t="s">
        <v>126</v>
      </c>
      <c r="F59" s="7" t="s">
        <v>10</v>
      </c>
      <c r="G59" s="7" t="s">
        <v>1096</v>
      </c>
      <c r="H59" t="e">
        <f>VLOOKUP(C59,'第二次提供单价（补充部分采购物料'!B:G,6,0)</f>
        <v>#N/A</v>
      </c>
      <c r="I59" t="str">
        <f>VLOOKUP(C59,刘少提供的新旧料号对照表!B:F,5,0)</f>
        <v>Y101359162</v>
      </c>
    </row>
    <row r="60" spans="1:9" x14ac:dyDescent="0.2">
      <c r="A60" t="s">
        <v>1230</v>
      </c>
      <c r="B60" s="7">
        <v>663</v>
      </c>
      <c r="C60" s="7" t="s">
        <v>127</v>
      </c>
      <c r="D60" s="12" t="s">
        <v>128</v>
      </c>
      <c r="E60" s="7" t="s">
        <v>126</v>
      </c>
      <c r="F60" s="7" t="s">
        <v>10</v>
      </c>
      <c r="G60" s="16" t="s">
        <v>1096</v>
      </c>
      <c r="H60" t="e">
        <f>VLOOKUP(C60,'第二次提供单价（补充部分采购物料'!B:G,6,0)</f>
        <v>#N/A</v>
      </c>
      <c r="I60" t="str">
        <f>VLOOKUP(C60,刘少提供的新旧料号对照表!B:F,5,0)</f>
        <v>Y101359166</v>
      </c>
    </row>
    <row r="61" spans="1:9" x14ac:dyDescent="0.2">
      <c r="A61" t="s">
        <v>1231</v>
      </c>
      <c r="B61" s="7">
        <v>663</v>
      </c>
      <c r="C61" s="7" t="s">
        <v>129</v>
      </c>
      <c r="D61" s="12" t="s">
        <v>130</v>
      </c>
      <c r="E61" s="7" t="s">
        <v>126</v>
      </c>
      <c r="F61" s="7" t="s">
        <v>10</v>
      </c>
      <c r="G61" s="7" t="s">
        <v>1096</v>
      </c>
      <c r="H61" t="e">
        <f>VLOOKUP(C61,'第二次提供单价（补充部分采购物料'!B:G,6,0)</f>
        <v>#N/A</v>
      </c>
      <c r="I61" t="str">
        <f>VLOOKUP(C61,刘少提供的新旧料号对照表!B:F,5,0)</f>
        <v>Y10111750</v>
      </c>
    </row>
    <row r="62" spans="1:9" x14ac:dyDescent="0.2">
      <c r="A62" t="s">
        <v>1232</v>
      </c>
      <c r="B62" s="7">
        <v>663</v>
      </c>
      <c r="C62" s="7" t="s">
        <v>131</v>
      </c>
      <c r="D62" s="12" t="s">
        <v>132</v>
      </c>
      <c r="E62" s="7" t="s">
        <v>126</v>
      </c>
      <c r="F62" s="7" t="s">
        <v>10</v>
      </c>
      <c r="G62" s="7" t="s">
        <v>1096</v>
      </c>
      <c r="H62" t="e">
        <f>VLOOKUP(C62,'第二次提供单价（补充部分采购物料'!B:G,6,0)</f>
        <v>#N/A</v>
      </c>
      <c r="I62" t="str">
        <f>VLOOKUP(C62,刘少提供的新旧料号对照表!B:F,5,0)</f>
        <v>Y101359174</v>
      </c>
    </row>
    <row r="63" spans="1:9" x14ac:dyDescent="0.2">
      <c r="A63" t="s">
        <v>1233</v>
      </c>
      <c r="B63" s="7">
        <v>663</v>
      </c>
      <c r="C63" s="7" t="s">
        <v>133</v>
      </c>
      <c r="D63" s="12" t="s">
        <v>134</v>
      </c>
      <c r="E63" s="7" t="s">
        <v>126</v>
      </c>
      <c r="F63" s="7" t="s">
        <v>10</v>
      </c>
      <c r="G63" s="7" t="s">
        <v>1096</v>
      </c>
      <c r="H63" t="e">
        <f>VLOOKUP(C63,'第二次提供单价（补充部分采购物料'!B:G,6,0)</f>
        <v>#N/A</v>
      </c>
      <c r="I63" t="str">
        <f>VLOOKUP(C63,刘少提供的新旧料号对照表!B:F,5,0)</f>
        <v>Y101359170</v>
      </c>
    </row>
    <row r="64" spans="1:9" x14ac:dyDescent="0.2">
      <c r="A64" t="s">
        <v>7581</v>
      </c>
      <c r="B64" s="7">
        <v>663</v>
      </c>
      <c r="C64" s="7" t="s">
        <v>135</v>
      </c>
      <c r="D64" s="12" t="s">
        <v>136</v>
      </c>
      <c r="E64" s="7" t="s">
        <v>126</v>
      </c>
      <c r="F64" s="7" t="s">
        <v>10</v>
      </c>
      <c r="G64" s="7" t="s">
        <v>1096</v>
      </c>
      <c r="H64" t="e">
        <f>VLOOKUP(C64,'第二次提供单价（补充部分采购物料'!B:G,6,0)</f>
        <v>#N/A</v>
      </c>
      <c r="I64" t="str">
        <f>VLOOKUP(C64,刘少提供的新旧料号对照表!B:F,5,0)</f>
        <v>没有这个物料</v>
      </c>
    </row>
    <row r="65" spans="1:9" x14ac:dyDescent="0.2">
      <c r="A65" t="s">
        <v>1234</v>
      </c>
      <c r="B65" s="7">
        <v>663</v>
      </c>
      <c r="C65" s="7" t="s">
        <v>137</v>
      </c>
      <c r="D65" s="12" t="s">
        <v>138</v>
      </c>
      <c r="E65" s="7" t="s">
        <v>126</v>
      </c>
      <c r="F65" s="7" t="s">
        <v>10</v>
      </c>
      <c r="G65" s="7" t="s">
        <v>1096</v>
      </c>
      <c r="H65" t="e">
        <f>VLOOKUP(C65,'第二次提供单价（补充部分采购物料'!B:G,6,0)</f>
        <v>#N/A</v>
      </c>
      <c r="I65" t="str">
        <f>VLOOKUP(C65,刘少提供的新旧料号对照表!B:F,5,0)</f>
        <v>Y101372145</v>
      </c>
    </row>
    <row r="66" spans="1:9" x14ac:dyDescent="0.2">
      <c r="A66" t="s">
        <v>1235</v>
      </c>
      <c r="B66" s="7">
        <v>663</v>
      </c>
      <c r="C66" s="7" t="s">
        <v>139</v>
      </c>
      <c r="D66" s="12" t="s">
        <v>140</v>
      </c>
      <c r="E66" s="7" t="s">
        <v>126</v>
      </c>
      <c r="F66" s="7" t="s">
        <v>10</v>
      </c>
      <c r="G66" s="7" t="s">
        <v>1096</v>
      </c>
      <c r="H66" t="e">
        <f>VLOOKUP(C66,'第二次提供单价（补充部分采购物料'!B:G,6,0)</f>
        <v>#N/A</v>
      </c>
      <c r="I66" t="str">
        <f>VLOOKUP(C66,刘少提供的新旧料号对照表!B:F,5,0)</f>
        <v>Y10111397</v>
      </c>
    </row>
    <row r="67" spans="1:9" x14ac:dyDescent="0.2">
      <c r="A67" t="s">
        <v>1236</v>
      </c>
      <c r="B67" s="7">
        <v>663</v>
      </c>
      <c r="C67" s="7" t="s">
        <v>141</v>
      </c>
      <c r="D67" s="12" t="s">
        <v>142</v>
      </c>
      <c r="E67" s="7" t="s">
        <v>126</v>
      </c>
      <c r="F67" s="7" t="s">
        <v>10</v>
      </c>
      <c r="G67" s="7" t="s">
        <v>1096</v>
      </c>
      <c r="H67" t="e">
        <f>VLOOKUP(C67,'第二次提供单价（补充部分采购物料'!B:G,6,0)</f>
        <v>#N/A</v>
      </c>
      <c r="I67" t="str">
        <f>VLOOKUP(C67,刘少提供的新旧料号对照表!B:F,5,0)</f>
        <v>Y101372142</v>
      </c>
    </row>
    <row r="68" spans="1:9" x14ac:dyDescent="0.2">
      <c r="A68" t="s">
        <v>1237</v>
      </c>
      <c r="B68" s="7">
        <v>663</v>
      </c>
      <c r="C68" s="7" t="s">
        <v>143</v>
      </c>
      <c r="D68" s="12" t="s">
        <v>144</v>
      </c>
      <c r="E68" s="7" t="s">
        <v>126</v>
      </c>
      <c r="F68" s="7" t="s">
        <v>10</v>
      </c>
      <c r="G68" s="7" t="s">
        <v>1096</v>
      </c>
      <c r="H68" t="e">
        <f>VLOOKUP(C68,'第二次提供单价（补充部分采购物料'!B:G,6,0)</f>
        <v>#N/A</v>
      </c>
      <c r="I68" t="str">
        <f>VLOOKUP(C68,刘少提供的新旧料号对照表!B:F,5,0)</f>
        <v>Y101359173</v>
      </c>
    </row>
    <row r="69" spans="1:9" x14ac:dyDescent="0.2">
      <c r="A69" t="s">
        <v>1238</v>
      </c>
      <c r="B69" s="7">
        <v>663</v>
      </c>
      <c r="C69" s="7" t="s">
        <v>145</v>
      </c>
      <c r="D69" s="12" t="s">
        <v>146</v>
      </c>
      <c r="E69" s="7" t="s">
        <v>126</v>
      </c>
      <c r="F69" s="7" t="s">
        <v>10</v>
      </c>
      <c r="G69" s="7" t="s">
        <v>1096</v>
      </c>
      <c r="H69" t="e">
        <f>VLOOKUP(C69,'第二次提供单价（补充部分采购物料'!B:G,6,0)</f>
        <v>#N/A</v>
      </c>
      <c r="I69" t="str">
        <f>VLOOKUP(C69,刘少提供的新旧料号对照表!B:F,5,0)</f>
        <v>Y101359169</v>
      </c>
    </row>
    <row r="70" spans="1:9" x14ac:dyDescent="0.2">
      <c r="A70" t="s">
        <v>1239</v>
      </c>
      <c r="B70" s="7">
        <v>663</v>
      </c>
      <c r="C70" s="7" t="s">
        <v>147</v>
      </c>
      <c r="D70" s="12" t="s">
        <v>148</v>
      </c>
      <c r="E70" s="7" t="s">
        <v>126</v>
      </c>
      <c r="F70" s="7" t="s">
        <v>10</v>
      </c>
      <c r="G70" s="7" t="s">
        <v>1096</v>
      </c>
      <c r="H70" t="e">
        <f>VLOOKUP(C70,'第二次提供单价（补充部分采购物料'!B:G,6,0)</f>
        <v>#N/A</v>
      </c>
      <c r="I70" t="str">
        <f>VLOOKUP(C70,刘少提供的新旧料号对照表!B:F,5,0)</f>
        <v>Y101372144</v>
      </c>
    </row>
    <row r="71" spans="1:9" x14ac:dyDescent="0.2">
      <c r="A71" t="s">
        <v>7581</v>
      </c>
      <c r="B71" s="7">
        <v>663</v>
      </c>
      <c r="C71" s="7" t="s">
        <v>149</v>
      </c>
      <c r="D71" s="12" t="s">
        <v>150</v>
      </c>
      <c r="E71" s="7" t="s">
        <v>126</v>
      </c>
      <c r="F71" s="7" t="s">
        <v>10</v>
      </c>
      <c r="G71" s="7" t="s">
        <v>1096</v>
      </c>
      <c r="H71" t="e">
        <f>VLOOKUP(C71,'第二次提供单价（补充部分采购物料'!B:G,6,0)</f>
        <v>#N/A</v>
      </c>
      <c r="I71" t="str">
        <f>VLOOKUP(C71,刘少提供的新旧料号对照表!B:F,5,0)</f>
        <v>没有这个物料</v>
      </c>
    </row>
    <row r="72" spans="1:9" x14ac:dyDescent="0.2">
      <c r="A72" t="s">
        <v>7581</v>
      </c>
      <c r="B72" s="7">
        <v>663</v>
      </c>
      <c r="C72" s="7" t="s">
        <v>151</v>
      </c>
      <c r="D72" s="12" t="s">
        <v>152</v>
      </c>
      <c r="E72" s="7" t="s">
        <v>126</v>
      </c>
      <c r="F72" s="7" t="s">
        <v>10</v>
      </c>
      <c r="G72" s="7" t="s">
        <v>1096</v>
      </c>
      <c r="H72" t="e">
        <f>VLOOKUP(C72,'第二次提供单价（补充部分采购物料'!B:G,6,0)</f>
        <v>#N/A</v>
      </c>
      <c r="I72" t="str">
        <f>VLOOKUP(C72,刘少提供的新旧料号对照表!B:F,5,0)</f>
        <v>没有这个物料</v>
      </c>
    </row>
    <row r="73" spans="1:9" x14ac:dyDescent="0.2">
      <c r="A73" t="s">
        <v>7581</v>
      </c>
      <c r="B73" s="7">
        <v>663</v>
      </c>
      <c r="C73" s="7" t="s">
        <v>153</v>
      </c>
      <c r="D73" s="12" t="s">
        <v>154</v>
      </c>
      <c r="E73" s="7" t="s">
        <v>126</v>
      </c>
      <c r="F73" s="7" t="s">
        <v>10</v>
      </c>
      <c r="G73" s="7" t="s">
        <v>1096</v>
      </c>
      <c r="H73" t="e">
        <f>VLOOKUP(C73,'第二次提供单价（补充部分采购物料'!B:G,6,0)</f>
        <v>#N/A</v>
      </c>
      <c r="I73" t="str">
        <f>VLOOKUP(C73,刘少提供的新旧料号对照表!B:F,5,0)</f>
        <v>没有这个物料</v>
      </c>
    </row>
    <row r="74" spans="1:9" x14ac:dyDescent="0.2">
      <c r="A74" t="s">
        <v>7581</v>
      </c>
      <c r="B74" s="7">
        <v>663</v>
      </c>
      <c r="C74" s="7" t="s">
        <v>155</v>
      </c>
      <c r="D74" s="12" t="s">
        <v>156</v>
      </c>
      <c r="E74" s="7" t="s">
        <v>126</v>
      </c>
      <c r="F74" s="7" t="s">
        <v>10</v>
      </c>
      <c r="G74" s="7" t="s">
        <v>1096</v>
      </c>
      <c r="H74" t="e">
        <f>VLOOKUP(C74,'第二次提供单价（补充部分采购物料'!B:G,6,0)</f>
        <v>#N/A</v>
      </c>
      <c r="I74" t="str">
        <f>VLOOKUP(C74,刘少提供的新旧料号对照表!B:F,5,0)</f>
        <v>没有这个物料</v>
      </c>
    </row>
    <row r="75" spans="1:9" x14ac:dyDescent="0.2">
      <c r="A75" t="s">
        <v>1241</v>
      </c>
      <c r="B75" s="7">
        <v>663</v>
      </c>
      <c r="C75" s="7" t="s">
        <v>157</v>
      </c>
      <c r="D75" s="12" t="s">
        <v>158</v>
      </c>
      <c r="E75" s="7" t="s">
        <v>126</v>
      </c>
      <c r="F75" s="7" t="s">
        <v>10</v>
      </c>
      <c r="G75" s="7" t="s">
        <v>1096</v>
      </c>
      <c r="H75" t="e">
        <f>VLOOKUP(C75,'第二次提供单价（补充部分采购物料'!B:G,6,0)</f>
        <v>#N/A</v>
      </c>
      <c r="I75" t="str">
        <f>VLOOKUP(C75,刘少提供的新旧料号对照表!B:F,5,0)</f>
        <v>Y10112032</v>
      </c>
    </row>
    <row r="76" spans="1:9" x14ac:dyDescent="0.2">
      <c r="A76" t="s">
        <v>7581</v>
      </c>
      <c r="B76" s="7">
        <v>663</v>
      </c>
      <c r="C76" s="7" t="s">
        <v>159</v>
      </c>
      <c r="D76" s="12" t="s">
        <v>160</v>
      </c>
      <c r="E76" s="7" t="s">
        <v>126</v>
      </c>
      <c r="F76" s="7" t="s">
        <v>10</v>
      </c>
      <c r="G76" s="7" t="s">
        <v>1096</v>
      </c>
      <c r="H76" t="e">
        <f>VLOOKUP(C76,'第二次提供单价（补充部分采购物料'!B:G,6,0)</f>
        <v>#N/A</v>
      </c>
      <c r="I76" t="str">
        <f>VLOOKUP(C76,刘少提供的新旧料号对照表!B:F,5,0)</f>
        <v>没有这个物料</v>
      </c>
    </row>
    <row r="77" spans="1:9" x14ac:dyDescent="0.2">
      <c r="A77" t="s">
        <v>7581</v>
      </c>
      <c r="B77" s="7">
        <v>663</v>
      </c>
      <c r="C77" s="7" t="s">
        <v>161</v>
      </c>
      <c r="D77" s="12" t="s">
        <v>162</v>
      </c>
      <c r="E77" s="7" t="s">
        <v>126</v>
      </c>
      <c r="F77" s="7" t="s">
        <v>10</v>
      </c>
      <c r="G77" s="7" t="s">
        <v>1096</v>
      </c>
      <c r="H77" t="e">
        <f>VLOOKUP(C77,'第二次提供单价（补充部分采购物料'!B:G,6,0)</f>
        <v>#N/A</v>
      </c>
      <c r="I77" t="str">
        <f>VLOOKUP(C77,刘少提供的新旧料号对照表!B:F,5,0)</f>
        <v>没有这个物料</v>
      </c>
    </row>
    <row r="78" spans="1:9" x14ac:dyDescent="0.2">
      <c r="A78" t="s">
        <v>1242</v>
      </c>
      <c r="B78" s="7">
        <v>663</v>
      </c>
      <c r="C78" s="7" t="s">
        <v>163</v>
      </c>
      <c r="D78" s="12" t="s">
        <v>164</v>
      </c>
      <c r="E78" s="7" t="s">
        <v>126</v>
      </c>
      <c r="F78" s="7" t="s">
        <v>10</v>
      </c>
      <c r="G78" s="7" t="s">
        <v>1096</v>
      </c>
      <c r="H78" t="e">
        <f>VLOOKUP(C78,'第二次提供单价（补充部分采购物料'!B:G,6,0)</f>
        <v>#N/A</v>
      </c>
      <c r="I78" t="str">
        <f>VLOOKUP(C78,刘少提供的新旧料号对照表!B:F,5,0)</f>
        <v>Y101372146</v>
      </c>
    </row>
    <row r="79" spans="1:9" x14ac:dyDescent="0.2">
      <c r="A79" t="s">
        <v>1243</v>
      </c>
      <c r="B79" s="7">
        <v>663</v>
      </c>
      <c r="C79" s="7" t="s">
        <v>165</v>
      </c>
      <c r="D79" s="12" t="s">
        <v>166</v>
      </c>
      <c r="E79" s="7" t="s">
        <v>126</v>
      </c>
      <c r="F79" s="7" t="s">
        <v>10</v>
      </c>
      <c r="G79" s="7" t="s">
        <v>1096</v>
      </c>
      <c r="H79" t="e">
        <f>VLOOKUP(C79,'第二次提供单价（补充部分采购物料'!B:G,6,0)</f>
        <v>#N/A</v>
      </c>
      <c r="I79" t="str">
        <f>VLOOKUP(C79,刘少提供的新旧料号对照表!B:F,5,0)</f>
        <v>Y101359164</v>
      </c>
    </row>
    <row r="80" spans="1:9" x14ac:dyDescent="0.2">
      <c r="A80" t="s">
        <v>1244</v>
      </c>
      <c r="B80" s="7">
        <v>663</v>
      </c>
      <c r="C80" s="7" t="s">
        <v>167</v>
      </c>
      <c r="D80" s="12" t="s">
        <v>168</v>
      </c>
      <c r="E80" s="7" t="s">
        <v>126</v>
      </c>
      <c r="F80" s="7" t="s">
        <v>10</v>
      </c>
      <c r="G80" s="7" t="s">
        <v>1096</v>
      </c>
      <c r="H80" t="e">
        <f>VLOOKUP(C80,'第二次提供单价（补充部分采购物料'!B:G,6,0)</f>
        <v>#N/A</v>
      </c>
      <c r="I80" t="str">
        <f>VLOOKUP(C80,刘少提供的新旧料号对照表!B:F,5,0)</f>
        <v>Y101372175</v>
      </c>
    </row>
    <row r="81" spans="1:9" x14ac:dyDescent="0.2">
      <c r="A81" t="s">
        <v>1245</v>
      </c>
      <c r="B81" s="7">
        <v>663</v>
      </c>
      <c r="C81" s="7" t="s">
        <v>169</v>
      </c>
      <c r="D81" s="12" t="s">
        <v>170</v>
      </c>
      <c r="E81" s="7" t="s">
        <v>126</v>
      </c>
      <c r="F81" s="7" t="s">
        <v>10</v>
      </c>
      <c r="G81" s="7" t="s">
        <v>1096</v>
      </c>
      <c r="H81" t="e">
        <f>VLOOKUP(C81,'第二次提供单价（补充部分采购物料'!B:G,6,0)</f>
        <v>#N/A</v>
      </c>
      <c r="I81" t="str">
        <f>VLOOKUP(C81,刘少提供的新旧料号对照表!B:F,5,0)</f>
        <v>Y101359172</v>
      </c>
    </row>
    <row r="82" spans="1:9" x14ac:dyDescent="0.2">
      <c r="A82" t="s">
        <v>1246</v>
      </c>
      <c r="B82" s="7">
        <v>663</v>
      </c>
      <c r="C82" s="7" t="s">
        <v>171</v>
      </c>
      <c r="D82" s="12" t="s">
        <v>172</v>
      </c>
      <c r="E82" s="7" t="s">
        <v>126</v>
      </c>
      <c r="F82" s="7" t="s">
        <v>10</v>
      </c>
      <c r="G82" s="7" t="s">
        <v>1096</v>
      </c>
      <c r="H82" t="e">
        <f>VLOOKUP(C82,'第二次提供单价（补充部分采购物料'!B:G,6,0)</f>
        <v>#N/A</v>
      </c>
      <c r="I82" t="str">
        <f>VLOOKUP(C82,刘少提供的新旧料号对照表!B:F,5,0)</f>
        <v>Y101372147</v>
      </c>
    </row>
    <row r="83" spans="1:9" x14ac:dyDescent="0.2">
      <c r="A83" t="s">
        <v>7581</v>
      </c>
      <c r="B83" s="7">
        <v>663</v>
      </c>
      <c r="C83" s="7" t="s">
        <v>173</v>
      </c>
      <c r="D83" s="12" t="s">
        <v>174</v>
      </c>
      <c r="E83" s="7" t="s">
        <v>126</v>
      </c>
      <c r="F83" s="7" t="s">
        <v>10</v>
      </c>
      <c r="G83" s="7" t="s">
        <v>1096</v>
      </c>
      <c r="H83" t="e">
        <f>VLOOKUP(C83,'第二次提供单价（补充部分采购物料'!B:G,6,0)</f>
        <v>#N/A</v>
      </c>
      <c r="I83" t="str">
        <f>VLOOKUP(C83,刘少提供的新旧料号对照表!B:F,5,0)</f>
        <v>没有这个物料</v>
      </c>
    </row>
    <row r="84" spans="1:9" x14ac:dyDescent="0.2">
      <c r="A84" t="s">
        <v>1247</v>
      </c>
      <c r="B84" s="7">
        <v>663</v>
      </c>
      <c r="C84" s="7" t="s">
        <v>175</v>
      </c>
      <c r="D84" s="12" t="s">
        <v>176</v>
      </c>
      <c r="E84" s="7" t="s">
        <v>126</v>
      </c>
      <c r="F84" s="7" t="s">
        <v>10</v>
      </c>
      <c r="G84" s="7" t="s">
        <v>1096</v>
      </c>
      <c r="H84" t="e">
        <f>VLOOKUP(C84,'第二次提供单价（补充部分采购物料'!B:G,6,0)</f>
        <v>#N/A</v>
      </c>
      <c r="I84" t="str">
        <f>VLOOKUP(C84,刘少提供的新旧料号对照表!B:F,5,0)</f>
        <v>Y101359159</v>
      </c>
    </row>
    <row r="85" spans="1:9" x14ac:dyDescent="0.2">
      <c r="A85" t="s">
        <v>1248</v>
      </c>
      <c r="B85" s="7">
        <v>663</v>
      </c>
      <c r="C85" s="7" t="s">
        <v>177</v>
      </c>
      <c r="D85" s="12" t="s">
        <v>178</v>
      </c>
      <c r="E85" s="7" t="s">
        <v>126</v>
      </c>
      <c r="F85" s="7" t="s">
        <v>10</v>
      </c>
      <c r="G85" s="7" t="s">
        <v>1096</v>
      </c>
      <c r="H85" t="e">
        <f>VLOOKUP(C85,'第二次提供单价（补充部分采购物料'!B:G,6,0)</f>
        <v>#N/A</v>
      </c>
      <c r="I85" t="str">
        <f>VLOOKUP(C85,刘少提供的新旧料号对照表!B:F,5,0)</f>
        <v>Y101359167</v>
      </c>
    </row>
    <row r="86" spans="1:9" x14ac:dyDescent="0.2">
      <c r="A86" t="s">
        <v>1249</v>
      </c>
      <c r="B86" s="7">
        <v>663</v>
      </c>
      <c r="C86" s="7" t="s">
        <v>179</v>
      </c>
      <c r="D86" s="12" t="s">
        <v>180</v>
      </c>
      <c r="E86" s="7" t="s">
        <v>126</v>
      </c>
      <c r="F86" s="7" t="s">
        <v>10</v>
      </c>
      <c r="G86" s="7" t="s">
        <v>1096</v>
      </c>
      <c r="H86" t="e">
        <f>VLOOKUP(C86,'第二次提供单价（补充部分采购物料'!B:G,6,0)</f>
        <v>#N/A</v>
      </c>
      <c r="I86" t="str">
        <f>VLOOKUP(C86,刘少提供的新旧料号对照表!B:F,5,0)</f>
        <v>Y101372143</v>
      </c>
    </row>
    <row r="87" spans="1:9" x14ac:dyDescent="0.2">
      <c r="A87" t="s">
        <v>1250</v>
      </c>
      <c r="B87" s="7">
        <v>663</v>
      </c>
      <c r="C87" s="7" t="s">
        <v>181</v>
      </c>
      <c r="D87" s="12" t="s">
        <v>182</v>
      </c>
      <c r="E87" s="7" t="s">
        <v>126</v>
      </c>
      <c r="F87" s="7" t="s">
        <v>10</v>
      </c>
      <c r="G87" s="7" t="s">
        <v>1096</v>
      </c>
      <c r="H87" t="e">
        <f>VLOOKUP(C87,'第二次提供单价（补充部分采购物料'!B:G,6,0)</f>
        <v>#N/A</v>
      </c>
      <c r="I87" t="str">
        <f>VLOOKUP(C87,刘少提供的新旧料号对照表!B:F,5,0)</f>
        <v>Y101372150</v>
      </c>
    </row>
    <row r="88" spans="1:9" x14ac:dyDescent="0.2">
      <c r="A88" t="s">
        <v>1251</v>
      </c>
      <c r="B88" s="7">
        <v>663</v>
      </c>
      <c r="C88" s="7" t="s">
        <v>183</v>
      </c>
      <c r="D88" s="12" t="s">
        <v>184</v>
      </c>
      <c r="E88" s="7" t="s">
        <v>126</v>
      </c>
      <c r="F88" s="7" t="s">
        <v>10</v>
      </c>
      <c r="G88" s="7" t="s">
        <v>1096</v>
      </c>
      <c r="H88" t="e">
        <f>VLOOKUP(C88,'第二次提供单价（补充部分采购物料'!B:G,6,0)</f>
        <v>#N/A</v>
      </c>
      <c r="I88" t="str">
        <f>VLOOKUP(C88,刘少提供的新旧料号对照表!B:F,5,0)</f>
        <v>Y101372148</v>
      </c>
    </row>
    <row r="89" spans="1:9" x14ac:dyDescent="0.2">
      <c r="A89" t="s">
        <v>7581</v>
      </c>
      <c r="B89" s="7">
        <v>663</v>
      </c>
      <c r="C89" s="7" t="s">
        <v>185</v>
      </c>
      <c r="D89" s="12" t="s">
        <v>186</v>
      </c>
      <c r="E89" s="7" t="s">
        <v>126</v>
      </c>
      <c r="F89" s="7" t="s">
        <v>10</v>
      </c>
      <c r="G89" s="7" t="s">
        <v>1096</v>
      </c>
      <c r="H89" t="e">
        <f>VLOOKUP(C89,'第二次提供单价（补充部分采购物料'!B:G,6,0)</f>
        <v>#N/A</v>
      </c>
      <c r="I89" t="str">
        <f>VLOOKUP(C89,刘少提供的新旧料号对照表!B:F,5,0)</f>
        <v>没有这个物料</v>
      </c>
    </row>
    <row r="90" spans="1:9" x14ac:dyDescent="0.2">
      <c r="A90" t="s">
        <v>1253</v>
      </c>
      <c r="B90" s="7">
        <v>663</v>
      </c>
      <c r="C90" s="7" t="s">
        <v>187</v>
      </c>
      <c r="D90" s="12" t="s">
        <v>188</v>
      </c>
      <c r="E90" s="7" t="s">
        <v>126</v>
      </c>
      <c r="F90" s="7" t="s">
        <v>10</v>
      </c>
      <c r="G90" s="7" t="s">
        <v>1096</v>
      </c>
      <c r="H90" t="e">
        <f>VLOOKUP(C90,'第二次提供单价（补充部分采购物料'!B:G,6,0)</f>
        <v>#N/A</v>
      </c>
      <c r="I90" t="str">
        <f>VLOOKUP(C90,刘少提供的新旧料号对照表!B:F,5,0)</f>
        <v>Y10141352</v>
      </c>
    </row>
    <row r="91" spans="1:9" x14ac:dyDescent="0.2">
      <c r="A91" t="s">
        <v>1255</v>
      </c>
      <c r="B91" s="7">
        <v>663</v>
      </c>
      <c r="C91" s="7" t="s">
        <v>189</v>
      </c>
      <c r="D91" s="12" t="s">
        <v>190</v>
      </c>
      <c r="E91" s="7" t="s">
        <v>126</v>
      </c>
      <c r="F91" s="7" t="s">
        <v>10</v>
      </c>
      <c r="G91" s="7" t="s">
        <v>1096</v>
      </c>
      <c r="H91" t="e">
        <f>VLOOKUP(C91,'第二次提供单价（补充部分采购物料'!B:G,6,0)</f>
        <v>#N/A</v>
      </c>
      <c r="I91" t="str">
        <f>VLOOKUP(C91,刘少提供的新旧料号对照表!B:F,5,0)</f>
        <v>Y10141295</v>
      </c>
    </row>
    <row r="92" spans="1:9" x14ac:dyDescent="0.2">
      <c r="A92" t="s">
        <v>7582</v>
      </c>
      <c r="B92" s="7">
        <v>663</v>
      </c>
      <c r="C92" s="7" t="s">
        <v>191</v>
      </c>
      <c r="D92" s="12" t="s">
        <v>192</v>
      </c>
      <c r="E92" s="7" t="s">
        <v>9</v>
      </c>
      <c r="F92" s="7" t="s">
        <v>10</v>
      </c>
      <c r="G92" s="7"/>
      <c r="H92">
        <f>VLOOKUP(C92,'第二次提供单价（补充部分采购物料'!B:G,6,0)</f>
        <v>0</v>
      </c>
      <c r="I92" t="str">
        <f>VLOOKUP(C92,刘少提供的新旧料号对照表!B:F,5,0)</f>
        <v>描述不清，匹配不到</v>
      </c>
    </row>
    <row r="93" spans="1:9" x14ac:dyDescent="0.2">
      <c r="A93" t="s">
        <v>1259</v>
      </c>
      <c r="B93" s="7">
        <v>663</v>
      </c>
      <c r="C93" s="7" t="s">
        <v>193</v>
      </c>
      <c r="D93" s="12" t="s">
        <v>194</v>
      </c>
      <c r="E93" s="7" t="s">
        <v>9</v>
      </c>
      <c r="F93" s="7" t="s">
        <v>10</v>
      </c>
      <c r="G93" s="7" t="s">
        <v>195</v>
      </c>
      <c r="H93" t="e">
        <f>VLOOKUP(C93,'第二次提供单价（补充部分采购物料'!B:G,6,0)</f>
        <v>#N/A</v>
      </c>
      <c r="I93" t="str">
        <f>VLOOKUP(C93,刘少提供的新旧料号对照表!B:F,5,0)</f>
        <v>Y10111795</v>
      </c>
    </row>
    <row r="94" spans="1:9" x14ac:dyDescent="0.2">
      <c r="A94" t="s">
        <v>1261</v>
      </c>
      <c r="B94" s="7">
        <v>663</v>
      </c>
      <c r="C94" s="7" t="s">
        <v>196</v>
      </c>
      <c r="D94" s="12" t="s">
        <v>197</v>
      </c>
      <c r="E94" s="7" t="s">
        <v>9</v>
      </c>
      <c r="F94" s="7" t="s">
        <v>10</v>
      </c>
      <c r="G94" s="7" t="s">
        <v>195</v>
      </c>
      <c r="H94" t="e">
        <f>VLOOKUP(C94,'第二次提供单价（补充部分采购物料'!B:G,6,0)</f>
        <v>#N/A</v>
      </c>
      <c r="I94" t="str">
        <f>VLOOKUP(C94,刘少提供的新旧料号对照表!B:F,5,0)</f>
        <v>Y10111796</v>
      </c>
    </row>
    <row r="95" spans="1:9" x14ac:dyDescent="0.2">
      <c r="A95" t="s">
        <v>1263</v>
      </c>
      <c r="B95" s="7">
        <v>663</v>
      </c>
      <c r="C95" s="7" t="s">
        <v>198</v>
      </c>
      <c r="D95" s="12" t="s">
        <v>199</v>
      </c>
      <c r="E95" s="7" t="s">
        <v>9</v>
      </c>
      <c r="F95" s="7" t="s">
        <v>10</v>
      </c>
      <c r="G95" s="7" t="s">
        <v>195</v>
      </c>
      <c r="H95" t="e">
        <f>VLOOKUP(C95,'第二次提供单价（补充部分采购物料'!B:G,6,0)</f>
        <v>#N/A</v>
      </c>
      <c r="I95" t="str">
        <f>VLOOKUP(C95,刘少提供的新旧料号对照表!B:F,5,0)</f>
        <v>Y10111827</v>
      </c>
    </row>
    <row r="96" spans="1:9" x14ac:dyDescent="0.2">
      <c r="A96" t="s">
        <v>1265</v>
      </c>
      <c r="B96" s="7">
        <v>663</v>
      </c>
      <c r="C96" s="7" t="s">
        <v>200</v>
      </c>
      <c r="D96" s="12" t="s">
        <v>201</v>
      </c>
      <c r="E96" s="7" t="s">
        <v>9</v>
      </c>
      <c r="F96" s="7" t="s">
        <v>10</v>
      </c>
      <c r="G96" s="7" t="s">
        <v>195</v>
      </c>
      <c r="H96" t="e">
        <f>VLOOKUP(C96,'第二次提供单价（补充部分采购物料'!B:G,6,0)</f>
        <v>#N/A</v>
      </c>
      <c r="I96" t="str">
        <f>VLOOKUP(C96,刘少提供的新旧料号对照表!B:F,5,0)</f>
        <v>Y10111828</v>
      </c>
    </row>
    <row r="97" spans="1:11" x14ac:dyDescent="0.2">
      <c r="A97" t="s">
        <v>1267</v>
      </c>
      <c r="B97" s="7">
        <v>663</v>
      </c>
      <c r="C97" s="7" t="s">
        <v>202</v>
      </c>
      <c r="D97" s="14" t="s">
        <v>203</v>
      </c>
      <c r="E97" s="7" t="s">
        <v>9</v>
      </c>
      <c r="F97" s="7" t="s">
        <v>10</v>
      </c>
      <c r="G97" s="7"/>
      <c r="H97">
        <f>VLOOKUP(C97,'第二次提供单价（补充部分采购物料'!B:G,6,0)</f>
        <v>0</v>
      </c>
      <c r="I97" t="str">
        <f>VLOOKUP(C97,刘少提供的新旧料号对照表!B:F,5,0)</f>
        <v>Y10111870</v>
      </c>
      <c r="J97">
        <v>6.0176991150000001</v>
      </c>
      <c r="K97" t="s">
        <v>195</v>
      </c>
    </row>
    <row r="98" spans="1:11" x14ac:dyDescent="0.2">
      <c r="A98" t="s">
        <v>1269</v>
      </c>
      <c r="B98" s="7">
        <v>663</v>
      </c>
      <c r="C98" s="7" t="s">
        <v>204</v>
      </c>
      <c r="D98" s="8" t="s">
        <v>205</v>
      </c>
      <c r="E98" s="7" t="s">
        <v>9</v>
      </c>
      <c r="F98" s="7" t="s">
        <v>10</v>
      </c>
      <c r="G98" s="7" t="s">
        <v>11</v>
      </c>
      <c r="H98" t="e">
        <f>VLOOKUP(C98,'第二次提供单价（补充部分采购物料'!B:G,6,0)</f>
        <v>#N/A</v>
      </c>
      <c r="I98" t="str">
        <f>VLOOKUP(C98,刘少提供的新旧料号对照表!B:F,5,0)</f>
        <v>Y10111922</v>
      </c>
    </row>
    <row r="99" spans="1:11" x14ac:dyDescent="0.2">
      <c r="A99" t="s">
        <v>7343</v>
      </c>
      <c r="B99" s="7">
        <v>663</v>
      </c>
      <c r="C99" s="7" t="s">
        <v>206</v>
      </c>
      <c r="D99" s="8" t="s">
        <v>207</v>
      </c>
      <c r="E99" s="7" t="s">
        <v>9</v>
      </c>
      <c r="F99" s="7" t="s">
        <v>10</v>
      </c>
      <c r="G99" s="7" t="s">
        <v>11</v>
      </c>
      <c r="H99" t="e">
        <f>VLOOKUP(C99,'第二次提供单价（补充部分采购物料'!B:G,6,0)</f>
        <v>#N/A</v>
      </c>
      <c r="I99" t="str">
        <f>VLOOKUP(C99,刘少提供的新旧料号对照表!B:F,5,0)</f>
        <v>Y10111921</v>
      </c>
    </row>
    <row r="100" spans="1:11" x14ac:dyDescent="0.2">
      <c r="A100" t="s">
        <v>1273</v>
      </c>
      <c r="B100" s="7">
        <v>663</v>
      </c>
      <c r="C100" s="7" t="s">
        <v>208</v>
      </c>
      <c r="D100" s="8" t="s">
        <v>209</v>
      </c>
      <c r="E100" s="7" t="s">
        <v>9</v>
      </c>
      <c r="F100" s="7" t="s">
        <v>10</v>
      </c>
      <c r="G100" s="7"/>
      <c r="H100">
        <f>VLOOKUP(C100,'第二次提供单价（补充部分采购物料'!B:G,6,0)</f>
        <v>0</v>
      </c>
      <c r="I100" t="str">
        <f>VLOOKUP(C100,刘少提供的新旧料号对照表!B:F,5,0)</f>
        <v>Y10111941</v>
      </c>
      <c r="J100">
        <v>191.1504425</v>
      </c>
      <c r="K100" t="s">
        <v>11</v>
      </c>
    </row>
    <row r="101" spans="1:11" x14ac:dyDescent="0.2">
      <c r="A101" t="s">
        <v>1275</v>
      </c>
      <c r="B101" s="7">
        <v>663</v>
      </c>
      <c r="C101" s="7" t="s">
        <v>210</v>
      </c>
      <c r="D101" s="8" t="s">
        <v>211</v>
      </c>
      <c r="E101" s="7" t="s">
        <v>9</v>
      </c>
      <c r="F101" s="7" t="s">
        <v>10</v>
      </c>
      <c r="G101" s="7"/>
      <c r="H101">
        <f>VLOOKUP(C101,'第二次提供单价（补充部分采购物料'!B:G,6,0)</f>
        <v>0</v>
      </c>
      <c r="I101" t="str">
        <f>VLOOKUP(C101,刘少提供的新旧料号对照表!B:F,5,0)</f>
        <v>Y10111883</v>
      </c>
      <c r="J101">
        <v>0.42477876110000001</v>
      </c>
      <c r="K101" t="s">
        <v>1096</v>
      </c>
    </row>
    <row r="102" spans="1:11" x14ac:dyDescent="0.2">
      <c r="A102" t="s">
        <v>1277</v>
      </c>
      <c r="B102" s="7">
        <v>663</v>
      </c>
      <c r="C102" s="7" t="s">
        <v>212</v>
      </c>
      <c r="D102" s="8" t="s">
        <v>213</v>
      </c>
      <c r="E102" s="7" t="s">
        <v>9</v>
      </c>
      <c r="F102" s="7" t="s">
        <v>10</v>
      </c>
      <c r="G102" s="7" t="s">
        <v>11</v>
      </c>
      <c r="H102" t="e">
        <f>VLOOKUP(C102,'第二次提供单价（补充部分采购物料'!B:G,6,0)</f>
        <v>#N/A</v>
      </c>
      <c r="I102" t="str">
        <f>VLOOKUP(C102,刘少提供的新旧料号对照表!B:F,5,0)</f>
        <v>Y1013448754</v>
      </c>
    </row>
    <row r="103" spans="1:11" x14ac:dyDescent="0.2">
      <c r="A103" t="s">
        <v>1279</v>
      </c>
      <c r="B103" s="7">
        <v>663</v>
      </c>
      <c r="C103" s="7" t="s">
        <v>214</v>
      </c>
      <c r="D103" s="8" t="s">
        <v>215</v>
      </c>
      <c r="E103" s="7" t="s">
        <v>9</v>
      </c>
      <c r="F103" s="7" t="s">
        <v>10</v>
      </c>
      <c r="G103" s="7" t="s">
        <v>1096</v>
      </c>
      <c r="H103" t="e">
        <f>VLOOKUP(C103,'第二次提供单价（补充部分采购物料'!B:G,6,0)</f>
        <v>#N/A</v>
      </c>
      <c r="I103" t="str">
        <f>VLOOKUP(C103,刘少提供的新旧料号对照表!B:F,5,0)</f>
        <v>Y101372180</v>
      </c>
    </row>
    <row r="104" spans="1:11" x14ac:dyDescent="0.2">
      <c r="A104" t="s">
        <v>1281</v>
      </c>
      <c r="B104" s="7">
        <v>663</v>
      </c>
      <c r="C104" s="7" t="s">
        <v>216</v>
      </c>
      <c r="D104" s="8" t="s">
        <v>217</v>
      </c>
      <c r="E104" s="7" t="s">
        <v>9</v>
      </c>
      <c r="F104" s="7" t="s">
        <v>10</v>
      </c>
      <c r="G104" s="7"/>
      <c r="H104">
        <f>VLOOKUP(C104,'第二次提供单价（补充部分采购物料'!B:G,6,0)</f>
        <v>0</v>
      </c>
      <c r="I104" t="str">
        <f>VLOOKUP(C104,刘少提供的新旧料号对照表!B:F,5,0)</f>
        <v>Y10111306</v>
      </c>
      <c r="J104">
        <v>4.8672566371999997</v>
      </c>
      <c r="K104" t="s">
        <v>1096</v>
      </c>
    </row>
    <row r="105" spans="1:11" x14ac:dyDescent="0.2">
      <c r="A105" t="s">
        <v>1283</v>
      </c>
      <c r="B105" s="7">
        <v>663</v>
      </c>
      <c r="C105" s="7" t="s">
        <v>218</v>
      </c>
      <c r="D105" s="8" t="s">
        <v>219</v>
      </c>
      <c r="E105" s="7" t="s">
        <v>9</v>
      </c>
      <c r="F105" s="7" t="s">
        <v>10</v>
      </c>
      <c r="G105" s="7" t="s">
        <v>11</v>
      </c>
      <c r="H105" t="e">
        <f>VLOOKUP(C105,'第二次提供单价（补充部分采购物料'!B:G,6,0)</f>
        <v>#N/A</v>
      </c>
      <c r="I105" t="str">
        <f>VLOOKUP(C105,刘少提供的新旧料号对照表!B:F,5,0)</f>
        <v>Y101350111</v>
      </c>
    </row>
    <row r="106" spans="1:11" x14ac:dyDescent="0.2">
      <c r="A106" t="s">
        <v>7581</v>
      </c>
      <c r="B106" s="7">
        <v>663</v>
      </c>
      <c r="C106" s="7" t="s">
        <v>220</v>
      </c>
      <c r="D106" s="8" t="s">
        <v>221</v>
      </c>
      <c r="E106" s="7" t="s">
        <v>9</v>
      </c>
      <c r="F106" s="7" t="s">
        <v>10</v>
      </c>
      <c r="G106" s="7" t="s">
        <v>11</v>
      </c>
      <c r="H106" t="e">
        <f>VLOOKUP(C106,'第二次提供单价（补充部分采购物料'!B:G,6,0)</f>
        <v>#N/A</v>
      </c>
      <c r="I106" t="str">
        <f>VLOOKUP(C106,刘少提供的新旧料号对照表!B:F,5,0)</f>
        <v>没有这个物料</v>
      </c>
    </row>
    <row r="107" spans="1:11" x14ac:dyDescent="0.2">
      <c r="A107" t="s">
        <v>1287</v>
      </c>
      <c r="B107" s="7">
        <v>663</v>
      </c>
      <c r="C107" s="7" t="s">
        <v>222</v>
      </c>
      <c r="D107" s="12" t="s">
        <v>223</v>
      </c>
      <c r="E107" s="7" t="s">
        <v>9</v>
      </c>
      <c r="F107" s="7" t="s">
        <v>10</v>
      </c>
      <c r="G107" s="7" t="s">
        <v>224</v>
      </c>
      <c r="H107" t="e">
        <f>VLOOKUP(C107,'第二次提供单价（补充部分采购物料'!B:G,6,0)</f>
        <v>#N/A</v>
      </c>
      <c r="I107" t="str">
        <f>VLOOKUP(C107,刘少提供的新旧料号对照表!B:F,5,0)</f>
        <v>Y10111540</v>
      </c>
    </row>
    <row r="108" spans="1:11" x14ac:dyDescent="0.2">
      <c r="A108" t="s">
        <v>1289</v>
      </c>
      <c r="B108" s="7">
        <v>663</v>
      </c>
      <c r="C108" s="7" t="s">
        <v>225</v>
      </c>
      <c r="D108" s="12" t="s">
        <v>226</v>
      </c>
      <c r="E108" s="7" t="s">
        <v>9</v>
      </c>
      <c r="F108" s="7" t="s">
        <v>10</v>
      </c>
      <c r="G108" s="7" t="s">
        <v>224</v>
      </c>
      <c r="H108" t="e">
        <f>VLOOKUP(C108,'第二次提供单价（补充部分采购物料'!B:G,6,0)</f>
        <v>#N/A</v>
      </c>
      <c r="I108" t="str">
        <f>VLOOKUP(C108,刘少提供的新旧料号对照表!B:F,5,0)</f>
        <v>Y10111486</v>
      </c>
    </row>
    <row r="109" spans="1:11" x14ac:dyDescent="0.2">
      <c r="A109" t="s">
        <v>1292</v>
      </c>
      <c r="B109" s="7">
        <v>663</v>
      </c>
      <c r="C109" s="7" t="s">
        <v>227</v>
      </c>
      <c r="D109" s="12" t="s">
        <v>228</v>
      </c>
      <c r="E109" s="7" t="s">
        <v>9</v>
      </c>
      <c r="F109" s="7" t="s">
        <v>10</v>
      </c>
      <c r="G109" s="7" t="s">
        <v>224</v>
      </c>
      <c r="H109" t="e">
        <f>VLOOKUP(C109,'第二次提供单价（补充部分采购物料'!B:G,6,0)</f>
        <v>#N/A</v>
      </c>
      <c r="I109" t="str">
        <f>VLOOKUP(C109,刘少提供的新旧料号对照表!B:F,5,0)</f>
        <v>Y111631129</v>
      </c>
    </row>
    <row r="110" spans="1:11" x14ac:dyDescent="0.2">
      <c r="A110">
        <v>0</v>
      </c>
      <c r="B110" s="7">
        <v>663</v>
      </c>
      <c r="C110" s="7" t="s">
        <v>229</v>
      </c>
      <c r="D110" s="12" t="s">
        <v>230</v>
      </c>
      <c r="E110" s="7" t="s">
        <v>9</v>
      </c>
      <c r="F110" s="7" t="s">
        <v>10</v>
      </c>
      <c r="G110" s="7" t="s">
        <v>224</v>
      </c>
      <c r="H110" t="e">
        <f>VLOOKUP(C110,'第二次提供单价（补充部分采购物料'!B:G,6,0)</f>
        <v>#N/A</v>
      </c>
      <c r="I110">
        <f>VLOOKUP(C110,刘少提供的新旧料号对照表!B:F,5,0)</f>
        <v>0</v>
      </c>
    </row>
    <row r="111" spans="1:11" x14ac:dyDescent="0.2">
      <c r="A111" t="s">
        <v>1295</v>
      </c>
      <c r="B111" s="7">
        <v>663</v>
      </c>
      <c r="C111" s="7" t="s">
        <v>231</v>
      </c>
      <c r="D111" s="12" t="s">
        <v>232</v>
      </c>
      <c r="E111" s="7" t="s">
        <v>9</v>
      </c>
      <c r="F111" s="7" t="s">
        <v>10</v>
      </c>
      <c r="G111" s="7" t="s">
        <v>224</v>
      </c>
      <c r="H111" t="e">
        <f>VLOOKUP(C111,'第二次提供单价（补充部分采购物料'!B:G,6,0)</f>
        <v>#N/A</v>
      </c>
      <c r="I111" t="str">
        <f>VLOOKUP(C111,刘少提供的新旧料号对照表!B:F,5,0)</f>
        <v>Y1116124639</v>
      </c>
    </row>
    <row r="112" spans="1:11" x14ac:dyDescent="0.2">
      <c r="A112" t="s">
        <v>7581</v>
      </c>
      <c r="B112" s="7">
        <v>663</v>
      </c>
      <c r="C112" s="7" t="s">
        <v>233</v>
      </c>
      <c r="D112" s="12" t="s">
        <v>234</v>
      </c>
      <c r="E112" s="7" t="s">
        <v>9</v>
      </c>
      <c r="F112" s="7" t="s">
        <v>10</v>
      </c>
      <c r="G112" s="7" t="s">
        <v>224</v>
      </c>
      <c r="H112" t="e">
        <f>VLOOKUP(C112,'第二次提供单价（补充部分采购物料'!B:G,6,0)</f>
        <v>#N/A</v>
      </c>
      <c r="I112" t="str">
        <f>VLOOKUP(C112,刘少提供的新旧料号对照表!B:F,5,0)</f>
        <v>没有这个物料</v>
      </c>
    </row>
    <row r="113" spans="1:11" x14ac:dyDescent="0.2">
      <c r="A113" t="s">
        <v>1298</v>
      </c>
      <c r="B113" s="7">
        <v>663</v>
      </c>
      <c r="C113" s="7" t="s">
        <v>235</v>
      </c>
      <c r="D113" s="12" t="s">
        <v>236</v>
      </c>
      <c r="E113" s="7" t="s">
        <v>9</v>
      </c>
      <c r="F113" s="7" t="s">
        <v>10</v>
      </c>
      <c r="G113" s="7" t="s">
        <v>224</v>
      </c>
      <c r="H113" t="e">
        <f>VLOOKUP(C113,'第二次提供单价（补充部分采购物料'!B:G,6,0)</f>
        <v>#N/A</v>
      </c>
      <c r="I113" t="str">
        <f>VLOOKUP(C113,刘少提供的新旧料号对照表!B:F,5,0)</f>
        <v>Y10111401</v>
      </c>
    </row>
    <row r="114" spans="1:11" x14ac:dyDescent="0.2">
      <c r="A114" t="s">
        <v>1300</v>
      </c>
      <c r="B114" s="7">
        <v>663</v>
      </c>
      <c r="C114" s="7" t="s">
        <v>237</v>
      </c>
      <c r="D114" s="12" t="s">
        <v>238</v>
      </c>
      <c r="E114" s="7" t="s">
        <v>9</v>
      </c>
      <c r="F114" s="7" t="s">
        <v>10</v>
      </c>
      <c r="G114" s="7" t="s">
        <v>224</v>
      </c>
      <c r="H114" t="e">
        <f>VLOOKUP(C114,'第二次提供单价（补充部分采购物料'!B:G,6,0)</f>
        <v>#N/A</v>
      </c>
      <c r="I114" t="str">
        <f>VLOOKUP(C114,刘少提供的新旧料号对照表!B:F,5,0)</f>
        <v>Y11160079</v>
      </c>
    </row>
    <row r="115" spans="1:11" x14ac:dyDescent="0.2">
      <c r="A115" t="s">
        <v>1302</v>
      </c>
      <c r="B115" s="7">
        <v>663</v>
      </c>
      <c r="C115" s="7" t="s">
        <v>239</v>
      </c>
      <c r="D115" s="12" t="s">
        <v>240</v>
      </c>
      <c r="E115" s="7" t="s">
        <v>9</v>
      </c>
      <c r="F115" s="7" t="s">
        <v>10</v>
      </c>
      <c r="G115" s="7" t="s">
        <v>224</v>
      </c>
      <c r="H115" t="e">
        <f>VLOOKUP(C115,'第二次提供单价（补充部分采购物料'!B:G,6,0)</f>
        <v>#N/A</v>
      </c>
      <c r="I115" t="str">
        <f>VLOOKUP(C115,刘少提供的新旧料号对照表!B:F,5,0)</f>
        <v>Y10111919</v>
      </c>
    </row>
    <row r="116" spans="1:11" x14ac:dyDescent="0.2">
      <c r="A116" t="s">
        <v>1304</v>
      </c>
      <c r="B116" s="7">
        <v>663</v>
      </c>
      <c r="C116" s="7" t="s">
        <v>241</v>
      </c>
      <c r="D116" s="12" t="s">
        <v>242</v>
      </c>
      <c r="E116" s="7" t="s">
        <v>9</v>
      </c>
      <c r="F116" s="7" t="s">
        <v>10</v>
      </c>
      <c r="G116" s="7" t="s">
        <v>224</v>
      </c>
      <c r="H116" t="e">
        <f>VLOOKUP(C116,'第二次提供单价（补充部分采购物料'!B:G,6,0)</f>
        <v>#N/A</v>
      </c>
      <c r="I116" t="str">
        <f>VLOOKUP(C116,刘少提供的新旧料号对照表!B:F,5,0)</f>
        <v>Y111500147</v>
      </c>
    </row>
    <row r="117" spans="1:11" x14ac:dyDescent="0.2">
      <c r="A117" t="s">
        <v>7583</v>
      </c>
      <c r="B117" s="7">
        <v>663</v>
      </c>
      <c r="C117" s="7" t="s">
        <v>243</v>
      </c>
      <c r="D117" s="12" t="s">
        <v>244</v>
      </c>
      <c r="E117" s="7" t="s">
        <v>9</v>
      </c>
      <c r="F117" s="7" t="s">
        <v>10</v>
      </c>
      <c r="G117" s="7" t="s">
        <v>224</v>
      </c>
      <c r="H117" t="e">
        <f>VLOOKUP(C117,'第二次提供单价（补充部分采购物料'!B:G,6,0)</f>
        <v>#N/A</v>
      </c>
      <c r="I117" t="str">
        <f>VLOOKUP(C117,刘少提供的新旧料号对照表!B:F,5,0)</f>
        <v>与上重复</v>
      </c>
    </row>
    <row r="118" spans="1:11" x14ac:dyDescent="0.2">
      <c r="A118" t="s">
        <v>7583</v>
      </c>
      <c r="B118" s="7">
        <v>663</v>
      </c>
      <c r="C118" s="7" t="s">
        <v>245</v>
      </c>
      <c r="D118" s="12" t="s">
        <v>246</v>
      </c>
      <c r="E118" s="7" t="s">
        <v>9</v>
      </c>
      <c r="F118" s="7" t="s">
        <v>10</v>
      </c>
      <c r="G118" s="7" t="s">
        <v>224</v>
      </c>
      <c r="H118" t="e">
        <f>VLOOKUP(C118,'第二次提供单价（补充部分采购物料'!B:G,6,0)</f>
        <v>#N/A</v>
      </c>
      <c r="I118" t="str">
        <f>VLOOKUP(C118,刘少提供的新旧料号对照表!B:F,5,0)</f>
        <v>与上重复</v>
      </c>
    </row>
    <row r="119" spans="1:11" x14ac:dyDescent="0.2">
      <c r="A119" t="s">
        <v>7231</v>
      </c>
      <c r="B119" s="7">
        <v>663</v>
      </c>
      <c r="C119" s="7" t="s">
        <v>247</v>
      </c>
      <c r="D119" s="12" t="s">
        <v>248</v>
      </c>
      <c r="E119" s="7" t="s">
        <v>9</v>
      </c>
      <c r="F119" s="7" t="s">
        <v>10</v>
      </c>
      <c r="G119" s="7" t="s">
        <v>224</v>
      </c>
      <c r="H119" t="e">
        <f>VLOOKUP(C119,'第二次提供单价（补充部分采购物料'!B:G,6,0)</f>
        <v>#N/A</v>
      </c>
      <c r="I119" t="str">
        <f>VLOOKUP(C119,刘少提供的新旧料号对照表!B:F,5,0)</f>
        <v>Y10111847</v>
      </c>
    </row>
    <row r="120" spans="1:11" x14ac:dyDescent="0.2">
      <c r="A120" t="s">
        <v>1312</v>
      </c>
      <c r="B120" s="7">
        <v>663</v>
      </c>
      <c r="C120" s="7" t="s">
        <v>249</v>
      </c>
      <c r="D120" s="12" t="s">
        <v>250</v>
      </c>
      <c r="E120" s="7" t="s">
        <v>9</v>
      </c>
      <c r="F120" s="7" t="s">
        <v>10</v>
      </c>
      <c r="G120" s="7" t="s">
        <v>224</v>
      </c>
      <c r="H120" t="e">
        <f>VLOOKUP(C120,'第二次提供单价（补充部分采购物料'!B:G,6,0)</f>
        <v>#N/A</v>
      </c>
      <c r="I120" t="str">
        <f>VLOOKUP(C120,刘少提供的新旧料号对照表!B:F,5,0)</f>
        <v>Y111500141</v>
      </c>
    </row>
    <row r="121" spans="1:11" x14ac:dyDescent="0.2">
      <c r="A121" t="s">
        <v>1314</v>
      </c>
      <c r="B121" s="7">
        <v>663</v>
      </c>
      <c r="C121" s="7" t="s">
        <v>251</v>
      </c>
      <c r="D121" s="12" t="s">
        <v>252</v>
      </c>
      <c r="E121" s="7" t="s">
        <v>9</v>
      </c>
      <c r="F121" s="7" t="s">
        <v>10</v>
      </c>
      <c r="G121" s="7" t="s">
        <v>224</v>
      </c>
      <c r="H121" t="e">
        <f>VLOOKUP(C121,'第二次提供单价（补充部分采购物料'!B:G,6,0)</f>
        <v>#N/A</v>
      </c>
      <c r="I121" t="str">
        <f>VLOOKUP(C121,刘少提供的新旧料号对照表!B:F,5,0)</f>
        <v>Y10111122</v>
      </c>
    </row>
    <row r="122" spans="1:11" x14ac:dyDescent="0.2">
      <c r="A122" t="s">
        <v>7581</v>
      </c>
      <c r="B122" s="7">
        <v>663</v>
      </c>
      <c r="C122" s="7" t="s">
        <v>253</v>
      </c>
      <c r="D122" s="12" t="s">
        <v>254</v>
      </c>
      <c r="E122" s="7" t="s">
        <v>9</v>
      </c>
      <c r="F122" s="7" t="s">
        <v>10</v>
      </c>
      <c r="G122" s="7"/>
      <c r="H122">
        <f>VLOOKUP(C122,'第二次提供单价（补充部分采购物料'!B:G,6,0)</f>
        <v>0</v>
      </c>
      <c r="I122" t="str">
        <f>VLOOKUP(C122,刘少提供的新旧料号对照表!B:F,5,0)</f>
        <v>没有这个物料</v>
      </c>
    </row>
    <row r="123" spans="1:11" x14ac:dyDescent="0.2">
      <c r="A123" t="s">
        <v>1317</v>
      </c>
      <c r="B123" s="7">
        <v>663</v>
      </c>
      <c r="C123" s="7" t="s">
        <v>255</v>
      </c>
      <c r="D123" s="12" t="s">
        <v>256</v>
      </c>
      <c r="E123" s="7" t="s">
        <v>9</v>
      </c>
      <c r="F123" s="7" t="s">
        <v>10</v>
      </c>
      <c r="G123" s="7"/>
      <c r="H123">
        <f>VLOOKUP(C123,'第二次提供单价（补充部分采购物料'!B:G,6,0)</f>
        <v>0</v>
      </c>
      <c r="I123" t="str">
        <f>VLOOKUP(C123,刘少提供的新旧料号对照表!B:F,5,0)</f>
        <v>Y11163315</v>
      </c>
      <c r="J123">
        <v>30.973451327399999</v>
      </c>
      <c r="K123" t="s">
        <v>343</v>
      </c>
    </row>
    <row r="124" spans="1:11" x14ac:dyDescent="0.2">
      <c r="A124" t="s">
        <v>1319</v>
      </c>
      <c r="B124" s="7">
        <v>663</v>
      </c>
      <c r="C124" s="7" t="s">
        <v>257</v>
      </c>
      <c r="D124" s="12" t="s">
        <v>258</v>
      </c>
      <c r="E124" s="7" t="s">
        <v>9</v>
      </c>
      <c r="F124" s="7" t="s">
        <v>10</v>
      </c>
      <c r="G124" s="7"/>
      <c r="H124">
        <f>VLOOKUP(C124,'第二次提供单价（补充部分采购物料'!B:G,6,0)</f>
        <v>0</v>
      </c>
      <c r="I124" t="str">
        <f>VLOOKUP(C124,刘少提供的新旧料号对照表!B:F,5,0)</f>
        <v>Y11150099</v>
      </c>
      <c r="J124">
        <v>29.91</v>
      </c>
      <c r="K124" t="s">
        <v>7590</v>
      </c>
    </row>
    <row r="125" spans="1:11" x14ac:dyDescent="0.2">
      <c r="A125" t="s">
        <v>1321</v>
      </c>
      <c r="B125" s="7">
        <v>663</v>
      </c>
      <c r="C125" s="7" t="s">
        <v>259</v>
      </c>
      <c r="D125" s="12" t="s">
        <v>260</v>
      </c>
      <c r="E125" s="7" t="s">
        <v>9</v>
      </c>
      <c r="F125" s="7" t="s">
        <v>10</v>
      </c>
      <c r="G125" s="7" t="s">
        <v>261</v>
      </c>
      <c r="H125" t="e">
        <f>VLOOKUP(C125,'第二次提供单价（补充部分采购物料'!B:G,6,0)</f>
        <v>#N/A</v>
      </c>
      <c r="I125" t="str">
        <f>VLOOKUP(C125,刘少提供的新旧料号对照表!B:F,5,0)</f>
        <v>Y10111730</v>
      </c>
    </row>
    <row r="126" spans="1:11" x14ac:dyDescent="0.2">
      <c r="A126" t="s">
        <v>1324</v>
      </c>
      <c r="B126" s="7">
        <v>663</v>
      </c>
      <c r="C126" s="7" t="s">
        <v>262</v>
      </c>
      <c r="D126" s="12" t="s">
        <v>263</v>
      </c>
      <c r="E126" s="7" t="s">
        <v>9</v>
      </c>
      <c r="F126" s="7" t="s">
        <v>10</v>
      </c>
      <c r="G126" s="7" t="s">
        <v>261</v>
      </c>
      <c r="H126" t="e">
        <f>VLOOKUP(C126,'第二次提供单价（补充部分采购物料'!B:G,6,0)</f>
        <v>#N/A</v>
      </c>
      <c r="I126" t="str">
        <f>VLOOKUP(C126,刘少提供的新旧料号对照表!B:F,5,0)</f>
        <v>Y11120049</v>
      </c>
    </row>
    <row r="127" spans="1:11" x14ac:dyDescent="0.2">
      <c r="A127" t="s">
        <v>1326</v>
      </c>
      <c r="B127" s="7">
        <v>663</v>
      </c>
      <c r="C127" s="7" t="s">
        <v>264</v>
      </c>
      <c r="D127" s="12" t="s">
        <v>265</v>
      </c>
      <c r="E127" s="7" t="s">
        <v>9</v>
      </c>
      <c r="F127" s="7" t="s">
        <v>10</v>
      </c>
      <c r="G127" s="7" t="s">
        <v>261</v>
      </c>
      <c r="H127" t="e">
        <f>VLOOKUP(C127,'第二次提供单价（补充部分采购物料'!B:G,6,0)</f>
        <v>#N/A</v>
      </c>
      <c r="I127" t="str">
        <f>VLOOKUP(C127,刘少提供的新旧料号对照表!B:F,5,0)</f>
        <v>Y11120050</v>
      </c>
    </row>
    <row r="128" spans="1:11" x14ac:dyDescent="0.2">
      <c r="A128" t="s">
        <v>7581</v>
      </c>
      <c r="B128" s="7">
        <v>663</v>
      </c>
      <c r="C128" s="7" t="s">
        <v>266</v>
      </c>
      <c r="D128" s="12" t="s">
        <v>267</v>
      </c>
      <c r="E128" s="7" t="s">
        <v>9</v>
      </c>
      <c r="F128" s="7" t="s">
        <v>10</v>
      </c>
      <c r="G128" s="7" t="s">
        <v>261</v>
      </c>
      <c r="H128" t="e">
        <f>VLOOKUP(C128,'第二次提供单价（补充部分采购物料'!B:G,6,0)</f>
        <v>#N/A</v>
      </c>
      <c r="I128" t="str">
        <f>VLOOKUP(C128,刘少提供的新旧料号对照表!B:F,5,0)</f>
        <v>没有这个物料</v>
      </c>
    </row>
    <row r="129" spans="1:9" x14ac:dyDescent="0.2">
      <c r="A129" t="s">
        <v>1329</v>
      </c>
      <c r="B129" s="7">
        <v>663</v>
      </c>
      <c r="C129" s="7" t="s">
        <v>268</v>
      </c>
      <c r="D129" s="12" t="s">
        <v>269</v>
      </c>
      <c r="E129" s="7" t="s">
        <v>9</v>
      </c>
      <c r="F129" s="7" t="s">
        <v>10</v>
      </c>
      <c r="G129" s="7" t="s">
        <v>261</v>
      </c>
      <c r="H129" t="e">
        <f>VLOOKUP(C129,'第二次提供单价（补充部分采购物料'!B:G,6,0)</f>
        <v>#N/A</v>
      </c>
      <c r="I129" t="str">
        <f>VLOOKUP(C129,刘少提供的新旧料号对照表!B:F,5,0)</f>
        <v>Y10112047</v>
      </c>
    </row>
    <row r="130" spans="1:9" x14ac:dyDescent="0.2">
      <c r="A130" t="s">
        <v>1331</v>
      </c>
      <c r="B130" s="7">
        <v>663</v>
      </c>
      <c r="C130" s="7" t="s">
        <v>270</v>
      </c>
      <c r="D130" s="12" t="s">
        <v>271</v>
      </c>
      <c r="E130" s="7" t="s">
        <v>9</v>
      </c>
      <c r="F130" s="7" t="s">
        <v>10</v>
      </c>
      <c r="G130" s="7" t="s">
        <v>261</v>
      </c>
      <c r="H130" t="e">
        <f>VLOOKUP(C130,'第二次提供单价（补充部分采购物料'!B:G,6,0)</f>
        <v>#N/A</v>
      </c>
      <c r="I130" t="str">
        <f>VLOOKUP(C130,刘少提供的新旧料号对照表!B:F,5,0)</f>
        <v>Y1120326</v>
      </c>
    </row>
    <row r="131" spans="1:9" x14ac:dyDescent="0.2">
      <c r="A131" t="s">
        <v>1333</v>
      </c>
      <c r="B131" s="7">
        <v>663</v>
      </c>
      <c r="C131" s="7" t="s">
        <v>272</v>
      </c>
      <c r="D131" s="12" t="s">
        <v>273</v>
      </c>
      <c r="E131" s="7" t="s">
        <v>9</v>
      </c>
      <c r="F131" s="7" t="s">
        <v>10</v>
      </c>
      <c r="G131" s="7"/>
      <c r="H131" t="str">
        <f>VLOOKUP(C131,'第二次提供单价（补充部分采购物料'!B:G,6,0)</f>
        <v>浙江易杰特紧固件制造有限公司</v>
      </c>
      <c r="I131" t="str">
        <f>VLOOKUP(C131,刘少提供的新旧料号对照表!B:F,5,0)</f>
        <v>Y11120044</v>
      </c>
    </row>
    <row r="132" spans="1:9" x14ac:dyDescent="0.2">
      <c r="A132" t="s">
        <v>7581</v>
      </c>
      <c r="B132" s="7">
        <v>663</v>
      </c>
      <c r="C132" s="7" t="s">
        <v>274</v>
      </c>
      <c r="D132" s="12" t="s">
        <v>275</v>
      </c>
      <c r="E132" s="7" t="s">
        <v>9</v>
      </c>
      <c r="F132" s="7" t="s">
        <v>10</v>
      </c>
      <c r="G132" s="7"/>
      <c r="H132" t="str">
        <f>VLOOKUP(C132,'第二次提供单价（补充部分采购物料'!B:G,6,0)</f>
        <v>浙江易杰特紧固件制造有限公司</v>
      </c>
      <c r="I132" t="str">
        <f>VLOOKUP(C132,刘少提供的新旧料号对照表!B:F,5,0)</f>
        <v>没有这个物料</v>
      </c>
    </row>
    <row r="133" spans="1:9" x14ac:dyDescent="0.2">
      <c r="A133" t="s">
        <v>7581</v>
      </c>
      <c r="B133" s="7">
        <v>663</v>
      </c>
      <c r="C133" s="7" t="s">
        <v>276</v>
      </c>
      <c r="D133" s="12" t="s">
        <v>277</v>
      </c>
      <c r="E133" s="7" t="s">
        <v>9</v>
      </c>
      <c r="F133" s="7" t="s">
        <v>10</v>
      </c>
      <c r="G133" s="7" t="s">
        <v>261</v>
      </c>
      <c r="H133" t="e">
        <f>VLOOKUP(C133,'第二次提供单价（补充部分采购物料'!B:G,6,0)</f>
        <v>#N/A</v>
      </c>
      <c r="I133" t="str">
        <f>VLOOKUP(C133,刘少提供的新旧料号对照表!B:F,5,0)</f>
        <v>没有这个物料</v>
      </c>
    </row>
    <row r="134" spans="1:9" x14ac:dyDescent="0.2">
      <c r="A134" t="s">
        <v>7581</v>
      </c>
      <c r="B134" s="7">
        <v>663</v>
      </c>
      <c r="C134" s="7" t="s">
        <v>278</v>
      </c>
      <c r="D134" s="12" t="s">
        <v>279</v>
      </c>
      <c r="E134" s="7" t="s">
        <v>9</v>
      </c>
      <c r="F134" s="7" t="s">
        <v>10</v>
      </c>
      <c r="G134" s="7" t="s">
        <v>261</v>
      </c>
      <c r="H134" t="e">
        <f>VLOOKUP(C134,'第二次提供单价（补充部分采购物料'!B:G,6,0)</f>
        <v>#N/A</v>
      </c>
      <c r="I134" t="str">
        <f>VLOOKUP(C134,刘少提供的新旧料号对照表!B:F,5,0)</f>
        <v>没有这个物料</v>
      </c>
    </row>
    <row r="135" spans="1:9" x14ac:dyDescent="0.2">
      <c r="A135" t="s">
        <v>7581</v>
      </c>
      <c r="B135" s="7">
        <v>663</v>
      </c>
      <c r="C135" s="7" t="s">
        <v>280</v>
      </c>
      <c r="D135" s="12" t="s">
        <v>281</v>
      </c>
      <c r="E135" s="7" t="s">
        <v>9</v>
      </c>
      <c r="F135" s="7" t="s">
        <v>10</v>
      </c>
      <c r="G135" s="7" t="s">
        <v>261</v>
      </c>
      <c r="H135" t="e">
        <f>VLOOKUP(C135,'第二次提供单价（补充部分采购物料'!B:G,6,0)</f>
        <v>#N/A</v>
      </c>
      <c r="I135" t="str">
        <f>VLOOKUP(C135,刘少提供的新旧料号对照表!B:F,5,0)</f>
        <v>没有这个物料</v>
      </c>
    </row>
    <row r="136" spans="1:9" x14ac:dyDescent="0.2">
      <c r="A136" t="s">
        <v>7581</v>
      </c>
      <c r="B136" s="7">
        <v>663</v>
      </c>
      <c r="C136" s="7" t="s">
        <v>282</v>
      </c>
      <c r="D136" s="12" t="s">
        <v>283</v>
      </c>
      <c r="E136" s="7" t="s">
        <v>9</v>
      </c>
      <c r="F136" s="7" t="s">
        <v>10</v>
      </c>
      <c r="G136" s="7" t="s">
        <v>261</v>
      </c>
      <c r="H136" t="e">
        <f>VLOOKUP(C136,'第二次提供单价（补充部分采购物料'!B:G,6,0)</f>
        <v>#N/A</v>
      </c>
      <c r="I136" t="str">
        <f>VLOOKUP(C136,刘少提供的新旧料号对照表!B:F,5,0)</f>
        <v>没有这个物料</v>
      </c>
    </row>
    <row r="137" spans="1:9" x14ac:dyDescent="0.2">
      <c r="A137" t="s">
        <v>7581</v>
      </c>
      <c r="B137" s="7">
        <v>663</v>
      </c>
      <c r="C137" s="7" t="s">
        <v>284</v>
      </c>
      <c r="D137" s="12" t="s">
        <v>285</v>
      </c>
      <c r="E137" s="7" t="s">
        <v>9</v>
      </c>
      <c r="F137" s="7" t="s">
        <v>10</v>
      </c>
      <c r="G137" s="7" t="s">
        <v>261</v>
      </c>
      <c r="H137" t="e">
        <f>VLOOKUP(C137,'第二次提供单价（补充部分采购物料'!B:G,6,0)</f>
        <v>#N/A</v>
      </c>
      <c r="I137" t="str">
        <f>VLOOKUP(C137,刘少提供的新旧料号对照表!B:F,5,0)</f>
        <v>没有这个物料</v>
      </c>
    </row>
    <row r="138" spans="1:9" x14ac:dyDescent="0.2">
      <c r="A138" t="s">
        <v>7581</v>
      </c>
      <c r="B138" s="7">
        <v>663</v>
      </c>
      <c r="C138" s="7" t="s">
        <v>286</v>
      </c>
      <c r="D138" s="12" t="s">
        <v>287</v>
      </c>
      <c r="E138" s="7" t="s">
        <v>9</v>
      </c>
      <c r="F138" s="7" t="s">
        <v>10</v>
      </c>
      <c r="G138" s="7" t="s">
        <v>261</v>
      </c>
      <c r="H138" t="e">
        <f>VLOOKUP(C138,'第二次提供单价（补充部分采购物料'!B:G,6,0)</f>
        <v>#N/A</v>
      </c>
      <c r="I138" t="str">
        <f>VLOOKUP(C138,刘少提供的新旧料号对照表!B:F,5,0)</f>
        <v>没有这个物料</v>
      </c>
    </row>
    <row r="139" spans="1:9" x14ac:dyDescent="0.2">
      <c r="A139" t="s">
        <v>7581</v>
      </c>
      <c r="B139" s="7">
        <v>663</v>
      </c>
      <c r="C139" s="7" t="s">
        <v>288</v>
      </c>
      <c r="D139" s="12" t="s">
        <v>289</v>
      </c>
      <c r="E139" s="7" t="s">
        <v>9</v>
      </c>
      <c r="F139" s="7" t="s">
        <v>10</v>
      </c>
      <c r="G139" s="7"/>
      <c r="H139" t="str">
        <f>VLOOKUP(C139,'第二次提供单价（补充部分采购物料'!B:G,6,0)</f>
        <v>浙江易杰特紧固件制造有限公司</v>
      </c>
      <c r="I139" t="str">
        <f>VLOOKUP(C139,刘少提供的新旧料号对照表!B:F,5,0)</f>
        <v>没有这个物料</v>
      </c>
    </row>
    <row r="140" spans="1:9" x14ac:dyDescent="0.2">
      <c r="A140" t="s">
        <v>1343</v>
      </c>
      <c r="B140" s="7">
        <v>663</v>
      </c>
      <c r="C140" s="7" t="s">
        <v>290</v>
      </c>
      <c r="D140" s="12" t="s">
        <v>291</v>
      </c>
      <c r="E140" s="7" t="s">
        <v>9</v>
      </c>
      <c r="F140" s="7" t="s">
        <v>10</v>
      </c>
      <c r="G140" s="7"/>
      <c r="H140" t="str">
        <f>VLOOKUP(C140,'第二次提供单价（补充部分采购物料'!B:G,6,0)</f>
        <v>浙江易杰特紧固件制造有限公司</v>
      </c>
      <c r="I140" t="str">
        <f>VLOOKUP(C140,刘少提供的新旧料号对照表!B:F,5,0)</f>
        <v>Y1116124652</v>
      </c>
    </row>
    <row r="141" spans="1:9" x14ac:dyDescent="0.2">
      <c r="A141" t="s">
        <v>1345</v>
      </c>
      <c r="B141" s="7">
        <v>663</v>
      </c>
      <c r="C141" s="7" t="s">
        <v>292</v>
      </c>
      <c r="D141" s="12" t="s">
        <v>293</v>
      </c>
      <c r="E141" s="7" t="s">
        <v>9</v>
      </c>
      <c r="F141" s="7" t="s">
        <v>10</v>
      </c>
      <c r="G141" s="7"/>
      <c r="H141" t="str">
        <f>VLOOKUP(C141,'第二次提供单价（补充部分采购物料'!B:G,6,0)</f>
        <v>浙江易杰特紧固件制造有限公司</v>
      </c>
      <c r="I141" t="str">
        <f>VLOOKUP(C141,刘少提供的新旧料号对照表!B:F,5,0)</f>
        <v>Y111621120</v>
      </c>
    </row>
    <row r="142" spans="1:9" x14ac:dyDescent="0.2">
      <c r="A142" t="s">
        <v>7581</v>
      </c>
      <c r="B142" s="7">
        <v>663</v>
      </c>
      <c r="C142" s="7" t="s">
        <v>294</v>
      </c>
      <c r="D142" s="12" t="s">
        <v>295</v>
      </c>
      <c r="E142" s="7" t="s">
        <v>9</v>
      </c>
      <c r="F142" s="7" t="s">
        <v>10</v>
      </c>
      <c r="G142" s="7"/>
      <c r="H142" t="str">
        <f>VLOOKUP(C142,'第二次提供单价（补充部分采购物料'!B:G,6,0)</f>
        <v>浙江易杰特紧固件制造有限公司</v>
      </c>
      <c r="I142" t="str">
        <f>VLOOKUP(C142,刘少提供的新旧料号对照表!B:F,5,0)</f>
        <v>没有这个物料</v>
      </c>
    </row>
    <row r="143" spans="1:9" x14ac:dyDescent="0.2">
      <c r="A143" t="s">
        <v>7581</v>
      </c>
      <c r="B143" s="7">
        <v>663</v>
      </c>
      <c r="C143" s="7" t="s">
        <v>296</v>
      </c>
      <c r="D143" s="12" t="s">
        <v>297</v>
      </c>
      <c r="E143" s="7" t="s">
        <v>9</v>
      </c>
      <c r="F143" s="7" t="s">
        <v>10</v>
      </c>
      <c r="G143" s="7"/>
      <c r="H143" t="str">
        <f>VLOOKUP(C143,'第二次提供单价（补充部分采购物料'!B:G,6,0)</f>
        <v>浙江易杰特紧固件制造有限公司</v>
      </c>
      <c r="I143" t="str">
        <f>VLOOKUP(C143,刘少提供的新旧料号对照表!B:F,5,0)</f>
        <v>没有这个物料</v>
      </c>
    </row>
    <row r="144" spans="1:9" x14ac:dyDescent="0.2">
      <c r="A144" t="s">
        <v>7581</v>
      </c>
      <c r="B144" s="7">
        <v>663</v>
      </c>
      <c r="C144" s="7" t="s">
        <v>298</v>
      </c>
      <c r="D144" s="12" t="s">
        <v>299</v>
      </c>
      <c r="E144" s="7" t="s">
        <v>9</v>
      </c>
      <c r="F144" s="7" t="s">
        <v>10</v>
      </c>
      <c r="G144" s="7"/>
      <c r="H144" t="str">
        <f>VLOOKUP(C144,'第二次提供单价（补充部分采购物料'!B:G,6,0)</f>
        <v>浙江易杰特紧固件制造有限公司</v>
      </c>
      <c r="I144" t="str">
        <f>VLOOKUP(C144,刘少提供的新旧料号对照表!B:F,5,0)</f>
        <v>没有这个物料</v>
      </c>
    </row>
    <row r="145" spans="1:9" x14ac:dyDescent="0.2">
      <c r="A145" t="s">
        <v>7581</v>
      </c>
      <c r="B145" s="7">
        <v>663</v>
      </c>
      <c r="C145" s="7" t="s">
        <v>300</v>
      </c>
      <c r="D145" s="12" t="s">
        <v>301</v>
      </c>
      <c r="E145" s="7" t="s">
        <v>9</v>
      </c>
      <c r="F145" s="7" t="s">
        <v>10</v>
      </c>
      <c r="G145" s="7"/>
      <c r="H145" t="str">
        <f>VLOOKUP(C145,'第二次提供单价（补充部分采购物料'!B:G,6,0)</f>
        <v>浙江易杰特紧固件制造有限公司</v>
      </c>
      <c r="I145" t="str">
        <f>VLOOKUP(C145,刘少提供的新旧料号对照表!B:F,5,0)</f>
        <v>没有这个物料</v>
      </c>
    </row>
    <row r="146" spans="1:9" x14ac:dyDescent="0.2">
      <c r="A146" t="s">
        <v>7581</v>
      </c>
      <c r="B146" s="7">
        <v>663</v>
      </c>
      <c r="C146" s="7" t="s">
        <v>302</v>
      </c>
      <c r="D146" s="12" t="s">
        <v>303</v>
      </c>
      <c r="E146" s="7" t="s">
        <v>9</v>
      </c>
      <c r="F146" s="7" t="s">
        <v>10</v>
      </c>
      <c r="G146" s="7"/>
      <c r="H146" t="str">
        <f>VLOOKUP(C146,'第二次提供单价（补充部分采购物料'!B:G,6,0)</f>
        <v>浙江易杰特紧固件制造有限公司</v>
      </c>
      <c r="I146" t="str">
        <f>VLOOKUP(C146,刘少提供的新旧料号对照表!B:F,5,0)</f>
        <v>没有这个物料</v>
      </c>
    </row>
    <row r="147" spans="1:9" x14ac:dyDescent="0.2">
      <c r="A147" t="s">
        <v>7581</v>
      </c>
      <c r="B147" s="7">
        <v>663</v>
      </c>
      <c r="C147" s="7" t="s">
        <v>304</v>
      </c>
      <c r="D147" s="12" t="s">
        <v>305</v>
      </c>
      <c r="E147" s="7" t="s">
        <v>9</v>
      </c>
      <c r="F147" s="7" t="s">
        <v>10</v>
      </c>
      <c r="G147" s="7"/>
      <c r="H147" t="str">
        <f>VLOOKUP(C147,'第二次提供单价（补充部分采购物料'!B:G,6,0)</f>
        <v>浙江易杰特紧固件制造有限公司</v>
      </c>
      <c r="I147" t="str">
        <f>VLOOKUP(C147,刘少提供的新旧料号对照表!B:F,5,0)</f>
        <v>没有这个物料</v>
      </c>
    </row>
    <row r="148" spans="1:9" x14ac:dyDescent="0.2">
      <c r="A148" t="s">
        <v>7581</v>
      </c>
      <c r="B148" s="7">
        <v>663</v>
      </c>
      <c r="C148" s="7" t="s">
        <v>306</v>
      </c>
      <c r="D148" s="12" t="s">
        <v>307</v>
      </c>
      <c r="E148" s="7" t="s">
        <v>9</v>
      </c>
      <c r="F148" s="7" t="s">
        <v>10</v>
      </c>
      <c r="G148" s="7"/>
      <c r="H148" t="str">
        <f>VLOOKUP(C148,'第二次提供单价（补充部分采购物料'!B:G,6,0)</f>
        <v>浙江易杰特紧固件制造有限公司</v>
      </c>
      <c r="I148" t="str">
        <f>VLOOKUP(C148,刘少提供的新旧料号对照表!B:F,5,0)</f>
        <v>没有这个物料</v>
      </c>
    </row>
    <row r="149" spans="1:9" x14ac:dyDescent="0.2">
      <c r="A149" t="s">
        <v>7581</v>
      </c>
      <c r="B149" s="7">
        <v>663</v>
      </c>
      <c r="C149" s="7" t="s">
        <v>308</v>
      </c>
      <c r="D149" s="12" t="s">
        <v>309</v>
      </c>
      <c r="E149" s="7" t="s">
        <v>9</v>
      </c>
      <c r="F149" s="7" t="s">
        <v>10</v>
      </c>
      <c r="G149" s="7"/>
      <c r="H149" t="str">
        <f>VLOOKUP(C149,'第二次提供单价（补充部分采购物料'!B:G,6,0)</f>
        <v>浙江易杰特紧固件制造有限公司</v>
      </c>
      <c r="I149" t="str">
        <f>VLOOKUP(C149,刘少提供的新旧料号对照表!B:F,5,0)</f>
        <v>没有这个物料</v>
      </c>
    </row>
    <row r="150" spans="1:9" x14ac:dyDescent="0.2">
      <c r="A150" t="s">
        <v>7581</v>
      </c>
      <c r="B150" s="7">
        <v>663</v>
      </c>
      <c r="C150" s="7" t="s">
        <v>310</v>
      </c>
      <c r="D150" s="12" t="s">
        <v>311</v>
      </c>
      <c r="E150" s="7" t="s">
        <v>9</v>
      </c>
      <c r="F150" s="7" t="s">
        <v>10</v>
      </c>
      <c r="G150" s="7"/>
      <c r="H150" t="str">
        <f>VLOOKUP(C150,'第二次提供单价（补充部分采购物料'!B:G,6,0)</f>
        <v>浙江易杰特紧固件制造有限公司</v>
      </c>
      <c r="I150" t="str">
        <f>VLOOKUP(C150,刘少提供的新旧料号对照表!B:F,5,0)</f>
        <v>没有这个物料</v>
      </c>
    </row>
    <row r="151" spans="1:9" x14ac:dyDescent="0.2">
      <c r="A151" t="s">
        <v>7581</v>
      </c>
      <c r="B151" s="7">
        <v>663</v>
      </c>
      <c r="C151" s="7" t="s">
        <v>312</v>
      </c>
      <c r="D151" s="12" t="s">
        <v>313</v>
      </c>
      <c r="E151" s="7" t="s">
        <v>9</v>
      </c>
      <c r="F151" s="7" t="s">
        <v>10</v>
      </c>
      <c r="G151" s="7"/>
      <c r="H151" t="str">
        <f>VLOOKUP(C151,'第二次提供单价（补充部分采购物料'!B:G,6,0)</f>
        <v>浙江易杰特紧固件制造有限公司</v>
      </c>
      <c r="I151" t="str">
        <f>VLOOKUP(C151,刘少提供的新旧料号对照表!B:F,5,0)</f>
        <v>没有这个物料</v>
      </c>
    </row>
    <row r="152" spans="1:9" x14ac:dyDescent="0.2">
      <c r="A152" t="s">
        <v>7581</v>
      </c>
      <c r="B152" s="7">
        <v>663</v>
      </c>
      <c r="C152" s="7" t="s">
        <v>314</v>
      </c>
      <c r="D152" s="12" t="s">
        <v>315</v>
      </c>
      <c r="E152" s="7" t="s">
        <v>9</v>
      </c>
      <c r="F152" s="7" t="s">
        <v>10</v>
      </c>
      <c r="G152" s="7"/>
      <c r="H152" t="str">
        <f>VLOOKUP(C152,'第二次提供单价（补充部分采购物料'!B:G,6,0)</f>
        <v>浙江易杰特紧固件制造有限公司</v>
      </c>
      <c r="I152" t="str">
        <f>VLOOKUP(C152,刘少提供的新旧料号对照表!B:F,5,0)</f>
        <v>没有这个物料</v>
      </c>
    </row>
    <row r="153" spans="1:9" x14ac:dyDescent="0.2">
      <c r="A153" t="s">
        <v>7581</v>
      </c>
      <c r="B153" s="7">
        <v>663</v>
      </c>
      <c r="C153" s="7" t="s">
        <v>316</v>
      </c>
      <c r="D153" s="12" t="s">
        <v>317</v>
      </c>
      <c r="E153" s="7" t="s">
        <v>9</v>
      </c>
      <c r="F153" s="7" t="s">
        <v>10</v>
      </c>
      <c r="G153" s="7"/>
      <c r="H153" t="str">
        <f>VLOOKUP(C153,'第二次提供单价（补充部分采购物料'!B:G,6,0)</f>
        <v>浙江易杰特紧固件制造有限公司</v>
      </c>
      <c r="I153" t="str">
        <f>VLOOKUP(C153,刘少提供的新旧料号对照表!B:F,5,0)</f>
        <v>没有这个物料</v>
      </c>
    </row>
    <row r="154" spans="1:9" x14ac:dyDescent="0.2">
      <c r="A154" t="s">
        <v>7581</v>
      </c>
      <c r="B154" s="7">
        <v>663</v>
      </c>
      <c r="C154" s="7" t="s">
        <v>318</v>
      </c>
      <c r="D154" s="12" t="s">
        <v>319</v>
      </c>
      <c r="E154" s="7" t="s">
        <v>9</v>
      </c>
      <c r="F154" s="7" t="s">
        <v>10</v>
      </c>
      <c r="G154" s="7"/>
      <c r="H154" t="str">
        <f>VLOOKUP(C154,'第二次提供单价（补充部分采购物料'!B:G,6,0)</f>
        <v>浙江易杰特紧固件制造有限公司</v>
      </c>
      <c r="I154" t="str">
        <f>VLOOKUP(C154,刘少提供的新旧料号对照表!B:F,5,0)</f>
        <v>没有这个物料</v>
      </c>
    </row>
    <row r="155" spans="1:9" x14ac:dyDescent="0.2">
      <c r="A155" t="s">
        <v>7581</v>
      </c>
      <c r="B155" s="7">
        <v>663</v>
      </c>
      <c r="C155" s="7" t="s">
        <v>320</v>
      </c>
      <c r="D155" s="12" t="s">
        <v>321</v>
      </c>
      <c r="E155" s="7" t="s">
        <v>9</v>
      </c>
      <c r="F155" s="7" t="s">
        <v>10</v>
      </c>
      <c r="G155" s="7"/>
      <c r="H155" t="str">
        <f>VLOOKUP(C155,'第二次提供单价（补充部分采购物料'!B:G,6,0)</f>
        <v>浙江易杰特紧固件制造有限公司</v>
      </c>
      <c r="I155" t="str">
        <f>VLOOKUP(C155,刘少提供的新旧料号对照表!B:F,5,0)</f>
        <v>没有这个物料</v>
      </c>
    </row>
    <row r="156" spans="1:9" x14ac:dyDescent="0.2">
      <c r="A156" t="s">
        <v>7581</v>
      </c>
      <c r="B156" s="7">
        <v>663</v>
      </c>
      <c r="C156" s="7" t="s">
        <v>322</v>
      </c>
      <c r="D156" s="12" t="s">
        <v>323</v>
      </c>
      <c r="E156" s="7" t="s">
        <v>9</v>
      </c>
      <c r="F156" s="7" t="s">
        <v>10</v>
      </c>
      <c r="G156" s="7"/>
      <c r="H156" t="str">
        <f>VLOOKUP(C156,'第二次提供单价（补充部分采购物料'!B:G,6,0)</f>
        <v>浙江易杰特紧固件制造有限公司</v>
      </c>
      <c r="I156" t="str">
        <f>VLOOKUP(C156,刘少提供的新旧料号对照表!B:F,5,0)</f>
        <v>没有这个物料</v>
      </c>
    </row>
    <row r="157" spans="1:9" x14ac:dyDescent="0.2">
      <c r="A157" t="s">
        <v>1362</v>
      </c>
      <c r="B157" s="7">
        <v>663</v>
      </c>
      <c r="C157" s="7" t="s">
        <v>324</v>
      </c>
      <c r="D157" s="12" t="s">
        <v>325</v>
      </c>
      <c r="E157" s="7" t="s">
        <v>9</v>
      </c>
      <c r="F157" s="7" t="s">
        <v>10</v>
      </c>
      <c r="G157" s="7"/>
      <c r="H157" t="str">
        <f>VLOOKUP(C157,'第二次提供单价（补充部分采购物料'!B:G,6,0)</f>
        <v>浙江易杰特紧固件制造有限公司</v>
      </c>
      <c r="I157" t="str">
        <f>VLOOKUP(C157,刘少提供的新旧料号对照表!B:F,5,0)</f>
        <v>Y1120265</v>
      </c>
    </row>
    <row r="158" spans="1:9" x14ac:dyDescent="0.2">
      <c r="A158" t="s">
        <v>1364</v>
      </c>
      <c r="B158" s="7">
        <v>663</v>
      </c>
      <c r="C158" s="7" t="s">
        <v>326</v>
      </c>
      <c r="D158" s="12" t="s">
        <v>327</v>
      </c>
      <c r="E158" s="7" t="s">
        <v>9</v>
      </c>
      <c r="F158" s="7" t="s">
        <v>10</v>
      </c>
      <c r="G158" s="7"/>
      <c r="H158" t="str">
        <f>VLOOKUP(C158,'第二次提供单价（补充部分采购物料'!B:G,6,0)</f>
        <v>浙江易杰特紧固件制造有限公司</v>
      </c>
      <c r="I158" t="str">
        <f>VLOOKUP(C158,刘少提供的新旧料号对照表!B:F,5,0)</f>
        <v>Y11120472</v>
      </c>
    </row>
    <row r="159" spans="1:9" x14ac:dyDescent="0.2">
      <c r="A159" t="s">
        <v>7581</v>
      </c>
      <c r="B159" s="7">
        <v>663</v>
      </c>
      <c r="C159" s="7" t="s">
        <v>328</v>
      </c>
      <c r="D159" s="12" t="s">
        <v>329</v>
      </c>
      <c r="E159" s="7" t="s">
        <v>9</v>
      </c>
      <c r="F159" s="7" t="s">
        <v>10</v>
      </c>
      <c r="G159" s="7"/>
      <c r="H159" t="str">
        <f>VLOOKUP(C159,'第二次提供单价（补充部分采购物料'!B:G,6,0)</f>
        <v>浙江易杰特紧固件制造有限公司</v>
      </c>
      <c r="I159" t="str">
        <f>VLOOKUP(C159,刘少提供的新旧料号对照表!B:F,5,0)</f>
        <v>没有这个物料</v>
      </c>
    </row>
    <row r="160" spans="1:9" x14ac:dyDescent="0.2">
      <c r="A160" t="s">
        <v>1367</v>
      </c>
      <c r="B160" s="7">
        <v>663</v>
      </c>
      <c r="C160" s="7" t="s">
        <v>330</v>
      </c>
      <c r="D160" s="12" t="s">
        <v>331</v>
      </c>
      <c r="E160" s="7" t="s">
        <v>9</v>
      </c>
      <c r="F160" s="7" t="s">
        <v>10</v>
      </c>
      <c r="G160" s="7"/>
      <c r="H160" t="str">
        <f>VLOOKUP(C160,'第二次提供单价（补充部分采购物料'!B:G,6,0)</f>
        <v>浙江易杰特紧固件制造有限公司</v>
      </c>
      <c r="I160" t="str">
        <f>VLOOKUP(C160,刘少提供的新旧料号对照表!B:F,5,0)</f>
        <v>Y11310518</v>
      </c>
    </row>
    <row r="161" spans="1:11" x14ac:dyDescent="0.2">
      <c r="A161" t="s">
        <v>7581</v>
      </c>
      <c r="B161" s="7">
        <v>663</v>
      </c>
      <c r="C161" s="7" t="s">
        <v>332</v>
      </c>
      <c r="D161" s="12" t="s">
        <v>333</v>
      </c>
      <c r="E161" s="7" t="s">
        <v>9</v>
      </c>
      <c r="F161" s="7" t="s">
        <v>10</v>
      </c>
      <c r="G161" s="7"/>
      <c r="H161" t="str">
        <f>VLOOKUP(C161,'第二次提供单价（补充部分采购物料'!B:G,6,0)</f>
        <v>浙江易杰特紧固件制造有限公司</v>
      </c>
      <c r="I161" t="str">
        <f>VLOOKUP(C161,刘少提供的新旧料号对照表!B:F,5,0)</f>
        <v>没有这个物料</v>
      </c>
    </row>
    <row r="162" spans="1:11" x14ac:dyDescent="0.2">
      <c r="A162" t="s">
        <v>1370</v>
      </c>
      <c r="B162" s="7">
        <v>663</v>
      </c>
      <c r="C162" s="7" t="s">
        <v>334</v>
      </c>
      <c r="D162" s="12" t="s">
        <v>335</v>
      </c>
      <c r="E162" s="7" t="s">
        <v>9</v>
      </c>
      <c r="F162" s="7" t="s">
        <v>10</v>
      </c>
      <c r="G162" s="7"/>
      <c r="H162">
        <f>VLOOKUP(C162,'第二次提供单价（补充部分采购物料'!B:G,6,0)</f>
        <v>0</v>
      </c>
      <c r="I162" t="str">
        <f>VLOOKUP(C162,刘少提供的新旧料号对照表!B:F,5,0)</f>
        <v>Y11120416</v>
      </c>
      <c r="J162">
        <v>0.11</v>
      </c>
      <c r="K162" t="s">
        <v>7590</v>
      </c>
    </row>
    <row r="163" spans="1:11" x14ac:dyDescent="0.2">
      <c r="A163" t="s">
        <v>1372</v>
      </c>
      <c r="B163" s="7">
        <v>663</v>
      </c>
      <c r="C163" s="7" t="s">
        <v>336</v>
      </c>
      <c r="D163" s="12" t="s">
        <v>337</v>
      </c>
      <c r="E163" s="7" t="s">
        <v>9</v>
      </c>
      <c r="F163" s="7" t="s">
        <v>10</v>
      </c>
      <c r="G163" s="7"/>
      <c r="H163" t="str">
        <f>VLOOKUP(C163,'第二次提供单价（补充部分采购物料'!B:G,6,0)</f>
        <v>浙江易杰特紧固件制造有限公司</v>
      </c>
      <c r="I163" t="str">
        <f>VLOOKUP(C163,刘少提供的新旧料号对照表!B:F,5,0)</f>
        <v>Y11300128</v>
      </c>
    </row>
    <row r="164" spans="1:11" x14ac:dyDescent="0.2">
      <c r="A164" t="s">
        <v>7584</v>
      </c>
      <c r="B164" s="7">
        <v>663</v>
      </c>
      <c r="C164" s="7" t="s">
        <v>338</v>
      </c>
      <c r="D164" s="12" t="s">
        <v>339</v>
      </c>
      <c r="E164" s="7" t="s">
        <v>9</v>
      </c>
      <c r="F164" s="7" t="s">
        <v>10</v>
      </c>
      <c r="G164" s="7" t="s">
        <v>340</v>
      </c>
      <c r="H164" t="e">
        <f>VLOOKUP(C164,'第二次提供单价（补充部分采购物料'!B:G,6,0)</f>
        <v>#N/A</v>
      </c>
      <c r="I164" t="str">
        <f>VLOOKUP(C164,刘少提供的新旧料号对照表!B:F,5,0)</f>
        <v>规格错误</v>
      </c>
    </row>
    <row r="165" spans="1:11" x14ac:dyDescent="0.2">
      <c r="A165" t="s">
        <v>7585</v>
      </c>
      <c r="B165" s="7">
        <v>663</v>
      </c>
      <c r="C165" s="7" t="s">
        <v>341</v>
      </c>
      <c r="D165" s="12" t="s">
        <v>342</v>
      </c>
      <c r="E165" s="7" t="s">
        <v>9</v>
      </c>
      <c r="F165" s="7" t="s">
        <v>10</v>
      </c>
      <c r="G165" s="7" t="s">
        <v>343</v>
      </c>
      <c r="H165" t="e">
        <f>VLOOKUP(C165,'第二次提供单价（补充部分采购物料'!B:G,6,0)</f>
        <v>#N/A</v>
      </c>
      <c r="I165" t="str">
        <f>VLOOKUP(C165,刘少提供的新旧料号对照表!B:F,5,0)</f>
        <v>国际不用</v>
      </c>
    </row>
    <row r="166" spans="1:11" x14ac:dyDescent="0.2">
      <c r="A166" t="s">
        <v>1378</v>
      </c>
      <c r="B166" s="7">
        <v>663</v>
      </c>
      <c r="C166" s="7" t="s">
        <v>344</v>
      </c>
      <c r="D166" s="12" t="s">
        <v>345</v>
      </c>
      <c r="E166" s="7" t="s">
        <v>9</v>
      </c>
      <c r="F166" s="7" t="s">
        <v>10</v>
      </c>
      <c r="G166" s="7"/>
      <c r="H166">
        <f>VLOOKUP(C166,'第二次提供单价（补充部分采购物料'!B:G,6,0)</f>
        <v>0</v>
      </c>
      <c r="I166" t="str">
        <f>VLOOKUP(C166,刘少提供的新旧料号对照表!B:F,5,0)</f>
        <v>Y11120035</v>
      </c>
      <c r="J166">
        <v>0.14000000000000001</v>
      </c>
      <c r="K166" t="s">
        <v>7590</v>
      </c>
    </row>
    <row r="167" spans="1:11" x14ac:dyDescent="0.2">
      <c r="A167" t="s">
        <v>1381</v>
      </c>
      <c r="B167" s="7">
        <v>663</v>
      </c>
      <c r="C167" s="7" t="s">
        <v>346</v>
      </c>
      <c r="D167" s="12" t="s">
        <v>347</v>
      </c>
      <c r="E167" s="7" t="s">
        <v>9</v>
      </c>
      <c r="F167" s="7" t="s">
        <v>10</v>
      </c>
      <c r="G167" s="7" t="s">
        <v>340</v>
      </c>
      <c r="H167" t="e">
        <f>VLOOKUP(C167,'第二次提供单价（补充部分采购物料'!B:G,6,0)</f>
        <v>#N/A</v>
      </c>
      <c r="I167" t="str">
        <f>VLOOKUP(C167,刘少提供的新旧料号对照表!B:F,5,0)</f>
        <v>Y11140146</v>
      </c>
    </row>
    <row r="168" spans="1:11" x14ac:dyDescent="0.2">
      <c r="A168" t="s">
        <v>1383</v>
      </c>
      <c r="B168" s="7">
        <v>663</v>
      </c>
      <c r="C168" s="7" t="s">
        <v>348</v>
      </c>
      <c r="D168" s="11" t="s">
        <v>349</v>
      </c>
      <c r="E168" s="7" t="s">
        <v>9</v>
      </c>
      <c r="F168" s="7" t="s">
        <v>10</v>
      </c>
      <c r="G168" s="7"/>
      <c r="H168">
        <f>VLOOKUP(C168,'第二次提供单价（补充部分采购物料'!B:G,6,0)</f>
        <v>0</v>
      </c>
      <c r="I168" t="str">
        <f>VLOOKUP(C168,刘少提供的新旧料号对照表!B:F,5,0)</f>
        <v>Y10112107</v>
      </c>
      <c r="J168" t="s">
        <v>7592</v>
      </c>
    </row>
    <row r="169" spans="1:11" x14ac:dyDescent="0.2">
      <c r="A169" t="s">
        <v>1386</v>
      </c>
      <c r="B169" s="7">
        <v>663</v>
      </c>
      <c r="C169" s="7" t="s">
        <v>350</v>
      </c>
      <c r="D169" s="12" t="s">
        <v>351</v>
      </c>
      <c r="E169" s="7" t="s">
        <v>9</v>
      </c>
      <c r="F169" s="7" t="s">
        <v>10</v>
      </c>
      <c r="G169" s="7" t="s">
        <v>224</v>
      </c>
      <c r="H169" t="e">
        <f>VLOOKUP(C169,'第二次提供单价（补充部分采购物料'!B:G,6,0)</f>
        <v>#N/A</v>
      </c>
      <c r="I169" t="str">
        <f>VLOOKUP(C169,刘少提供的新旧料号对照表!B:F,5,0)</f>
        <v>Y10111336</v>
      </c>
    </row>
    <row r="170" spans="1:11" x14ac:dyDescent="0.2">
      <c r="A170" t="s">
        <v>6709</v>
      </c>
      <c r="B170" s="7">
        <v>663</v>
      </c>
      <c r="C170" s="7" t="s">
        <v>352</v>
      </c>
      <c r="D170" s="12" t="s">
        <v>353</v>
      </c>
      <c r="E170" s="7" t="s">
        <v>9</v>
      </c>
      <c r="F170" s="7" t="s">
        <v>10</v>
      </c>
      <c r="G170" s="7" t="s">
        <v>224</v>
      </c>
      <c r="H170" t="e">
        <f>VLOOKUP(C170,'第二次提供单价（补充部分采购物料'!B:G,6,0)</f>
        <v>#N/A</v>
      </c>
      <c r="I170" t="str">
        <f>VLOOKUP(C170,刘少提供的新旧料号对照表!B:F,5,0)</f>
        <v>Y10111338</v>
      </c>
    </row>
    <row r="171" spans="1:11" x14ac:dyDescent="0.2">
      <c r="A171" t="s">
        <v>6708</v>
      </c>
      <c r="B171" s="7">
        <v>663</v>
      </c>
      <c r="C171" s="7" t="s">
        <v>354</v>
      </c>
      <c r="D171" s="12" t="s">
        <v>355</v>
      </c>
      <c r="E171" s="7" t="s">
        <v>9</v>
      </c>
      <c r="F171" s="7" t="s">
        <v>10</v>
      </c>
      <c r="G171" s="7" t="s">
        <v>224</v>
      </c>
      <c r="H171" t="e">
        <f>VLOOKUP(C171,'第二次提供单价（补充部分采购物料'!B:G,6,0)</f>
        <v>#N/A</v>
      </c>
      <c r="I171" t="str">
        <f>VLOOKUP(C171,刘少提供的新旧料号对照表!B:F,5,0)</f>
        <v>Y10111337</v>
      </c>
    </row>
    <row r="172" spans="1:11" x14ac:dyDescent="0.2">
      <c r="A172" t="s">
        <v>1393</v>
      </c>
      <c r="B172" s="7">
        <v>663</v>
      </c>
      <c r="C172" s="7" t="s">
        <v>356</v>
      </c>
      <c r="D172" s="12" t="s">
        <v>357</v>
      </c>
      <c r="E172" s="7" t="s">
        <v>9</v>
      </c>
      <c r="F172" s="7" t="s">
        <v>10</v>
      </c>
      <c r="G172" s="7"/>
      <c r="H172">
        <f>VLOOKUP(C172,'第二次提供单价（补充部分采购物料'!B:G,6,0)</f>
        <v>0</v>
      </c>
      <c r="I172" t="str">
        <f>VLOOKUP(C172,刘少提供的新旧料号对照表!B:F,5,0)</f>
        <v>Y1300526</v>
      </c>
      <c r="J172">
        <v>7.81</v>
      </c>
      <c r="K172" t="s">
        <v>7590</v>
      </c>
    </row>
    <row r="173" spans="1:11" x14ac:dyDescent="0.2">
      <c r="A173" t="s">
        <v>1395</v>
      </c>
      <c r="B173" s="7">
        <v>663</v>
      </c>
      <c r="C173" s="7" t="s">
        <v>358</v>
      </c>
      <c r="D173" s="12" t="s">
        <v>359</v>
      </c>
      <c r="E173" s="7" t="s">
        <v>9</v>
      </c>
      <c r="F173" s="7" t="s">
        <v>10</v>
      </c>
      <c r="G173" s="7" t="s">
        <v>343</v>
      </c>
      <c r="H173" t="e">
        <f>VLOOKUP(C173,'第二次提供单价（补充部分采购物料'!B:G,6,0)</f>
        <v>#N/A</v>
      </c>
      <c r="I173" t="str">
        <f>VLOOKUP(C173,刘少提供的新旧料号对照表!B:F,5,0)</f>
        <v>Y10111741</v>
      </c>
    </row>
    <row r="174" spans="1:11" x14ac:dyDescent="0.2">
      <c r="A174" t="s">
        <v>1398</v>
      </c>
      <c r="B174" s="7">
        <v>663</v>
      </c>
      <c r="C174" s="7" t="s">
        <v>360</v>
      </c>
      <c r="D174" s="12" t="s">
        <v>361</v>
      </c>
      <c r="E174" s="7" t="s">
        <v>9</v>
      </c>
      <c r="F174" s="7" t="s">
        <v>10</v>
      </c>
      <c r="G174" s="7"/>
      <c r="H174">
        <f>VLOOKUP(C174,'第二次提供单价（补充部分采购物料'!B:G,6,0)</f>
        <v>0</v>
      </c>
      <c r="I174" t="str">
        <f>VLOOKUP(C174,刘少提供的新旧料号对照表!B:F,5,0)</f>
        <v>Y10112052</v>
      </c>
      <c r="J174">
        <v>1.4159292035398201</v>
      </c>
      <c r="K174" t="s">
        <v>224</v>
      </c>
    </row>
    <row r="175" spans="1:11" x14ac:dyDescent="0.2">
      <c r="A175" t="s">
        <v>1400</v>
      </c>
      <c r="B175" s="7">
        <v>663</v>
      </c>
      <c r="C175" s="7" t="s">
        <v>362</v>
      </c>
      <c r="D175" s="12" t="s">
        <v>363</v>
      </c>
      <c r="E175" s="7" t="s">
        <v>9</v>
      </c>
      <c r="F175" s="7" t="s">
        <v>10</v>
      </c>
      <c r="G175" s="7" t="s">
        <v>343</v>
      </c>
      <c r="H175" t="e">
        <f>VLOOKUP(C175,'第二次提供单价（补充部分采购物料'!B:G,6,0)</f>
        <v>#N/A</v>
      </c>
      <c r="I175" t="str">
        <f>VLOOKUP(C175,刘少提供的新旧料号对照表!B:F,5,0)</f>
        <v>Y11300047</v>
      </c>
    </row>
    <row r="176" spans="1:11" x14ac:dyDescent="0.2">
      <c r="A176" t="s">
        <v>1402</v>
      </c>
      <c r="B176" s="7">
        <v>663</v>
      </c>
      <c r="C176" s="7" t="s">
        <v>364</v>
      </c>
      <c r="D176" s="12" t="s">
        <v>365</v>
      </c>
      <c r="E176" s="7" t="s">
        <v>9</v>
      </c>
      <c r="F176" s="7" t="s">
        <v>10</v>
      </c>
      <c r="G176" s="7"/>
      <c r="H176">
        <f>VLOOKUP(C176,'第二次提供单价（补充部分采购物料'!B:G,6,0)</f>
        <v>0</v>
      </c>
      <c r="I176" t="str">
        <f>VLOOKUP(C176,刘少提供的新旧料号对照表!B:F,5,0)</f>
        <v>Y1116124634</v>
      </c>
      <c r="J176">
        <v>2.654867256E-2</v>
      </c>
      <c r="K176" t="s">
        <v>343</v>
      </c>
    </row>
    <row r="177" spans="1:11" x14ac:dyDescent="0.2">
      <c r="A177" t="s">
        <v>1405</v>
      </c>
      <c r="B177" s="7">
        <v>663</v>
      </c>
      <c r="C177" s="7" t="s">
        <v>366</v>
      </c>
      <c r="D177" s="12" t="s">
        <v>367</v>
      </c>
      <c r="E177" s="7" t="s">
        <v>9</v>
      </c>
      <c r="F177" s="7" t="s">
        <v>10</v>
      </c>
      <c r="G177" s="7" t="s">
        <v>224</v>
      </c>
      <c r="H177" t="e">
        <f>VLOOKUP(C177,'第二次提供单价（补充部分采购物料'!B:G,6,0)</f>
        <v>#N/A</v>
      </c>
      <c r="I177" t="str">
        <f>VLOOKUP(C177,刘少提供的新旧料号对照表!B:F,5,0)</f>
        <v>Y111630001</v>
      </c>
    </row>
    <row r="178" spans="1:11" x14ac:dyDescent="0.2">
      <c r="A178" t="s">
        <v>1407</v>
      </c>
      <c r="B178" s="7">
        <v>663</v>
      </c>
      <c r="C178" s="7" t="s">
        <v>368</v>
      </c>
      <c r="D178" s="12" t="s">
        <v>369</v>
      </c>
      <c r="E178" s="7" t="s">
        <v>9</v>
      </c>
      <c r="F178" s="7" t="s">
        <v>10</v>
      </c>
      <c r="G178" s="7" t="s">
        <v>224</v>
      </c>
      <c r="H178" t="e">
        <f>VLOOKUP(C178,'第二次提供单价（补充部分采购物料'!B:G,6,0)</f>
        <v>#N/A</v>
      </c>
      <c r="I178" t="str">
        <f>VLOOKUP(C178,刘少提供的新旧料号对照表!B:F,5,0)</f>
        <v>Y142000208</v>
      </c>
    </row>
    <row r="179" spans="1:11" x14ac:dyDescent="0.2">
      <c r="A179" t="s">
        <v>1410</v>
      </c>
      <c r="B179" s="7">
        <v>663</v>
      </c>
      <c r="C179" s="7" t="s">
        <v>370</v>
      </c>
      <c r="D179" s="12" t="s">
        <v>371</v>
      </c>
      <c r="E179" s="7" t="s">
        <v>9</v>
      </c>
      <c r="F179" s="7" t="s">
        <v>10</v>
      </c>
      <c r="G179" s="7" t="s">
        <v>343</v>
      </c>
      <c r="H179" t="e">
        <f>VLOOKUP(C179,'第二次提供单价（补充部分采购物料'!B:G,6,0)</f>
        <v>#N/A</v>
      </c>
      <c r="I179" t="str">
        <f>VLOOKUP(C179,刘少提供的新旧料号对照表!B:F,5,0)</f>
        <v>Y111621116</v>
      </c>
    </row>
    <row r="180" spans="1:11" x14ac:dyDescent="0.2">
      <c r="A180" t="s">
        <v>1411</v>
      </c>
      <c r="B180" s="7">
        <v>663</v>
      </c>
      <c r="C180" s="7" t="s">
        <v>372</v>
      </c>
      <c r="D180" s="12" t="s">
        <v>373</v>
      </c>
      <c r="E180" s="7" t="s">
        <v>9</v>
      </c>
      <c r="F180" s="7" t="s">
        <v>10</v>
      </c>
      <c r="G180" s="7"/>
      <c r="H180">
        <f>VLOOKUP(C180,'第二次提供单价（补充部分采购物料'!B:G,6,0)</f>
        <v>0</v>
      </c>
      <c r="I180" t="str">
        <f>VLOOKUP(C180,刘少提供的新旧料号对照表!B:F,5,0)</f>
        <v>Y13110200</v>
      </c>
      <c r="J180">
        <v>0.02</v>
      </c>
      <c r="K180" t="s">
        <v>7590</v>
      </c>
    </row>
    <row r="181" spans="1:11" x14ac:dyDescent="0.2">
      <c r="A181" t="s">
        <v>7582</v>
      </c>
      <c r="B181" s="7">
        <v>663</v>
      </c>
      <c r="C181" s="7" t="s">
        <v>374</v>
      </c>
      <c r="D181" s="12" t="s">
        <v>375</v>
      </c>
      <c r="E181" s="7" t="s">
        <v>9</v>
      </c>
      <c r="F181" s="7" t="s">
        <v>10</v>
      </c>
      <c r="G181" s="7"/>
      <c r="H181">
        <f>VLOOKUP(C181,'第二次提供单价（补充部分采购物料'!B:G,6,0)</f>
        <v>0</v>
      </c>
      <c r="I181" t="str">
        <f>VLOOKUP(C181,刘少提供的新旧料号对照表!B:F,5,0)</f>
        <v>描述不清，匹配不到</v>
      </c>
    </row>
    <row r="182" spans="1:11" x14ac:dyDescent="0.2">
      <c r="A182" t="s">
        <v>5003</v>
      </c>
      <c r="B182" s="7">
        <v>663</v>
      </c>
      <c r="C182" s="7" t="s">
        <v>376</v>
      </c>
      <c r="D182" s="12" t="s">
        <v>377</v>
      </c>
      <c r="E182" s="7" t="s">
        <v>9</v>
      </c>
      <c r="F182" s="7" t="s">
        <v>10</v>
      </c>
      <c r="G182" s="7" t="s">
        <v>224</v>
      </c>
      <c r="H182" t="e">
        <f>VLOOKUP(C182,'第二次提供单价（补充部分采购物料'!B:G,6,0)</f>
        <v>#N/A</v>
      </c>
      <c r="I182" t="str">
        <f>VLOOKUP(C182,刘少提供的新旧料号对照表!B:F,5,0)</f>
        <v>Y11300640</v>
      </c>
    </row>
    <row r="183" spans="1:11" x14ac:dyDescent="0.2">
      <c r="A183" t="s">
        <v>1416</v>
      </c>
      <c r="B183" s="7">
        <v>663</v>
      </c>
      <c r="C183" s="7" t="s">
        <v>378</v>
      </c>
      <c r="D183" s="12" t="s">
        <v>379</v>
      </c>
      <c r="E183" s="7" t="s">
        <v>9</v>
      </c>
      <c r="F183" s="7" t="s">
        <v>10</v>
      </c>
      <c r="G183" s="7" t="s">
        <v>343</v>
      </c>
      <c r="H183" t="e">
        <f>VLOOKUP(C183,'第二次提供单价（补充部分采购物料'!B:G,6,0)</f>
        <v>#N/A</v>
      </c>
      <c r="I183" t="str">
        <f>VLOOKUP(C183,刘少提供的新旧料号对照表!B:F,5,0)</f>
        <v>Y142000251</v>
      </c>
    </row>
    <row r="184" spans="1:11" x14ac:dyDescent="0.2">
      <c r="A184" t="s">
        <v>1418</v>
      </c>
      <c r="B184" s="7">
        <v>663</v>
      </c>
      <c r="C184" s="7" t="s">
        <v>380</v>
      </c>
      <c r="D184" s="12" t="s">
        <v>381</v>
      </c>
      <c r="E184" s="7" t="s">
        <v>9</v>
      </c>
      <c r="F184" s="7" t="s">
        <v>10</v>
      </c>
      <c r="G184" s="7" t="s">
        <v>343</v>
      </c>
      <c r="H184" t="e">
        <f>VLOOKUP(C184,'第二次提供单价（补充部分采购物料'!B:G,6,0)</f>
        <v>#N/A</v>
      </c>
      <c r="I184" t="str">
        <f>VLOOKUP(C184,刘少提供的新旧料号对照表!B:F,5,0)</f>
        <v>Y13150015</v>
      </c>
    </row>
    <row r="185" spans="1:11" x14ac:dyDescent="0.2">
      <c r="A185" t="s">
        <v>1420</v>
      </c>
      <c r="B185" s="7">
        <v>663</v>
      </c>
      <c r="C185" s="7" t="s">
        <v>382</v>
      </c>
      <c r="D185" s="12" t="s">
        <v>383</v>
      </c>
      <c r="E185" s="7" t="s">
        <v>9</v>
      </c>
      <c r="F185" s="7" t="s">
        <v>10</v>
      </c>
      <c r="G185" s="7" t="s">
        <v>224</v>
      </c>
      <c r="H185" t="e">
        <f>VLOOKUP(C185,'第二次提供单价（补充部分采购物料'!B:G,6,0)</f>
        <v>#N/A</v>
      </c>
      <c r="I185" t="str">
        <f>VLOOKUP(C185,刘少提供的新旧料号对照表!B:F,5,0)</f>
        <v>Y142000243</v>
      </c>
    </row>
    <row r="186" spans="1:11" x14ac:dyDescent="0.2">
      <c r="A186" t="s">
        <v>7582</v>
      </c>
      <c r="B186" s="7">
        <v>663</v>
      </c>
      <c r="C186" s="7" t="s">
        <v>384</v>
      </c>
      <c r="D186" s="12" t="s">
        <v>385</v>
      </c>
      <c r="E186" s="7" t="s">
        <v>9</v>
      </c>
      <c r="F186" s="7" t="s">
        <v>10</v>
      </c>
      <c r="G186" s="7" t="s">
        <v>224</v>
      </c>
      <c r="H186" t="e">
        <f>VLOOKUP(C186,'第二次提供单价（补充部分采购物料'!B:G,6,0)</f>
        <v>#N/A</v>
      </c>
      <c r="I186" t="str">
        <f>VLOOKUP(C186,刘少提供的新旧料号对照表!B:F,5,0)</f>
        <v>描述不清，匹配不到</v>
      </c>
    </row>
    <row r="187" spans="1:11" x14ac:dyDescent="0.2">
      <c r="A187" t="s">
        <v>1423</v>
      </c>
      <c r="B187" s="7">
        <v>663</v>
      </c>
      <c r="C187" s="7" t="s">
        <v>386</v>
      </c>
      <c r="D187" s="12" t="s">
        <v>387</v>
      </c>
      <c r="E187" s="7" t="s">
        <v>9</v>
      </c>
      <c r="F187" s="7" t="s">
        <v>10</v>
      </c>
      <c r="G187" s="7"/>
      <c r="H187">
        <f>VLOOKUP(C187,'第二次提供单价（补充部分采购物料'!B:G,6,0)</f>
        <v>0</v>
      </c>
      <c r="I187" t="str">
        <f>VLOOKUP(C187,刘少提供的新旧料号对照表!B:F,5,0)</f>
        <v>Y10111860</v>
      </c>
      <c r="K187" t="s">
        <v>475</v>
      </c>
    </row>
    <row r="188" spans="1:11" x14ac:dyDescent="0.2">
      <c r="A188" t="s">
        <v>1425</v>
      </c>
      <c r="B188" s="7">
        <v>663</v>
      </c>
      <c r="C188" s="7" t="s">
        <v>388</v>
      </c>
      <c r="D188" s="12" t="s">
        <v>389</v>
      </c>
      <c r="E188" s="7" t="s">
        <v>9</v>
      </c>
      <c r="F188" s="7" t="s">
        <v>10</v>
      </c>
      <c r="G188" s="7"/>
      <c r="H188">
        <f>VLOOKUP(C188,'第二次提供单价（补充部分采购物料'!B:G,6,0)</f>
        <v>0</v>
      </c>
      <c r="I188" t="str">
        <f>VLOOKUP(C188,刘少提供的新旧料号对照表!B:F,5,0)</f>
        <v>Y11170006</v>
      </c>
      <c r="J188">
        <v>0.13</v>
      </c>
      <c r="K188" t="s">
        <v>7590</v>
      </c>
    </row>
    <row r="189" spans="1:11" x14ac:dyDescent="0.2">
      <c r="A189" t="s">
        <v>1427</v>
      </c>
      <c r="B189" s="7">
        <v>663</v>
      </c>
      <c r="C189" s="7" t="s">
        <v>390</v>
      </c>
      <c r="D189" s="12" t="s">
        <v>391</v>
      </c>
      <c r="E189" s="7" t="s">
        <v>9</v>
      </c>
      <c r="F189" s="7" t="s">
        <v>10</v>
      </c>
      <c r="G189" s="7"/>
      <c r="H189">
        <f>VLOOKUP(C189,'第二次提供单价（补充部分采购物料'!B:G,6,0)</f>
        <v>0</v>
      </c>
      <c r="I189" t="str">
        <f>VLOOKUP(C189,刘少提供的新旧料号对照表!B:F,5,0)</f>
        <v>Y191812169</v>
      </c>
      <c r="J189">
        <v>60.176991149999999</v>
      </c>
      <c r="K189" t="s">
        <v>7589</v>
      </c>
    </row>
    <row r="190" spans="1:11" x14ac:dyDescent="0.2">
      <c r="A190" t="s">
        <v>1429</v>
      </c>
      <c r="B190" s="7">
        <v>663</v>
      </c>
      <c r="C190" s="7" t="s">
        <v>392</v>
      </c>
      <c r="D190" s="12" t="s">
        <v>393</v>
      </c>
      <c r="E190" s="7" t="s">
        <v>9</v>
      </c>
      <c r="F190" s="7" t="s">
        <v>10</v>
      </c>
      <c r="G190" s="16" t="s">
        <v>1095</v>
      </c>
      <c r="H190" t="e">
        <f>VLOOKUP(C190,'第二次提供单价（补充部分采购物料'!B:G,6,0)</f>
        <v>#N/A</v>
      </c>
      <c r="I190" t="str">
        <f>VLOOKUP(C190,刘少提供的新旧料号对照表!B:F,5,0)</f>
        <v>Y11163337</v>
      </c>
    </row>
    <row r="191" spans="1:11" x14ac:dyDescent="0.2">
      <c r="A191" t="s">
        <v>1431</v>
      </c>
      <c r="B191" s="7">
        <v>663</v>
      </c>
      <c r="C191" s="7" t="s">
        <v>394</v>
      </c>
      <c r="D191" s="12" t="s">
        <v>395</v>
      </c>
      <c r="E191" s="7" t="s">
        <v>9</v>
      </c>
      <c r="F191" s="7" t="s">
        <v>10</v>
      </c>
      <c r="G191" s="7" t="s">
        <v>1095</v>
      </c>
      <c r="H191" t="e">
        <f>VLOOKUP(C191,'第二次提供单价（补充部分采购物料'!B:G,6,0)</f>
        <v>#N/A</v>
      </c>
      <c r="I191" t="str">
        <f>VLOOKUP(C191,刘少提供的新旧料号对照表!B:F,5,0)</f>
        <v>Y11163338</v>
      </c>
    </row>
    <row r="192" spans="1:11" x14ac:dyDescent="0.2">
      <c r="A192" t="s">
        <v>1433</v>
      </c>
      <c r="B192" s="7">
        <v>663</v>
      </c>
      <c r="C192" s="7" t="s">
        <v>396</v>
      </c>
      <c r="D192" s="12" t="s">
        <v>397</v>
      </c>
      <c r="E192" s="7" t="s">
        <v>9</v>
      </c>
      <c r="F192" s="7" t="s">
        <v>10</v>
      </c>
      <c r="G192" s="7" t="s">
        <v>1095</v>
      </c>
      <c r="H192" t="e">
        <f>VLOOKUP(C192,'第二次提供单价（补充部分采购物料'!B:G,6,0)</f>
        <v>#N/A</v>
      </c>
      <c r="I192" t="str">
        <f>VLOOKUP(C192,刘少提供的新旧料号对照表!B:F,5,0)</f>
        <v>Y11163339</v>
      </c>
    </row>
    <row r="193" spans="1:11" x14ac:dyDescent="0.2">
      <c r="A193" t="s">
        <v>1435</v>
      </c>
      <c r="B193" s="7">
        <v>663</v>
      </c>
      <c r="C193" s="7" t="s">
        <v>398</v>
      </c>
      <c r="D193" s="12" t="s">
        <v>399</v>
      </c>
      <c r="E193" s="7" t="s">
        <v>9</v>
      </c>
      <c r="F193" s="7" t="s">
        <v>10</v>
      </c>
      <c r="G193" s="7" t="s">
        <v>400</v>
      </c>
      <c r="H193" t="e">
        <f>VLOOKUP(C193,'第二次提供单价（补充部分采购物料'!B:G,6,0)</f>
        <v>#N/A</v>
      </c>
      <c r="I193" t="str">
        <f>VLOOKUP(C193,刘少提供的新旧料号对照表!B:F,5,0)</f>
        <v>Y191812165</v>
      </c>
    </row>
    <row r="194" spans="1:11" x14ac:dyDescent="0.2">
      <c r="A194" t="s">
        <v>1437</v>
      </c>
      <c r="B194" s="7">
        <v>663</v>
      </c>
      <c r="C194" s="7" t="s">
        <v>401</v>
      </c>
      <c r="D194" s="12" t="s">
        <v>402</v>
      </c>
      <c r="E194" s="7" t="s">
        <v>9</v>
      </c>
      <c r="F194" s="7" t="s">
        <v>10</v>
      </c>
      <c r="G194" s="7"/>
      <c r="H194">
        <f>VLOOKUP(C194,'第二次提供单价（补充部分采购物料'!B:G,6,0)</f>
        <v>0</v>
      </c>
      <c r="I194" t="str">
        <f>VLOOKUP(C194,刘少提供的新旧料号对照表!B:F,5,0)</f>
        <v>Y11163362</v>
      </c>
      <c r="J194">
        <v>0.26548672565999998</v>
      </c>
      <c r="K194" t="s">
        <v>1095</v>
      </c>
    </row>
    <row r="195" spans="1:11" x14ac:dyDescent="0.2">
      <c r="A195" t="s">
        <v>6227</v>
      </c>
      <c r="B195" s="7">
        <v>663</v>
      </c>
      <c r="C195" s="7" t="s">
        <v>403</v>
      </c>
      <c r="D195" s="12" t="s">
        <v>404</v>
      </c>
      <c r="E195" s="7" t="s">
        <v>9</v>
      </c>
      <c r="F195" s="7" t="s">
        <v>10</v>
      </c>
      <c r="G195" s="7" t="s">
        <v>224</v>
      </c>
      <c r="H195" t="e">
        <f>VLOOKUP(C195,'第二次提供单价（补充部分采购物料'!B:G,6,0)</f>
        <v>#N/A</v>
      </c>
      <c r="I195" t="str">
        <f>VLOOKUP(C195,刘少提供的新旧料号对照表!B:F,5,0)</f>
        <v>Y111631120</v>
      </c>
    </row>
    <row r="196" spans="1:11" x14ac:dyDescent="0.2">
      <c r="A196" t="s">
        <v>1441</v>
      </c>
      <c r="B196" s="7">
        <v>663</v>
      </c>
      <c r="C196" s="7" t="s">
        <v>405</v>
      </c>
      <c r="D196" s="12" t="s">
        <v>406</v>
      </c>
      <c r="E196" s="7" t="s">
        <v>9</v>
      </c>
      <c r="F196" s="7" t="s">
        <v>10</v>
      </c>
      <c r="G196" s="7" t="s">
        <v>224</v>
      </c>
      <c r="H196" t="e">
        <f>VLOOKUP(C196,'第二次提供单价（补充部分采购物料'!B:G,6,0)</f>
        <v>#N/A</v>
      </c>
      <c r="I196" t="str">
        <f>VLOOKUP(C196,刘少提供的新旧料号对照表!B:F,5,0)</f>
        <v>Y111631123</v>
      </c>
    </row>
    <row r="197" spans="1:11" x14ac:dyDescent="0.2">
      <c r="A197" t="s">
        <v>1443</v>
      </c>
      <c r="B197" s="7">
        <v>663</v>
      </c>
      <c r="C197" s="7" t="s">
        <v>407</v>
      </c>
      <c r="D197" s="12" t="s">
        <v>408</v>
      </c>
      <c r="E197" s="7" t="s">
        <v>9</v>
      </c>
      <c r="F197" s="7" t="s">
        <v>10</v>
      </c>
      <c r="G197" s="7" t="s">
        <v>224</v>
      </c>
      <c r="H197" t="e">
        <f>VLOOKUP(C197,'第二次提供单价（补充部分采购物料'!B:G,6,0)</f>
        <v>#N/A</v>
      </c>
      <c r="I197" t="str">
        <f>VLOOKUP(C197,刘少提供的新旧料号对照表!B:F,5,0)</f>
        <v>Y111631124</v>
      </c>
    </row>
    <row r="198" spans="1:11" x14ac:dyDescent="0.2">
      <c r="A198" t="s">
        <v>1445</v>
      </c>
      <c r="B198" s="7">
        <v>663</v>
      </c>
      <c r="C198" s="7" t="s">
        <v>409</v>
      </c>
      <c r="D198" s="12" t="s">
        <v>410</v>
      </c>
      <c r="E198" s="7" t="s">
        <v>9</v>
      </c>
      <c r="F198" s="7" t="s">
        <v>10</v>
      </c>
      <c r="G198" s="7" t="s">
        <v>224</v>
      </c>
      <c r="H198" t="e">
        <f>VLOOKUP(C198,'第二次提供单价（补充部分采购物料'!B:G,6,0)</f>
        <v>#N/A</v>
      </c>
      <c r="I198" t="str">
        <f>VLOOKUP(C198,刘少提供的新旧料号对照表!B:F,5,0)</f>
        <v>Y111631127</v>
      </c>
    </row>
    <row r="199" spans="1:11" x14ac:dyDescent="0.2">
      <c r="A199" t="s">
        <v>1447</v>
      </c>
      <c r="B199" s="7">
        <v>663</v>
      </c>
      <c r="C199" s="7" t="s">
        <v>411</v>
      </c>
      <c r="D199" s="12" t="s">
        <v>412</v>
      </c>
      <c r="E199" s="7" t="s">
        <v>9</v>
      </c>
      <c r="F199" s="7" t="s">
        <v>10</v>
      </c>
      <c r="G199" s="7" t="s">
        <v>224</v>
      </c>
      <c r="H199" t="e">
        <f>VLOOKUP(C199,'第二次提供单价（补充部分采购物料'!B:G,6,0)</f>
        <v>#N/A</v>
      </c>
      <c r="I199" t="str">
        <f>VLOOKUP(C199,刘少提供的新旧料号对照表!B:F,5,0)</f>
        <v>Y111631128</v>
      </c>
    </row>
    <row r="200" spans="1:11" x14ac:dyDescent="0.2">
      <c r="A200" t="s">
        <v>1449</v>
      </c>
      <c r="B200" s="7">
        <v>663</v>
      </c>
      <c r="C200" s="7" t="s">
        <v>413</v>
      </c>
      <c r="D200" s="12" t="s">
        <v>414</v>
      </c>
      <c r="E200" s="7" t="s">
        <v>9</v>
      </c>
      <c r="F200" s="7" t="s">
        <v>10</v>
      </c>
      <c r="G200" s="7" t="s">
        <v>224</v>
      </c>
      <c r="H200" t="e">
        <f>VLOOKUP(C200,'第二次提供单价（补充部分采购物料'!B:G,6,0)</f>
        <v>#N/A</v>
      </c>
      <c r="I200" t="str">
        <f>VLOOKUP(C200,刘少提供的新旧料号对照表!B:F,5,0)</f>
        <v>Y111631121</v>
      </c>
    </row>
    <row r="201" spans="1:11" x14ac:dyDescent="0.2">
      <c r="A201" t="s">
        <v>1451</v>
      </c>
      <c r="B201" s="7">
        <v>663</v>
      </c>
      <c r="C201" s="7" t="s">
        <v>415</v>
      </c>
      <c r="D201" s="12" t="s">
        <v>416</v>
      </c>
      <c r="E201" s="7" t="s">
        <v>9</v>
      </c>
      <c r="F201" s="7" t="s">
        <v>10</v>
      </c>
      <c r="G201" s="7" t="s">
        <v>224</v>
      </c>
      <c r="H201" t="e">
        <f>VLOOKUP(C201,'第二次提供单价（补充部分采购物料'!B:G,6,0)</f>
        <v>#N/A</v>
      </c>
      <c r="I201" t="str">
        <f>VLOOKUP(C201,刘少提供的新旧料号对照表!B:F,5,0)</f>
        <v>Y111631122</v>
      </c>
    </row>
    <row r="202" spans="1:11" x14ac:dyDescent="0.2">
      <c r="A202" t="s">
        <v>1453</v>
      </c>
      <c r="B202" s="7">
        <v>663</v>
      </c>
      <c r="C202" s="7" t="s">
        <v>417</v>
      </c>
      <c r="D202" s="12" t="s">
        <v>418</v>
      </c>
      <c r="E202" s="7" t="s">
        <v>9</v>
      </c>
      <c r="F202" s="7" t="s">
        <v>10</v>
      </c>
      <c r="G202" s="7"/>
      <c r="H202">
        <f>VLOOKUP(C202,'第二次提供单价（补充部分采购物料'!B:G,6,0)</f>
        <v>0</v>
      </c>
      <c r="I202" t="str">
        <f>VLOOKUP(C202,刘少提供的新旧料号对照表!B:F,5,0)</f>
        <v>Y11120373</v>
      </c>
      <c r="J202">
        <v>0.16</v>
      </c>
      <c r="K202" t="s">
        <v>7590</v>
      </c>
    </row>
    <row r="203" spans="1:11" x14ac:dyDescent="0.2">
      <c r="A203" t="s">
        <v>1455</v>
      </c>
      <c r="B203" s="7">
        <v>663</v>
      </c>
      <c r="C203" s="7" t="s">
        <v>419</v>
      </c>
      <c r="D203" s="12" t="s">
        <v>420</v>
      </c>
      <c r="E203" s="7" t="s">
        <v>9</v>
      </c>
      <c r="F203" s="7" t="s">
        <v>10</v>
      </c>
      <c r="G203" s="7" t="s">
        <v>224</v>
      </c>
      <c r="H203" t="e">
        <f>VLOOKUP(C203,'第二次提供单价（补充部分采购物料'!B:G,6,0)</f>
        <v>#N/A</v>
      </c>
      <c r="I203" t="str">
        <f>VLOOKUP(C203,刘少提供的新旧料号对照表!B:F,5,0)</f>
        <v>Y10111588</v>
      </c>
    </row>
    <row r="204" spans="1:11" x14ac:dyDescent="0.2">
      <c r="A204" t="s">
        <v>1457</v>
      </c>
      <c r="B204" s="7">
        <v>663</v>
      </c>
      <c r="C204" s="7" t="s">
        <v>421</v>
      </c>
      <c r="D204" s="12" t="s">
        <v>422</v>
      </c>
      <c r="E204" s="7" t="s">
        <v>9</v>
      </c>
      <c r="F204" s="7" t="s">
        <v>10</v>
      </c>
      <c r="G204" s="7" t="s">
        <v>343</v>
      </c>
      <c r="H204" t="e">
        <f>VLOOKUP(C204,'第二次提供单价（补充部分采购物料'!B:G,6,0)</f>
        <v>#N/A</v>
      </c>
      <c r="I204" t="str">
        <f>VLOOKUP(C204,刘少提供的新旧料号对照表!B:F,5,0)</f>
        <v>Y10112045</v>
      </c>
    </row>
    <row r="205" spans="1:11" x14ac:dyDescent="0.2">
      <c r="A205" t="s">
        <v>1459</v>
      </c>
      <c r="B205" s="7">
        <v>663</v>
      </c>
      <c r="C205" s="7" t="s">
        <v>423</v>
      </c>
      <c r="D205" s="12" t="s">
        <v>424</v>
      </c>
      <c r="E205" s="7" t="s">
        <v>9</v>
      </c>
      <c r="F205" s="7" t="s">
        <v>10</v>
      </c>
      <c r="G205" s="7" t="s">
        <v>224</v>
      </c>
      <c r="H205" t="e">
        <f>VLOOKUP(C205,'第二次提供单价（补充部分采购物料'!B:G,6,0)</f>
        <v>#N/A</v>
      </c>
      <c r="I205" t="str">
        <f>VLOOKUP(C205,刘少提供的新旧料号对照表!B:F,5,0)</f>
        <v>Y11300514</v>
      </c>
    </row>
    <row r="206" spans="1:11" x14ac:dyDescent="0.2">
      <c r="A206" t="s">
        <v>1461</v>
      </c>
      <c r="B206" s="7">
        <v>663</v>
      </c>
      <c r="C206" s="7" t="s">
        <v>425</v>
      </c>
      <c r="D206" s="12" t="s">
        <v>426</v>
      </c>
      <c r="E206" s="7" t="s">
        <v>9</v>
      </c>
      <c r="F206" s="7" t="s">
        <v>10</v>
      </c>
      <c r="G206" s="7"/>
      <c r="H206">
        <f>VLOOKUP(C206,'第二次提供单价（补充部分采购物料'!B:G,6,0)</f>
        <v>0</v>
      </c>
      <c r="I206" t="str">
        <f>VLOOKUP(C206,刘少提供的新旧料号对照表!B:F,5,0)</f>
        <v>Y11310316</v>
      </c>
      <c r="J206">
        <v>0.70796460175999998</v>
      </c>
      <c r="K206" t="s">
        <v>343</v>
      </c>
    </row>
    <row r="207" spans="1:11" x14ac:dyDescent="0.2">
      <c r="A207" t="s">
        <v>1464</v>
      </c>
      <c r="B207" s="7">
        <v>663</v>
      </c>
      <c r="C207" s="7" t="s">
        <v>427</v>
      </c>
      <c r="D207" s="8" t="s">
        <v>428</v>
      </c>
      <c r="E207" s="7" t="s">
        <v>9</v>
      </c>
      <c r="F207" s="7" t="s">
        <v>10</v>
      </c>
      <c r="G207" s="7" t="s">
        <v>429</v>
      </c>
      <c r="H207" t="e">
        <f>VLOOKUP(C207,'第二次提供单价（补充部分采购物料'!B:G,6,0)</f>
        <v>#N/A</v>
      </c>
      <c r="I207" t="str">
        <f>VLOOKUP(C207,刘少提供的新旧料号对照表!B:F,5,0)</f>
        <v>Y10111812</v>
      </c>
    </row>
    <row r="208" spans="1:11" x14ac:dyDescent="0.2">
      <c r="A208" t="s">
        <v>1466</v>
      </c>
      <c r="B208" s="7">
        <v>663</v>
      </c>
      <c r="C208" s="7" t="s">
        <v>430</v>
      </c>
      <c r="D208" s="8" t="s">
        <v>431</v>
      </c>
      <c r="E208" s="7" t="s">
        <v>9</v>
      </c>
      <c r="F208" s="7" t="s">
        <v>10</v>
      </c>
      <c r="G208" s="7" t="s">
        <v>429</v>
      </c>
      <c r="H208" t="e">
        <f>VLOOKUP(C208,'第二次提供单价（补充部分采购物料'!B:G,6,0)</f>
        <v>#N/A</v>
      </c>
      <c r="I208" t="str">
        <f>VLOOKUP(C208,刘少提供的新旧料号对照表!B:F,5,0)</f>
        <v>Y10111517</v>
      </c>
    </row>
    <row r="209" spans="1:9" x14ac:dyDescent="0.2">
      <c r="A209" t="s">
        <v>1468</v>
      </c>
      <c r="B209" s="7">
        <v>663</v>
      </c>
      <c r="C209" s="7" t="s">
        <v>432</v>
      </c>
      <c r="D209" s="8" t="s">
        <v>433</v>
      </c>
      <c r="E209" s="7" t="s">
        <v>9</v>
      </c>
      <c r="F209" s="7" t="s">
        <v>10</v>
      </c>
      <c r="G209" s="7" t="s">
        <v>429</v>
      </c>
      <c r="H209" t="e">
        <f>VLOOKUP(C209,'第二次提供单价（补充部分采购物料'!B:G,6,0)</f>
        <v>#N/A</v>
      </c>
      <c r="I209" t="str">
        <f>VLOOKUP(C209,刘少提供的新旧料号对照表!B:F,5,0)</f>
        <v>Y10111157</v>
      </c>
    </row>
    <row r="210" spans="1:9" x14ac:dyDescent="0.2">
      <c r="A210" t="s">
        <v>1470</v>
      </c>
      <c r="B210" s="7">
        <v>663</v>
      </c>
      <c r="C210" s="7" t="s">
        <v>434</v>
      </c>
      <c r="D210" s="8" t="s">
        <v>435</v>
      </c>
      <c r="E210" s="7" t="s">
        <v>9</v>
      </c>
      <c r="F210" s="7" t="s">
        <v>10</v>
      </c>
      <c r="G210" s="7" t="s">
        <v>429</v>
      </c>
      <c r="H210" t="e">
        <f>VLOOKUP(C210,'第二次提供单价（补充部分采购物料'!B:G,6,0)</f>
        <v>#N/A</v>
      </c>
      <c r="I210" t="str">
        <f>VLOOKUP(C210,刘少提供的新旧料号对照表!B:F,5,0)</f>
        <v>Y111951354</v>
      </c>
    </row>
    <row r="211" spans="1:9" x14ac:dyDescent="0.2">
      <c r="A211" t="s">
        <v>1472</v>
      </c>
      <c r="B211" s="7">
        <v>663</v>
      </c>
      <c r="C211" s="7" t="s">
        <v>436</v>
      </c>
      <c r="D211" s="8" t="s">
        <v>437</v>
      </c>
      <c r="E211" s="7" t="s">
        <v>9</v>
      </c>
      <c r="F211" s="7" t="s">
        <v>10</v>
      </c>
      <c r="G211" s="7" t="s">
        <v>429</v>
      </c>
      <c r="H211" t="e">
        <f>VLOOKUP(C211,'第二次提供单价（补充部分采购物料'!B:G,6,0)</f>
        <v>#N/A</v>
      </c>
      <c r="I211" t="str">
        <f>VLOOKUP(C211,刘少提供的新旧料号对照表!B:F,5,0)</f>
        <v>Y10112067</v>
      </c>
    </row>
    <row r="212" spans="1:9" x14ac:dyDescent="0.2">
      <c r="A212" t="s">
        <v>1474</v>
      </c>
      <c r="B212" s="7">
        <v>663</v>
      </c>
      <c r="C212" s="7" t="s">
        <v>438</v>
      </c>
      <c r="D212" s="8" t="s">
        <v>439</v>
      </c>
      <c r="E212" s="7" t="s">
        <v>9</v>
      </c>
      <c r="F212" s="7" t="s">
        <v>10</v>
      </c>
      <c r="G212" s="7" t="s">
        <v>429</v>
      </c>
      <c r="H212" t="e">
        <f>VLOOKUP(C212,'第二次提供单价（补充部分采购物料'!B:G,6,0)</f>
        <v>#N/A</v>
      </c>
      <c r="I212" t="str">
        <f>VLOOKUP(C212,刘少提供的新旧料号对照表!B:F,5,0)</f>
        <v>Y10111158</v>
      </c>
    </row>
    <row r="213" spans="1:9" x14ac:dyDescent="0.2">
      <c r="A213" t="s">
        <v>1476</v>
      </c>
      <c r="B213" s="7">
        <v>663</v>
      </c>
      <c r="C213" s="7" t="s">
        <v>440</v>
      </c>
      <c r="D213" s="8" t="s">
        <v>441</v>
      </c>
      <c r="E213" s="7" t="s">
        <v>9</v>
      </c>
      <c r="F213" s="7" t="s">
        <v>10</v>
      </c>
      <c r="G213" s="7" t="s">
        <v>429</v>
      </c>
      <c r="H213" t="e">
        <f>VLOOKUP(C213,'第二次提供单价（补充部分采购物料'!B:G,6,0)</f>
        <v>#N/A</v>
      </c>
      <c r="I213" t="str">
        <f>VLOOKUP(C213,刘少提供的新旧料号对照表!B:F,5,0)</f>
        <v>Y10112066</v>
      </c>
    </row>
    <row r="214" spans="1:9" x14ac:dyDescent="0.2">
      <c r="A214" t="s">
        <v>1478</v>
      </c>
      <c r="B214" s="7">
        <v>663</v>
      </c>
      <c r="C214" s="7" t="s">
        <v>442</v>
      </c>
      <c r="D214" s="8" t="s">
        <v>443</v>
      </c>
      <c r="E214" s="7" t="s">
        <v>9</v>
      </c>
      <c r="F214" s="7" t="s">
        <v>10</v>
      </c>
      <c r="G214" s="7" t="s">
        <v>429</v>
      </c>
      <c r="H214" t="e">
        <f>VLOOKUP(C214,'第二次提供单价（补充部分采购物料'!B:G,6,0)</f>
        <v>#N/A</v>
      </c>
      <c r="I214" t="str">
        <f>VLOOKUP(C214,刘少提供的新旧料号对照表!B:F,5,0)</f>
        <v>657*1107*5</v>
      </c>
    </row>
    <row r="215" spans="1:9" x14ac:dyDescent="0.2">
      <c r="A215" t="s">
        <v>1481</v>
      </c>
      <c r="B215" s="7">
        <v>663</v>
      </c>
      <c r="C215" s="7" t="s">
        <v>444</v>
      </c>
      <c r="D215" s="8" t="s">
        <v>445</v>
      </c>
      <c r="E215" s="7" t="s">
        <v>9</v>
      </c>
      <c r="F215" s="7" t="s">
        <v>10</v>
      </c>
      <c r="G215" s="7" t="s">
        <v>429</v>
      </c>
      <c r="H215" t="e">
        <f>VLOOKUP(C215,'第二次提供单价（补充部分采购物料'!B:G,6,0)</f>
        <v>#N/A</v>
      </c>
      <c r="I215" t="str">
        <f>VLOOKUP(C215,刘少提供的新旧料号对照表!B:F,5,0)</f>
        <v>Y10111810</v>
      </c>
    </row>
    <row r="216" spans="1:9" x14ac:dyDescent="0.2">
      <c r="A216" t="s">
        <v>1483</v>
      </c>
      <c r="B216" s="7">
        <v>663</v>
      </c>
      <c r="C216" s="7" t="s">
        <v>446</v>
      </c>
      <c r="D216" s="8" t="s">
        <v>447</v>
      </c>
      <c r="E216" s="7" t="s">
        <v>9</v>
      </c>
      <c r="F216" s="7" t="s">
        <v>10</v>
      </c>
      <c r="G216" s="7" t="s">
        <v>429</v>
      </c>
      <c r="H216" t="e">
        <f>VLOOKUP(C216,'第二次提供单价（补充部分采购物料'!B:G,6,0)</f>
        <v>#N/A</v>
      </c>
      <c r="I216" t="str">
        <f>VLOOKUP(C216,刘少提供的新旧料号对照表!B:F,5,0)</f>
        <v>Y10111400</v>
      </c>
    </row>
    <row r="217" spans="1:9" x14ac:dyDescent="0.2">
      <c r="A217" t="s">
        <v>1485</v>
      </c>
      <c r="B217" s="7">
        <v>663</v>
      </c>
      <c r="C217" s="7" t="s">
        <v>448</v>
      </c>
      <c r="D217" s="8" t="s">
        <v>449</v>
      </c>
      <c r="E217" s="7" t="s">
        <v>9</v>
      </c>
      <c r="F217" s="7" t="s">
        <v>10</v>
      </c>
      <c r="G217" s="7" t="s">
        <v>429</v>
      </c>
      <c r="H217" t="e">
        <f>VLOOKUP(C217,'第二次提供单价（补充部分采购物料'!B:G,6,0)</f>
        <v>#N/A</v>
      </c>
      <c r="I217" t="str">
        <f>VLOOKUP(C217,刘少提供的新旧料号对照表!B:F,5,0)</f>
        <v>Y10111456</v>
      </c>
    </row>
    <row r="218" spans="1:9" x14ac:dyDescent="0.2">
      <c r="A218" t="s">
        <v>1487</v>
      </c>
      <c r="B218" s="7">
        <v>663</v>
      </c>
      <c r="C218" s="7" t="s">
        <v>450</v>
      </c>
      <c r="D218" s="8" t="s">
        <v>451</v>
      </c>
      <c r="E218" s="7" t="s">
        <v>9</v>
      </c>
      <c r="F218" s="7" t="s">
        <v>10</v>
      </c>
      <c r="G218" s="7" t="s">
        <v>429</v>
      </c>
      <c r="H218" t="e">
        <f>VLOOKUP(C218,'第二次提供单价（补充部分采购物料'!B:G,6,0)</f>
        <v>#N/A</v>
      </c>
      <c r="I218" t="str">
        <f>VLOOKUP(C218,刘少提供的新旧料号对照表!B:F,5,0)</f>
        <v>Y10111455</v>
      </c>
    </row>
    <row r="219" spans="1:9" x14ac:dyDescent="0.2">
      <c r="A219" t="s">
        <v>1489</v>
      </c>
      <c r="B219" s="7">
        <v>663</v>
      </c>
      <c r="C219" s="7" t="s">
        <v>452</v>
      </c>
      <c r="D219" s="8" t="s">
        <v>453</v>
      </c>
      <c r="E219" s="7" t="s">
        <v>9</v>
      </c>
      <c r="F219" s="7" t="s">
        <v>10</v>
      </c>
      <c r="G219" s="7" t="s">
        <v>429</v>
      </c>
      <c r="H219" t="e">
        <f>VLOOKUP(C219,'第二次提供单价（补充部分采购物料'!B:G,6,0)</f>
        <v>#N/A</v>
      </c>
      <c r="I219" t="str">
        <f>VLOOKUP(C219,刘少提供的新旧料号对照表!B:F,5,0)</f>
        <v>Y111951368</v>
      </c>
    </row>
    <row r="220" spans="1:9" x14ac:dyDescent="0.2">
      <c r="A220" t="s">
        <v>1491</v>
      </c>
      <c r="B220" s="7">
        <v>663</v>
      </c>
      <c r="C220" s="7" t="s">
        <v>454</v>
      </c>
      <c r="D220" s="8" t="s">
        <v>455</v>
      </c>
      <c r="E220" s="7" t="s">
        <v>9</v>
      </c>
      <c r="F220" s="7" t="s">
        <v>10</v>
      </c>
      <c r="G220" s="7" t="s">
        <v>429</v>
      </c>
      <c r="H220" t="e">
        <f>VLOOKUP(C220,'第二次提供单价（补充部分采购物料'!B:G,6,0)</f>
        <v>#N/A</v>
      </c>
      <c r="I220" t="str">
        <f>VLOOKUP(C220,刘少提供的新旧料号对照表!B:F,5,0)</f>
        <v>Y10111448</v>
      </c>
    </row>
    <row r="221" spans="1:9" x14ac:dyDescent="0.2">
      <c r="A221" t="s">
        <v>1493</v>
      </c>
      <c r="B221" s="7">
        <v>663</v>
      </c>
      <c r="C221" s="7" t="s">
        <v>456</v>
      </c>
      <c r="D221" s="8" t="s">
        <v>457</v>
      </c>
      <c r="E221" s="7" t="s">
        <v>9</v>
      </c>
      <c r="F221" s="7" t="s">
        <v>10</v>
      </c>
      <c r="G221" s="7" t="s">
        <v>429</v>
      </c>
      <c r="H221" t="e">
        <f>VLOOKUP(C221,'第二次提供单价（补充部分采购物料'!B:G,6,0)</f>
        <v>#N/A</v>
      </c>
      <c r="I221" t="str">
        <f>VLOOKUP(C221,刘少提供的新旧料号对照表!B:F,5,0)</f>
        <v>Y10111447</v>
      </c>
    </row>
    <row r="222" spans="1:9" x14ac:dyDescent="0.2">
      <c r="A222" t="s">
        <v>1495</v>
      </c>
      <c r="B222" s="7">
        <v>663</v>
      </c>
      <c r="C222" s="7" t="s">
        <v>458</v>
      </c>
      <c r="D222" s="8" t="s">
        <v>459</v>
      </c>
      <c r="E222" s="7" t="s">
        <v>9</v>
      </c>
      <c r="F222" s="7" t="s">
        <v>10</v>
      </c>
      <c r="G222" s="7" t="s">
        <v>429</v>
      </c>
      <c r="H222" t="e">
        <f>VLOOKUP(C222,'第二次提供单价（补充部分采购物料'!B:G,6,0)</f>
        <v>#N/A</v>
      </c>
      <c r="I222" t="str">
        <f>VLOOKUP(C222,刘少提供的新旧料号对照表!B:F,5,0)</f>
        <v>Y10111384</v>
      </c>
    </row>
    <row r="223" spans="1:9" x14ac:dyDescent="0.2">
      <c r="A223" t="s">
        <v>1497</v>
      </c>
      <c r="B223" s="7">
        <v>663</v>
      </c>
      <c r="C223" s="7" t="s">
        <v>460</v>
      </c>
      <c r="D223" s="8" t="s">
        <v>461</v>
      </c>
      <c r="E223" s="7" t="s">
        <v>9</v>
      </c>
      <c r="F223" s="7" t="s">
        <v>10</v>
      </c>
      <c r="G223" s="7" t="s">
        <v>429</v>
      </c>
      <c r="H223" t="e">
        <f>VLOOKUP(C223,'第二次提供单价（补充部分采购物料'!B:G,6,0)</f>
        <v>#N/A</v>
      </c>
      <c r="I223" t="str">
        <f>VLOOKUP(C223,刘少提供的新旧料号对照表!B:F,5,0)</f>
        <v>Y111951387</v>
      </c>
    </row>
    <row r="224" spans="1:9" x14ac:dyDescent="0.2">
      <c r="A224" t="s">
        <v>1499</v>
      </c>
      <c r="B224" s="7">
        <v>663</v>
      </c>
      <c r="C224" s="7" t="s">
        <v>462</v>
      </c>
      <c r="D224" s="8" t="s">
        <v>463</v>
      </c>
      <c r="E224" s="7" t="s">
        <v>9</v>
      </c>
      <c r="F224" s="7" t="s">
        <v>10</v>
      </c>
      <c r="G224" s="7" t="s">
        <v>429</v>
      </c>
      <c r="H224" t="e">
        <f>VLOOKUP(C224,'第二次提供单价（补充部分采购物料'!B:G,6,0)</f>
        <v>#N/A</v>
      </c>
      <c r="I224" t="str">
        <f>VLOOKUP(C224,刘少提供的新旧料号对照表!B:F,5,0)</f>
        <v>Y111951351</v>
      </c>
    </row>
    <row r="225" spans="1:9" x14ac:dyDescent="0.2">
      <c r="A225" t="s">
        <v>1501</v>
      </c>
      <c r="B225" s="7">
        <v>663</v>
      </c>
      <c r="C225" s="7" t="s">
        <v>464</v>
      </c>
      <c r="D225" s="8" t="s">
        <v>465</v>
      </c>
      <c r="E225" s="7" t="s">
        <v>9</v>
      </c>
      <c r="F225" s="7" t="s">
        <v>10</v>
      </c>
      <c r="G225" s="7" t="s">
        <v>429</v>
      </c>
      <c r="H225" t="e">
        <f>VLOOKUP(C225,'第二次提供单价（补充部分采购物料'!B:G,6,0)</f>
        <v>#N/A</v>
      </c>
      <c r="I225" t="str">
        <f>VLOOKUP(C225,刘少提供的新旧料号对照表!B:F,5,0)</f>
        <v>Y10111451</v>
      </c>
    </row>
    <row r="226" spans="1:9" x14ac:dyDescent="0.2">
      <c r="A226" t="s">
        <v>1503</v>
      </c>
      <c r="B226" s="7">
        <v>663</v>
      </c>
      <c r="C226" s="7" t="s">
        <v>466</v>
      </c>
      <c r="D226" s="8" t="s">
        <v>467</v>
      </c>
      <c r="E226" s="7" t="s">
        <v>9</v>
      </c>
      <c r="F226" s="7" t="s">
        <v>10</v>
      </c>
      <c r="G226" s="7" t="s">
        <v>429</v>
      </c>
      <c r="H226" t="e">
        <f>VLOOKUP(C226,'第二次提供单价（补充部分采购物料'!B:G,6,0)</f>
        <v>#N/A</v>
      </c>
      <c r="I226" t="str">
        <f>VLOOKUP(C226,刘少提供的新旧料号对照表!B:F,5,0)</f>
        <v>Y10111450</v>
      </c>
    </row>
    <row r="227" spans="1:9" x14ac:dyDescent="0.2">
      <c r="A227" t="s">
        <v>458</v>
      </c>
      <c r="B227" s="7">
        <v>663</v>
      </c>
      <c r="C227" s="7" t="s">
        <v>468</v>
      </c>
      <c r="D227" s="8" t="s">
        <v>459</v>
      </c>
      <c r="E227" s="7" t="s">
        <v>9</v>
      </c>
      <c r="F227" s="7" t="s">
        <v>10</v>
      </c>
      <c r="G227" s="7" t="s">
        <v>429</v>
      </c>
      <c r="H227" t="e">
        <f>VLOOKUP(C227,'第二次提供单价（补充部分采购物料'!B:G,6,0)</f>
        <v>#N/A</v>
      </c>
      <c r="I227" t="str">
        <f>VLOOKUP(C227,刘少提供的新旧料号对照表!B:F,5,0)</f>
        <v>UFGCB008</v>
      </c>
    </row>
    <row r="228" spans="1:9" x14ac:dyDescent="0.2">
      <c r="A228" t="s">
        <v>1505</v>
      </c>
      <c r="B228" s="7">
        <v>663</v>
      </c>
      <c r="C228" s="7" t="s">
        <v>469</v>
      </c>
      <c r="D228" s="8" t="s">
        <v>470</v>
      </c>
      <c r="E228" s="7" t="s">
        <v>9</v>
      </c>
      <c r="F228" s="7" t="s">
        <v>10</v>
      </c>
      <c r="G228" s="7" t="s">
        <v>429</v>
      </c>
      <c r="H228" t="e">
        <f>VLOOKUP(C228,'第二次提供单价（补充部分采购物料'!B:G,6,0)</f>
        <v>#N/A</v>
      </c>
      <c r="I228" t="str">
        <f>VLOOKUP(C228,刘少提供的新旧料号对照表!B:F,5,0)</f>
        <v>Y111951373</v>
      </c>
    </row>
    <row r="229" spans="1:9" x14ac:dyDescent="0.2">
      <c r="A229" t="s">
        <v>1507</v>
      </c>
      <c r="B229" s="7">
        <v>663</v>
      </c>
      <c r="C229" s="7" t="s">
        <v>471</v>
      </c>
      <c r="D229" s="8" t="s">
        <v>472</v>
      </c>
      <c r="E229" s="7" t="s">
        <v>9</v>
      </c>
      <c r="F229" s="7" t="s">
        <v>10</v>
      </c>
      <c r="G229" s="7" t="s">
        <v>429</v>
      </c>
      <c r="H229" t="e">
        <f>VLOOKUP(C229,'第二次提供单价（补充部分采购物料'!B:G,6,0)</f>
        <v>#N/A</v>
      </c>
      <c r="I229" t="str">
        <f>VLOOKUP(C229,刘少提供的新旧料号对照表!B:F,5,0)</f>
        <v>Y111951344</v>
      </c>
    </row>
    <row r="230" spans="1:9" x14ac:dyDescent="0.2">
      <c r="A230" t="s">
        <v>1510</v>
      </c>
      <c r="B230" s="7">
        <v>663</v>
      </c>
      <c r="C230" s="7" t="s">
        <v>473</v>
      </c>
      <c r="D230" s="12" t="s">
        <v>474</v>
      </c>
      <c r="E230" s="7" t="s">
        <v>9</v>
      </c>
      <c r="F230" s="7" t="s">
        <v>10</v>
      </c>
      <c r="G230" s="7" t="s">
        <v>475</v>
      </c>
      <c r="H230" t="e">
        <f>VLOOKUP(C230,'第二次提供单价（补充部分采购物料'!B:G,6,0)</f>
        <v>#N/A</v>
      </c>
      <c r="I230" t="str">
        <f>VLOOKUP(C230,刘少提供的新旧料号对照表!B:F,5,0)</f>
        <v>Y10111312</v>
      </c>
    </row>
    <row r="231" spans="1:9" x14ac:dyDescent="0.2">
      <c r="A231" t="s">
        <v>1512</v>
      </c>
      <c r="B231" s="13">
        <v>663</v>
      </c>
      <c r="C231" s="13" t="s">
        <v>476</v>
      </c>
      <c r="D231" s="15" t="s">
        <v>477</v>
      </c>
      <c r="E231" s="13" t="s">
        <v>9</v>
      </c>
      <c r="F231" s="13" t="s">
        <v>10</v>
      </c>
      <c r="G231" s="7" t="s">
        <v>475</v>
      </c>
      <c r="H231" t="e">
        <f>VLOOKUP(C231,'第二次提供单价（补充部分采购物料'!B:G,6,0)</f>
        <v>#N/A</v>
      </c>
      <c r="I231" t="str">
        <f>VLOOKUP(C231,刘少提供的新旧料号对照表!B:F,5,0)</f>
        <v>Y10111191</v>
      </c>
    </row>
    <row r="232" spans="1:9" x14ac:dyDescent="0.2">
      <c r="A232" t="s">
        <v>1514</v>
      </c>
      <c r="B232" s="13">
        <v>663</v>
      </c>
      <c r="C232" s="13" t="s">
        <v>478</v>
      </c>
      <c r="D232" s="15" t="s">
        <v>479</v>
      </c>
      <c r="E232" s="13" t="s">
        <v>9</v>
      </c>
      <c r="F232" s="13" t="s">
        <v>10</v>
      </c>
      <c r="G232" s="7" t="s">
        <v>475</v>
      </c>
      <c r="H232" t="e">
        <f>VLOOKUP(C232,'第二次提供单价（补充部分采购物料'!B:G,6,0)</f>
        <v>#N/A</v>
      </c>
      <c r="I232" t="str">
        <f>VLOOKUP(C232,刘少提供的新旧料号对照表!B:F,5,0)</f>
        <v>Y10111545</v>
      </c>
    </row>
    <row r="233" spans="1:9" x14ac:dyDescent="0.2">
      <c r="A233" t="s">
        <v>1516</v>
      </c>
      <c r="B233" s="7">
        <v>663</v>
      </c>
      <c r="C233" s="7" t="s">
        <v>480</v>
      </c>
      <c r="D233" s="12" t="s">
        <v>481</v>
      </c>
      <c r="E233" s="7" t="s">
        <v>9</v>
      </c>
      <c r="F233" s="7" t="s">
        <v>10</v>
      </c>
      <c r="G233" s="7" t="s">
        <v>475</v>
      </c>
      <c r="H233" t="e">
        <f>VLOOKUP(C233,'第二次提供单价（补充部分采购物料'!B:G,6,0)</f>
        <v>#N/A</v>
      </c>
      <c r="I233" t="str">
        <f>VLOOKUP(C233,刘少提供的新旧料号对照表!B:F,5,0)</f>
        <v>Y10111322</v>
      </c>
    </row>
    <row r="234" spans="1:9" x14ac:dyDescent="0.2">
      <c r="A234" t="s">
        <v>1518</v>
      </c>
      <c r="B234" s="7">
        <v>663</v>
      </c>
      <c r="C234" s="7" t="s">
        <v>482</v>
      </c>
      <c r="D234" s="12" t="s">
        <v>483</v>
      </c>
      <c r="E234" s="7" t="s">
        <v>9</v>
      </c>
      <c r="F234" s="7" t="s">
        <v>10</v>
      </c>
      <c r="G234" s="7" t="s">
        <v>475</v>
      </c>
      <c r="H234" t="e">
        <f>VLOOKUP(C234,'第二次提供单价（补充部分采购物料'!B:G,6,0)</f>
        <v>#N/A</v>
      </c>
      <c r="I234" t="str">
        <f>VLOOKUP(C234,刘少提供的新旧料号对照表!B:F,5,0)</f>
        <v>Y10111133</v>
      </c>
    </row>
    <row r="235" spans="1:9" x14ac:dyDescent="0.2">
      <c r="A235" t="s">
        <v>1520</v>
      </c>
      <c r="B235" s="7">
        <v>663</v>
      </c>
      <c r="C235" s="7" t="s">
        <v>484</v>
      </c>
      <c r="D235" s="12" t="s">
        <v>485</v>
      </c>
      <c r="E235" s="7" t="s">
        <v>9</v>
      </c>
      <c r="F235" s="7" t="s">
        <v>10</v>
      </c>
      <c r="G235" s="7" t="s">
        <v>475</v>
      </c>
      <c r="H235" t="e">
        <f>VLOOKUP(C235,'第二次提供单价（补充部分采购物料'!B:G,6,0)</f>
        <v>#N/A</v>
      </c>
      <c r="I235" t="str">
        <f>VLOOKUP(C235,刘少提供的新旧料号对照表!B:F,5,0)</f>
        <v>Y10111547</v>
      </c>
    </row>
    <row r="236" spans="1:9" x14ac:dyDescent="0.2">
      <c r="A236" t="s">
        <v>1522</v>
      </c>
      <c r="B236" s="7">
        <v>663</v>
      </c>
      <c r="C236" s="7" t="s">
        <v>486</v>
      </c>
      <c r="D236" s="12" t="s">
        <v>487</v>
      </c>
      <c r="E236" s="7" t="s">
        <v>9</v>
      </c>
      <c r="F236" s="7" t="s">
        <v>10</v>
      </c>
      <c r="G236" s="7" t="s">
        <v>475</v>
      </c>
      <c r="H236" t="e">
        <f>VLOOKUP(C236,'第二次提供单价（补充部分采购物料'!B:G,6,0)</f>
        <v>#N/A</v>
      </c>
      <c r="I236" t="str">
        <f>VLOOKUP(C236,刘少提供的新旧料号对照表!B:F,5,0)</f>
        <v>Y10111546</v>
      </c>
    </row>
    <row r="237" spans="1:9" x14ac:dyDescent="0.2">
      <c r="A237" t="s">
        <v>1524</v>
      </c>
      <c r="B237" s="7">
        <v>663</v>
      </c>
      <c r="C237" s="7" t="s">
        <v>488</v>
      </c>
      <c r="D237" s="12" t="s">
        <v>489</v>
      </c>
      <c r="E237" s="7" t="s">
        <v>9</v>
      </c>
      <c r="F237" s="7" t="s">
        <v>10</v>
      </c>
      <c r="G237" s="7" t="s">
        <v>475</v>
      </c>
      <c r="H237" t="e">
        <f>VLOOKUP(C237,'第二次提供单价（补充部分采购物料'!B:G,6,0)</f>
        <v>#N/A</v>
      </c>
      <c r="I237" t="str">
        <f>VLOOKUP(C237,刘少提供的新旧料号对照表!B:F,5,0)</f>
        <v>Y10111197</v>
      </c>
    </row>
    <row r="238" spans="1:9" x14ac:dyDescent="0.2">
      <c r="A238" t="s">
        <v>1526</v>
      </c>
      <c r="B238" s="7">
        <v>663</v>
      </c>
      <c r="C238" s="7" t="s">
        <v>490</v>
      </c>
      <c r="D238" s="12" t="s">
        <v>491</v>
      </c>
      <c r="E238" s="7" t="s">
        <v>9</v>
      </c>
      <c r="F238" s="7" t="s">
        <v>10</v>
      </c>
      <c r="G238" s="7" t="s">
        <v>475</v>
      </c>
      <c r="H238" t="e">
        <f>VLOOKUP(C238,'第二次提供单价（补充部分采购物料'!B:G,6,0)</f>
        <v>#N/A</v>
      </c>
      <c r="I238" t="str">
        <f>VLOOKUP(C238,刘少提供的新旧料号对照表!B:F,5,0)</f>
        <v>Y10111232</v>
      </c>
    </row>
    <row r="239" spans="1:9" x14ac:dyDescent="0.2">
      <c r="A239" t="s">
        <v>1528</v>
      </c>
      <c r="B239" s="7">
        <v>663</v>
      </c>
      <c r="C239" s="7" t="s">
        <v>492</v>
      </c>
      <c r="D239" s="12" t="s">
        <v>493</v>
      </c>
      <c r="E239" s="7" t="s">
        <v>9</v>
      </c>
      <c r="F239" s="7" t="s">
        <v>10</v>
      </c>
      <c r="G239" s="7" t="s">
        <v>475</v>
      </c>
      <c r="H239" t="e">
        <f>VLOOKUP(C239,'第二次提供单价（补充部分采购物料'!B:G,6,0)</f>
        <v>#N/A</v>
      </c>
      <c r="I239" t="str">
        <f>VLOOKUP(C239,刘少提供的新旧料号对照表!B:F,5,0)</f>
        <v>Y10111134</v>
      </c>
    </row>
    <row r="240" spans="1:9" x14ac:dyDescent="0.2">
      <c r="A240" t="s">
        <v>1530</v>
      </c>
      <c r="B240" s="7">
        <v>663</v>
      </c>
      <c r="C240" s="7" t="s">
        <v>494</v>
      </c>
      <c r="D240" s="12" t="s">
        <v>495</v>
      </c>
      <c r="E240" s="7" t="s">
        <v>9</v>
      </c>
      <c r="F240" s="7" t="s">
        <v>10</v>
      </c>
      <c r="G240" s="7" t="s">
        <v>475</v>
      </c>
      <c r="H240" t="e">
        <f>VLOOKUP(C240,'第二次提供单价（补充部分采购物料'!B:G,6,0)</f>
        <v>#N/A</v>
      </c>
      <c r="I240" t="str">
        <f>VLOOKUP(C240,刘少提供的新旧料号对照表!B:F,5,0)</f>
        <v>Y171814240</v>
      </c>
    </row>
    <row r="241" spans="1:11" x14ac:dyDescent="0.2">
      <c r="A241" t="s">
        <v>1532</v>
      </c>
      <c r="B241" s="7">
        <v>663</v>
      </c>
      <c r="C241" s="7" t="s">
        <v>496</v>
      </c>
      <c r="D241" s="12" t="s">
        <v>497</v>
      </c>
      <c r="E241" s="7" t="s">
        <v>9</v>
      </c>
      <c r="F241" s="7" t="s">
        <v>10</v>
      </c>
      <c r="G241" s="7" t="s">
        <v>475</v>
      </c>
      <c r="H241" t="e">
        <f>VLOOKUP(C241,'第二次提供单价（补充部分采购物料'!B:G,6,0)</f>
        <v>#N/A</v>
      </c>
      <c r="I241" t="str">
        <f>VLOOKUP(C241,刘少提供的新旧料号对照表!B:F,5,0)</f>
        <v>Y10111548</v>
      </c>
    </row>
    <row r="242" spans="1:11" x14ac:dyDescent="0.2">
      <c r="A242" t="s">
        <v>1534</v>
      </c>
      <c r="B242" s="7">
        <v>663</v>
      </c>
      <c r="C242" s="7" t="s">
        <v>498</v>
      </c>
      <c r="D242" s="12" t="s">
        <v>499</v>
      </c>
      <c r="E242" s="7" t="s">
        <v>9</v>
      </c>
      <c r="F242" s="7" t="s">
        <v>10</v>
      </c>
      <c r="G242" s="7" t="s">
        <v>475</v>
      </c>
      <c r="H242" t="e">
        <f>VLOOKUP(C242,'第二次提供单价（补充部分采购物料'!B:G,6,0)</f>
        <v>#N/A</v>
      </c>
      <c r="I242" t="str">
        <f>VLOOKUP(C242,刘少提供的新旧料号对照表!B:F,5,0)</f>
        <v>Y10111256</v>
      </c>
    </row>
    <row r="243" spans="1:11" x14ac:dyDescent="0.2">
      <c r="A243" t="s">
        <v>1536</v>
      </c>
      <c r="B243" s="7">
        <v>663</v>
      </c>
      <c r="C243" s="7" t="s">
        <v>500</v>
      </c>
      <c r="D243" s="12" t="s">
        <v>501</v>
      </c>
      <c r="E243" s="7" t="s">
        <v>9</v>
      </c>
      <c r="F243" s="7" t="s">
        <v>10</v>
      </c>
      <c r="G243" s="7" t="s">
        <v>475</v>
      </c>
      <c r="H243" t="e">
        <f>VLOOKUP(C243,'第二次提供单价（补充部分采购物料'!B:G,6,0)</f>
        <v>#N/A</v>
      </c>
      <c r="I243" t="str">
        <f>VLOOKUP(C243,刘少提供的新旧料号对照表!B:F,5,0)</f>
        <v>Y10111314</v>
      </c>
    </row>
    <row r="244" spans="1:11" x14ac:dyDescent="0.2">
      <c r="A244" t="s">
        <v>1538</v>
      </c>
      <c r="B244" s="7">
        <v>663</v>
      </c>
      <c r="C244" s="7" t="s">
        <v>502</v>
      </c>
      <c r="D244" s="12" t="s">
        <v>503</v>
      </c>
      <c r="E244" s="7" t="s">
        <v>9</v>
      </c>
      <c r="F244" s="7" t="s">
        <v>10</v>
      </c>
      <c r="G244" s="7" t="s">
        <v>475</v>
      </c>
      <c r="H244" t="e">
        <f>VLOOKUP(C244,'第二次提供单价（补充部分采购物料'!B:G,6,0)</f>
        <v>#N/A</v>
      </c>
      <c r="I244" t="str">
        <f>VLOOKUP(C244,刘少提供的新旧料号对照表!B:F,5,0)</f>
        <v>Y10111558</v>
      </c>
    </row>
    <row r="245" spans="1:11" x14ac:dyDescent="0.2">
      <c r="A245" t="s">
        <v>1540</v>
      </c>
      <c r="B245" s="7">
        <v>663</v>
      </c>
      <c r="C245" s="7" t="s">
        <v>504</v>
      </c>
      <c r="D245" s="12" t="s">
        <v>505</v>
      </c>
      <c r="E245" s="7" t="s">
        <v>9</v>
      </c>
      <c r="F245" s="7" t="s">
        <v>10</v>
      </c>
      <c r="G245" s="7"/>
      <c r="H245" t="e">
        <f>VLOOKUP(C245,'第二次提供单价（补充部分采购物料'!B:G,6,0)</f>
        <v>#N/A</v>
      </c>
      <c r="I245" t="str">
        <f>VLOOKUP(C245,刘少提供的新旧料号对照表!B:F,5,0)</f>
        <v>Y10111758</v>
      </c>
      <c r="J245">
        <v>12.41</v>
      </c>
      <c r="K245" t="s">
        <v>475</v>
      </c>
    </row>
    <row r="246" spans="1:11" x14ac:dyDescent="0.2">
      <c r="A246" t="s">
        <v>1542</v>
      </c>
      <c r="B246" s="7">
        <v>663</v>
      </c>
      <c r="C246" s="7" t="s">
        <v>506</v>
      </c>
      <c r="D246" s="12" t="s">
        <v>507</v>
      </c>
      <c r="E246" s="7" t="s">
        <v>9</v>
      </c>
      <c r="F246" s="7" t="s">
        <v>10</v>
      </c>
      <c r="G246" s="7" t="s">
        <v>475</v>
      </c>
      <c r="H246" t="e">
        <f>VLOOKUP(C246,'第二次提供单价（补充部分采购物料'!B:G,6,0)</f>
        <v>#N/A</v>
      </c>
      <c r="I246" t="str">
        <f>VLOOKUP(C246,刘少提供的新旧料号对照表!B:F,5,0)</f>
        <v>Y10111257</v>
      </c>
    </row>
    <row r="247" spans="1:11" x14ac:dyDescent="0.2">
      <c r="A247" t="s">
        <v>1544</v>
      </c>
      <c r="B247" s="7">
        <v>663</v>
      </c>
      <c r="C247" s="7" t="s">
        <v>508</v>
      </c>
      <c r="D247" s="12" t="s">
        <v>509</v>
      </c>
      <c r="E247" s="7" t="s">
        <v>9</v>
      </c>
      <c r="F247" s="7" t="s">
        <v>10</v>
      </c>
      <c r="G247" s="7" t="s">
        <v>475</v>
      </c>
      <c r="H247" t="e">
        <f>VLOOKUP(C247,'第二次提供单价（补充部分采购物料'!B:G,6,0)</f>
        <v>#N/A</v>
      </c>
      <c r="I247" t="str">
        <f>VLOOKUP(C247,刘少提供的新旧料号对照表!B:F,5,0)</f>
        <v>Y10111554</v>
      </c>
    </row>
    <row r="248" spans="1:11" x14ac:dyDescent="0.2">
      <c r="A248" t="s">
        <v>1546</v>
      </c>
      <c r="B248" s="7">
        <v>663</v>
      </c>
      <c r="C248" s="7" t="s">
        <v>510</v>
      </c>
      <c r="D248" s="12" t="s">
        <v>511</v>
      </c>
      <c r="E248" s="7" t="s">
        <v>9</v>
      </c>
      <c r="F248" s="7" t="s">
        <v>10</v>
      </c>
      <c r="G248" s="7" t="s">
        <v>475</v>
      </c>
      <c r="H248" t="e">
        <f>VLOOKUP(C248,'第二次提供单价（补充部分采购物料'!B:G,6,0)</f>
        <v>#N/A</v>
      </c>
      <c r="I248" t="str">
        <f>VLOOKUP(C248,刘少提供的新旧料号对照表!B:F,5,0)</f>
        <v>Y10111399</v>
      </c>
    </row>
    <row r="249" spans="1:11" x14ac:dyDescent="0.2">
      <c r="A249" t="s">
        <v>1548</v>
      </c>
      <c r="B249" s="7">
        <v>663</v>
      </c>
      <c r="C249" s="7" t="s">
        <v>512</v>
      </c>
      <c r="D249" s="12" t="s">
        <v>513</v>
      </c>
      <c r="E249" s="7" t="s">
        <v>9</v>
      </c>
      <c r="F249" s="7" t="s">
        <v>10</v>
      </c>
      <c r="G249" s="7" t="s">
        <v>475</v>
      </c>
      <c r="H249" t="e">
        <f>VLOOKUP(C249,'第二次提供单价（补充部分采购物料'!B:G,6,0)</f>
        <v>#N/A</v>
      </c>
      <c r="I249" t="str">
        <f>VLOOKUP(C249,刘少提供的新旧料号对照表!B:F,5,0)</f>
        <v>Y10111135</v>
      </c>
    </row>
    <row r="250" spans="1:11" x14ac:dyDescent="0.2">
      <c r="A250" t="s">
        <v>1546</v>
      </c>
      <c r="B250" s="7">
        <v>663</v>
      </c>
      <c r="C250" s="7" t="s">
        <v>514</v>
      </c>
      <c r="D250" s="12" t="s">
        <v>515</v>
      </c>
      <c r="E250" s="7" t="s">
        <v>9</v>
      </c>
      <c r="F250" s="7" t="s">
        <v>10</v>
      </c>
      <c r="G250" s="7" t="s">
        <v>475</v>
      </c>
      <c r="H250" t="e">
        <f>VLOOKUP(C250,'第二次提供单价（补充部分采购物料'!B:G,6,0)</f>
        <v>#N/A</v>
      </c>
      <c r="I250" t="str">
        <f>VLOOKUP(C250,刘少提供的新旧料号对照表!B:F,5,0)</f>
        <v>Y10111399</v>
      </c>
    </row>
    <row r="251" spans="1:11" x14ac:dyDescent="0.2">
      <c r="A251" t="s">
        <v>1548</v>
      </c>
      <c r="B251" s="7">
        <v>663</v>
      </c>
      <c r="C251" s="7" t="s">
        <v>516</v>
      </c>
      <c r="D251" s="12" t="s">
        <v>517</v>
      </c>
      <c r="E251" s="7" t="s">
        <v>9</v>
      </c>
      <c r="F251" s="7" t="s">
        <v>10</v>
      </c>
      <c r="G251" s="7" t="s">
        <v>475</v>
      </c>
      <c r="H251" t="e">
        <f>VLOOKUP(C251,'第二次提供单价（补充部分采购物料'!B:G,6,0)</f>
        <v>#N/A</v>
      </c>
      <c r="I251" t="str">
        <f>VLOOKUP(C251,刘少提供的新旧料号对照表!B:F,5,0)</f>
        <v>Y10111135</v>
      </c>
    </row>
    <row r="252" spans="1:11" x14ac:dyDescent="0.2">
      <c r="A252" t="s">
        <v>1552</v>
      </c>
      <c r="B252" s="7">
        <v>663</v>
      </c>
      <c r="C252" s="7" t="s">
        <v>518</v>
      </c>
      <c r="D252" s="12" t="s">
        <v>519</v>
      </c>
      <c r="E252" s="7" t="s">
        <v>9</v>
      </c>
      <c r="F252" s="7" t="s">
        <v>10</v>
      </c>
      <c r="G252" s="7" t="s">
        <v>475</v>
      </c>
      <c r="H252" t="e">
        <f>VLOOKUP(C252,'第二次提供单价（补充部分采购物料'!B:G,6,0)</f>
        <v>#N/A</v>
      </c>
      <c r="I252" t="str">
        <f>VLOOKUP(C252,刘少提供的新旧料号对照表!B:F,5,0)</f>
        <v>Y10111555</v>
      </c>
    </row>
    <row r="253" spans="1:11" x14ac:dyDescent="0.2">
      <c r="A253" t="s">
        <v>1554</v>
      </c>
      <c r="B253" s="7">
        <v>663</v>
      </c>
      <c r="C253" s="7" t="s">
        <v>520</v>
      </c>
      <c r="D253" s="12" t="s">
        <v>521</v>
      </c>
      <c r="E253" s="7" t="s">
        <v>9</v>
      </c>
      <c r="F253" s="7" t="s">
        <v>10</v>
      </c>
      <c r="G253" s="7" t="s">
        <v>475</v>
      </c>
      <c r="H253" t="e">
        <f>VLOOKUP(C253,'第二次提供单价（补充部分采购物料'!B:G,6,0)</f>
        <v>#N/A</v>
      </c>
      <c r="I253" t="str">
        <f>VLOOKUP(C253,刘少提供的新旧料号对照表!B:F,5,0)</f>
        <v>Y10111556</v>
      </c>
    </row>
    <row r="254" spans="1:11" x14ac:dyDescent="0.2">
      <c r="A254" t="s">
        <v>1556</v>
      </c>
      <c r="B254" s="7">
        <v>663</v>
      </c>
      <c r="C254" s="7" t="s">
        <v>522</v>
      </c>
      <c r="D254" s="12" t="s">
        <v>523</v>
      </c>
      <c r="E254" s="7" t="s">
        <v>9</v>
      </c>
      <c r="F254" s="7" t="s">
        <v>10</v>
      </c>
      <c r="G254" s="7" t="s">
        <v>475</v>
      </c>
      <c r="H254" t="e">
        <f>VLOOKUP(C254,'第二次提供单价（补充部分采购物料'!B:G,6,0)</f>
        <v>#N/A</v>
      </c>
      <c r="I254" t="str">
        <f>VLOOKUP(C254,刘少提供的新旧料号对照表!B:F,5,0)</f>
        <v>Y10111862</v>
      </c>
    </row>
    <row r="255" spans="1:11" x14ac:dyDescent="0.2">
      <c r="A255" t="s">
        <v>1558</v>
      </c>
      <c r="B255" s="7">
        <v>663</v>
      </c>
      <c r="C255" s="7" t="s">
        <v>524</v>
      </c>
      <c r="D255" s="12" t="s">
        <v>525</v>
      </c>
      <c r="E255" s="7" t="s">
        <v>9</v>
      </c>
      <c r="F255" s="7" t="s">
        <v>10</v>
      </c>
      <c r="G255" s="7" t="s">
        <v>475</v>
      </c>
      <c r="H255" t="e">
        <f>VLOOKUP(C255,'第二次提供单价（补充部分采购物料'!B:G,6,0)</f>
        <v>#N/A</v>
      </c>
      <c r="I255" t="str">
        <f>VLOOKUP(C255,刘少提供的新旧料号对照表!B:F,5,0)</f>
        <v>Y10111552</v>
      </c>
    </row>
    <row r="256" spans="1:11" x14ac:dyDescent="0.2">
      <c r="A256" t="s">
        <v>1560</v>
      </c>
      <c r="B256" s="7">
        <v>663</v>
      </c>
      <c r="C256" s="7" t="s">
        <v>526</v>
      </c>
      <c r="D256" s="12" t="s">
        <v>527</v>
      </c>
      <c r="E256" s="7" t="s">
        <v>9</v>
      </c>
      <c r="F256" s="7" t="s">
        <v>10</v>
      </c>
      <c r="G256" s="7" t="s">
        <v>475</v>
      </c>
      <c r="H256" t="e">
        <f>VLOOKUP(C256,'第二次提供单价（补充部分采购物料'!B:G,6,0)</f>
        <v>#N/A</v>
      </c>
      <c r="I256" t="str">
        <f>VLOOKUP(C256,刘少提供的新旧料号对照表!B:F,5,0)</f>
        <v>Y10111553</v>
      </c>
    </row>
    <row r="257" spans="1:10" x14ac:dyDescent="0.2">
      <c r="A257" t="s">
        <v>7581</v>
      </c>
      <c r="B257" s="7">
        <v>663</v>
      </c>
      <c r="C257" s="7" t="s">
        <v>528</v>
      </c>
      <c r="D257" s="12" t="s">
        <v>529</v>
      </c>
      <c r="E257" s="7" t="s">
        <v>9</v>
      </c>
      <c r="F257" s="7" t="s">
        <v>10</v>
      </c>
      <c r="G257" s="7"/>
      <c r="H257" t="e">
        <f>VLOOKUP(C257,'第二次提供单价（补充部分采购物料'!B:G,6,0)</f>
        <v>#N/A</v>
      </c>
      <c r="I257" t="str">
        <f>VLOOKUP(C257,刘少提供的新旧料号对照表!B:F,5,0)</f>
        <v>没有这个物料</v>
      </c>
    </row>
    <row r="258" spans="1:10" x14ac:dyDescent="0.2">
      <c r="A258" t="s">
        <v>7581</v>
      </c>
      <c r="B258" s="7">
        <v>663</v>
      </c>
      <c r="C258" s="7" t="s">
        <v>530</v>
      </c>
      <c r="D258" s="12" t="s">
        <v>531</v>
      </c>
      <c r="E258" s="7" t="s">
        <v>9</v>
      </c>
      <c r="F258" s="7" t="s">
        <v>10</v>
      </c>
      <c r="G258" s="7"/>
      <c r="H258" t="e">
        <f>VLOOKUP(C258,'第二次提供单价（补充部分采购物料'!B:G,6,0)</f>
        <v>#N/A</v>
      </c>
      <c r="I258" t="str">
        <f>VLOOKUP(C258,刘少提供的新旧料号对照表!B:F,5,0)</f>
        <v>没有这个物料</v>
      </c>
    </row>
    <row r="259" spans="1:10" x14ac:dyDescent="0.2">
      <c r="A259" t="s">
        <v>7581</v>
      </c>
      <c r="B259" s="7">
        <v>663</v>
      </c>
      <c r="C259" s="7" t="s">
        <v>532</v>
      </c>
      <c r="D259" s="12" t="s">
        <v>533</v>
      </c>
      <c r="E259" s="7" t="s">
        <v>9</v>
      </c>
      <c r="F259" s="7" t="s">
        <v>10</v>
      </c>
      <c r="G259" s="7"/>
      <c r="H259" t="e">
        <f>VLOOKUP(C259,'第二次提供单价（补充部分采购物料'!B:G,6,0)</f>
        <v>#N/A</v>
      </c>
      <c r="I259" t="str">
        <f>VLOOKUP(C259,刘少提供的新旧料号对照表!B:F,5,0)</f>
        <v>没有这个物料</v>
      </c>
    </row>
    <row r="260" spans="1:10" x14ac:dyDescent="0.2">
      <c r="A260" t="s">
        <v>1565</v>
      </c>
      <c r="B260" s="7">
        <v>663</v>
      </c>
      <c r="C260" s="7" t="s">
        <v>534</v>
      </c>
      <c r="D260" s="12" t="s">
        <v>535</v>
      </c>
      <c r="E260" s="7" t="s">
        <v>9</v>
      </c>
      <c r="F260" s="7" t="s">
        <v>10</v>
      </c>
      <c r="G260" s="7" t="s">
        <v>475</v>
      </c>
      <c r="H260" t="e">
        <f>VLOOKUP(C260,'第二次提供单价（补充部分采购物料'!B:G,6,0)</f>
        <v>#N/A</v>
      </c>
      <c r="I260" t="str">
        <f>VLOOKUP(C260,刘少提供的新旧料号对照表!B:F,5,0)</f>
        <v>Y10111557</v>
      </c>
    </row>
    <row r="261" spans="1:10" x14ac:dyDescent="0.2">
      <c r="A261" t="s">
        <v>1538</v>
      </c>
      <c r="B261" s="7">
        <v>663</v>
      </c>
      <c r="C261" s="7" t="s">
        <v>536</v>
      </c>
      <c r="D261" s="12" t="s">
        <v>537</v>
      </c>
      <c r="E261" s="7" t="s">
        <v>9</v>
      </c>
      <c r="F261" s="7" t="s">
        <v>10</v>
      </c>
      <c r="G261" s="7" t="s">
        <v>475</v>
      </c>
      <c r="H261" t="e">
        <f>VLOOKUP(C261,'第二次提供单价（补充部分采购物料'!B:G,6,0)</f>
        <v>#N/A</v>
      </c>
      <c r="I261" t="str">
        <f>VLOOKUP(C261,刘少提供的新旧料号对照表!B:F,5,0)</f>
        <v>Y10111558</v>
      </c>
    </row>
    <row r="262" spans="1:10" x14ac:dyDescent="0.2">
      <c r="A262" t="s">
        <v>1568</v>
      </c>
      <c r="B262" s="7">
        <v>663</v>
      </c>
      <c r="C262" s="7" t="s">
        <v>538</v>
      </c>
      <c r="D262" s="12" t="s">
        <v>539</v>
      </c>
      <c r="E262" s="7" t="s">
        <v>9</v>
      </c>
      <c r="F262" s="7" t="s">
        <v>10</v>
      </c>
      <c r="G262" s="7" t="s">
        <v>475</v>
      </c>
      <c r="H262" t="e">
        <f>VLOOKUP(C262,'第二次提供单价（补充部分采购物料'!B:G,6,0)</f>
        <v>#N/A</v>
      </c>
      <c r="I262" t="str">
        <f>VLOOKUP(C262,刘少提供的新旧料号对照表!B:F,5,0)</f>
        <v>Y171814262</v>
      </c>
    </row>
    <row r="263" spans="1:10" x14ac:dyDescent="0.2">
      <c r="A263" t="s">
        <v>7581</v>
      </c>
      <c r="B263" s="7">
        <v>663</v>
      </c>
      <c r="C263" s="7" t="s">
        <v>540</v>
      </c>
      <c r="D263" s="12" t="s">
        <v>541</v>
      </c>
      <c r="E263" s="7" t="s">
        <v>9</v>
      </c>
      <c r="F263" s="7" t="s">
        <v>10</v>
      </c>
      <c r="G263" s="7"/>
      <c r="H263" t="e">
        <f>VLOOKUP(C263,'第二次提供单价（补充部分采购物料'!B:G,6,0)</f>
        <v>#N/A</v>
      </c>
      <c r="I263" t="str">
        <f>VLOOKUP(C263,刘少提供的新旧料号对照表!B:F,5,0)</f>
        <v>没有这个物料</v>
      </c>
    </row>
    <row r="264" spans="1:10" x14ac:dyDescent="0.2">
      <c r="A264" t="s">
        <v>1571</v>
      </c>
      <c r="B264" s="7">
        <v>663</v>
      </c>
      <c r="C264" s="7" t="s">
        <v>542</v>
      </c>
      <c r="D264" s="12" t="s">
        <v>543</v>
      </c>
      <c r="E264" s="7" t="s">
        <v>9</v>
      </c>
      <c r="F264" s="7" t="s">
        <v>10</v>
      </c>
      <c r="G264" s="7" t="s">
        <v>475</v>
      </c>
      <c r="H264" t="e">
        <f>VLOOKUP(C264,'第二次提供单价（补充部分采购物料'!B:G,6,0)</f>
        <v>#N/A</v>
      </c>
      <c r="I264" t="str">
        <f>VLOOKUP(C264,刘少提供的新旧料号对照表!B:F,5,0)</f>
        <v>Y10111193</v>
      </c>
    </row>
    <row r="265" spans="1:10" x14ac:dyDescent="0.2">
      <c r="A265" t="s">
        <v>1552</v>
      </c>
      <c r="B265" s="7">
        <v>663</v>
      </c>
      <c r="C265" s="7" t="s">
        <v>544</v>
      </c>
      <c r="D265" s="12" t="s">
        <v>545</v>
      </c>
      <c r="E265" s="7" t="s">
        <v>9</v>
      </c>
      <c r="F265" s="7" t="s">
        <v>10</v>
      </c>
      <c r="G265" s="7" t="s">
        <v>475</v>
      </c>
      <c r="H265" t="e">
        <f>VLOOKUP(C265,'第二次提供单价（补充部分采购物料'!B:G,6,0)</f>
        <v>#N/A</v>
      </c>
      <c r="I265" t="str">
        <f>VLOOKUP(C265,刘少提供的新旧料号对照表!B:F,5,0)</f>
        <v>Y10111555</v>
      </c>
    </row>
    <row r="266" spans="1:10" x14ac:dyDescent="0.2">
      <c r="A266" t="s">
        <v>1554</v>
      </c>
      <c r="B266" s="7">
        <v>663</v>
      </c>
      <c r="C266" s="7" t="s">
        <v>546</v>
      </c>
      <c r="D266" s="12" t="s">
        <v>547</v>
      </c>
      <c r="E266" s="7" t="s">
        <v>9</v>
      </c>
      <c r="F266" s="7" t="s">
        <v>10</v>
      </c>
      <c r="G266" s="7" t="s">
        <v>475</v>
      </c>
      <c r="H266" t="e">
        <f>VLOOKUP(C266,'第二次提供单价（补充部分采购物料'!B:G,6,0)</f>
        <v>#N/A</v>
      </c>
      <c r="I266" t="str">
        <f>VLOOKUP(C266,刘少提供的新旧料号对照表!B:F,5,0)</f>
        <v>Y10111556</v>
      </c>
    </row>
    <row r="267" spans="1:10" x14ac:dyDescent="0.2">
      <c r="A267" t="s">
        <v>1558</v>
      </c>
      <c r="B267" s="7">
        <v>663</v>
      </c>
      <c r="C267" s="7" t="s">
        <v>548</v>
      </c>
      <c r="D267" s="12" t="s">
        <v>549</v>
      </c>
      <c r="E267" s="7" t="s">
        <v>9</v>
      </c>
      <c r="F267" s="7" t="s">
        <v>10</v>
      </c>
      <c r="G267" s="7" t="s">
        <v>475</v>
      </c>
      <c r="H267" t="e">
        <f>VLOOKUP(C267,'第二次提供单价（补充部分采购物料'!B:G,6,0)</f>
        <v>#N/A</v>
      </c>
      <c r="I267" t="str">
        <f>VLOOKUP(C267,刘少提供的新旧料号对照表!B:F,5,0)</f>
        <v>Y10111552</v>
      </c>
    </row>
    <row r="268" spans="1:10" x14ac:dyDescent="0.2">
      <c r="A268" t="s">
        <v>1560</v>
      </c>
      <c r="B268" s="7">
        <v>663</v>
      </c>
      <c r="C268" s="7" t="s">
        <v>550</v>
      </c>
      <c r="D268" s="12" t="s">
        <v>551</v>
      </c>
      <c r="E268" s="7" t="s">
        <v>9</v>
      </c>
      <c r="F268" s="7" t="s">
        <v>10</v>
      </c>
      <c r="G268" s="7" t="s">
        <v>475</v>
      </c>
      <c r="H268" t="e">
        <f>VLOOKUP(C268,'第二次提供单价（补充部分采购物料'!B:G,6,0)</f>
        <v>#N/A</v>
      </c>
      <c r="I268" t="str">
        <f>VLOOKUP(C268,刘少提供的新旧料号对照表!B:F,5,0)</f>
        <v>Y10111553</v>
      </c>
    </row>
    <row r="269" spans="1:10" x14ac:dyDescent="0.2">
      <c r="A269" t="s">
        <v>1577</v>
      </c>
      <c r="B269" s="7">
        <v>663</v>
      </c>
      <c r="C269" s="7" t="s">
        <v>552</v>
      </c>
      <c r="D269" s="12" t="s">
        <v>553</v>
      </c>
      <c r="E269" s="7" t="s">
        <v>9</v>
      </c>
      <c r="F269" s="7" t="s">
        <v>10</v>
      </c>
      <c r="G269" s="7" t="s">
        <v>475</v>
      </c>
      <c r="H269" t="e">
        <f>VLOOKUP(C269,'第二次提供单价（补充部分采购物料'!B:G,6,0)</f>
        <v>#N/A</v>
      </c>
      <c r="I269" t="str">
        <f>VLOOKUP(C269,刘少提供的新旧料号对照表!B:F,5,0)</f>
        <v>Y10111315</v>
      </c>
    </row>
    <row r="270" spans="1:10" x14ac:dyDescent="0.2">
      <c r="A270" t="s">
        <v>1579</v>
      </c>
      <c r="B270" s="7">
        <v>663</v>
      </c>
      <c r="C270" s="7" t="s">
        <v>554</v>
      </c>
      <c r="D270" s="12" t="s">
        <v>555</v>
      </c>
      <c r="E270" s="7" t="s">
        <v>9</v>
      </c>
      <c r="F270" s="7" t="s">
        <v>10</v>
      </c>
      <c r="G270" s="7" t="s">
        <v>475</v>
      </c>
      <c r="H270" t="e">
        <f>VLOOKUP(C270,'第二次提供单价（补充部分采购物料'!B:G,6,0)</f>
        <v>#N/A</v>
      </c>
      <c r="I270" t="str">
        <f>VLOOKUP(C270,刘少提供的新旧料号对照表!B:F,5,0)</f>
        <v>Y10111316</v>
      </c>
    </row>
    <row r="271" spans="1:10" x14ac:dyDescent="0.2">
      <c r="A271" t="s">
        <v>1581</v>
      </c>
      <c r="B271" s="7">
        <v>663</v>
      </c>
      <c r="C271" s="7" t="s">
        <v>556</v>
      </c>
      <c r="D271" s="12" t="s">
        <v>557</v>
      </c>
      <c r="E271" s="7" t="s">
        <v>9</v>
      </c>
      <c r="F271" s="7" t="s">
        <v>10</v>
      </c>
      <c r="G271" s="7"/>
      <c r="H271">
        <f>VLOOKUP(C271,'第二次提供单价（补充部分采购物料'!B:G,6,0)</f>
        <v>0</v>
      </c>
      <c r="I271" t="str">
        <f>VLOOKUP(C271,刘少提供的新旧料号对照表!B:F,5,0)</f>
        <v>Y10112109</v>
      </c>
      <c r="J271" t="s">
        <v>7592</v>
      </c>
    </row>
    <row r="272" spans="1:10" x14ac:dyDescent="0.2">
      <c r="A272" t="s">
        <v>1583</v>
      </c>
      <c r="B272" s="7">
        <v>663</v>
      </c>
      <c r="C272" s="7" t="s">
        <v>558</v>
      </c>
      <c r="D272" s="12" t="s">
        <v>559</v>
      </c>
      <c r="E272" s="7" t="s">
        <v>9</v>
      </c>
      <c r="F272" s="7" t="s">
        <v>10</v>
      </c>
      <c r="G272" s="7"/>
      <c r="H272" t="str">
        <f>VLOOKUP(C272,'第二次提供单价（补充部分采购物料'!B:G,6,0)</f>
        <v>苏州众恒印刷有限公司</v>
      </c>
      <c r="I272" t="str">
        <f>VLOOKUP(C272,刘少提供的新旧料号对照表!B:F,5,0)</f>
        <v>Y10112108</v>
      </c>
    </row>
    <row r="273" spans="1:9" x14ac:dyDescent="0.2">
      <c r="A273" t="s">
        <v>1585</v>
      </c>
      <c r="B273" s="7">
        <v>663</v>
      </c>
      <c r="C273" s="7" t="s">
        <v>560</v>
      </c>
      <c r="D273" s="12" t="s">
        <v>561</v>
      </c>
      <c r="E273" s="7" t="s">
        <v>9</v>
      </c>
      <c r="F273" s="7" t="s">
        <v>10</v>
      </c>
      <c r="G273" s="7" t="s">
        <v>475</v>
      </c>
      <c r="H273" t="e">
        <f>VLOOKUP(C273,'第二次提供单价（补充部分采购物料'!B:G,6,0)</f>
        <v>#N/A</v>
      </c>
      <c r="I273" t="str">
        <f>VLOOKUP(C273,刘少提供的新旧料号对照表!B:F,5,0)</f>
        <v>Y10111972</v>
      </c>
    </row>
    <row r="274" spans="1:9" x14ac:dyDescent="0.2">
      <c r="A274" t="s">
        <v>1587</v>
      </c>
      <c r="B274" s="7">
        <v>663</v>
      </c>
      <c r="C274" s="7" t="s">
        <v>562</v>
      </c>
      <c r="D274" s="12" t="s">
        <v>563</v>
      </c>
      <c r="E274" s="7" t="s">
        <v>9</v>
      </c>
      <c r="F274" s="7" t="s">
        <v>10</v>
      </c>
      <c r="G274" s="7" t="s">
        <v>475</v>
      </c>
      <c r="H274" t="e">
        <f>VLOOKUP(C274,'第二次提供单价（补充部分采购物料'!B:G,6,0)</f>
        <v>#N/A</v>
      </c>
      <c r="I274" t="str">
        <f>VLOOKUP(C274,刘少提供的新旧料号对照表!B:F,5,0)</f>
        <v>Y10111973</v>
      </c>
    </row>
    <row r="275" spans="1:9" x14ac:dyDescent="0.2">
      <c r="A275" t="s">
        <v>1589</v>
      </c>
      <c r="B275" s="7">
        <v>663</v>
      </c>
      <c r="C275" s="7" t="s">
        <v>564</v>
      </c>
      <c r="D275" s="12" t="s">
        <v>565</v>
      </c>
      <c r="E275" s="7" t="s">
        <v>9</v>
      </c>
      <c r="F275" s="7" t="s">
        <v>10</v>
      </c>
      <c r="G275" s="7" t="s">
        <v>475</v>
      </c>
      <c r="H275" t="e">
        <f>VLOOKUP(C275,'第二次提供单价（补充部分采购物料'!B:G,6,0)</f>
        <v>#N/A</v>
      </c>
      <c r="I275" t="str">
        <f>VLOOKUP(C275,刘少提供的新旧料号对照表!B:F,5,0)</f>
        <v>Y10111974</v>
      </c>
    </row>
    <row r="276" spans="1:9" x14ac:dyDescent="0.2">
      <c r="A276" t="s">
        <v>1591</v>
      </c>
      <c r="B276" s="7">
        <v>663</v>
      </c>
      <c r="C276" s="7" t="s">
        <v>566</v>
      </c>
      <c r="D276" s="12" t="s">
        <v>567</v>
      </c>
      <c r="E276" s="7" t="s">
        <v>9</v>
      </c>
      <c r="F276" s="7" t="s">
        <v>10</v>
      </c>
      <c r="G276" s="7" t="s">
        <v>475</v>
      </c>
      <c r="H276" t="e">
        <f>VLOOKUP(C276,'第二次提供单价（补充部分采购物料'!B:G,6,0)</f>
        <v>#N/A</v>
      </c>
      <c r="I276" t="str">
        <f>VLOOKUP(C276,刘少提供的新旧料号对照表!B:F,5,0)</f>
        <v>Y10111975</v>
      </c>
    </row>
    <row r="277" spans="1:9" x14ac:dyDescent="0.2">
      <c r="A277" t="s">
        <v>1593</v>
      </c>
      <c r="B277" s="7">
        <v>663</v>
      </c>
      <c r="C277" s="7" t="s">
        <v>568</v>
      </c>
      <c r="D277" s="12" t="s">
        <v>569</v>
      </c>
      <c r="E277" s="7" t="s">
        <v>9</v>
      </c>
      <c r="F277" s="7" t="s">
        <v>10</v>
      </c>
      <c r="G277" s="7" t="s">
        <v>475</v>
      </c>
      <c r="H277" t="e">
        <f>VLOOKUP(C277,'第二次提供单价（补充部分采购物料'!B:G,6,0)</f>
        <v>#N/A</v>
      </c>
      <c r="I277" t="str">
        <f>VLOOKUP(C277,刘少提供的新旧料号对照表!B:F,5,0)</f>
        <v>Y10111410</v>
      </c>
    </row>
    <row r="278" spans="1:9" x14ac:dyDescent="0.2">
      <c r="A278" t="s">
        <v>1593</v>
      </c>
      <c r="B278" s="7">
        <v>663</v>
      </c>
      <c r="C278" s="7" t="s">
        <v>570</v>
      </c>
      <c r="D278" s="12" t="s">
        <v>571</v>
      </c>
      <c r="E278" s="7" t="s">
        <v>9</v>
      </c>
      <c r="F278" s="7" t="s">
        <v>10</v>
      </c>
      <c r="G278" s="7" t="s">
        <v>475</v>
      </c>
      <c r="H278" t="e">
        <f>VLOOKUP(C278,'第二次提供单价（补充部分采购物料'!B:G,6,0)</f>
        <v>#N/A</v>
      </c>
      <c r="I278" t="str">
        <f>VLOOKUP(C278,刘少提供的新旧料号对照表!B:F,5,0)</f>
        <v>Y10111410</v>
      </c>
    </row>
    <row r="279" spans="1:9" x14ac:dyDescent="0.2">
      <c r="A279" t="s">
        <v>1596</v>
      </c>
      <c r="B279" s="7">
        <v>663</v>
      </c>
      <c r="C279" s="7" t="s">
        <v>572</v>
      </c>
      <c r="D279" s="12" t="s">
        <v>573</v>
      </c>
      <c r="E279" s="7" t="s">
        <v>9</v>
      </c>
      <c r="F279" s="7" t="s">
        <v>10</v>
      </c>
      <c r="G279" s="7" t="s">
        <v>475</v>
      </c>
      <c r="H279" t="e">
        <f>VLOOKUP(C279,'第二次提供单价（补充部分采购物料'!B:G,6,0)</f>
        <v>#N/A</v>
      </c>
      <c r="I279" t="str">
        <f>VLOOKUP(C279,刘少提供的新旧料号对照表!B:F,5,0)</f>
        <v>Y10111326</v>
      </c>
    </row>
    <row r="280" spans="1:9" x14ac:dyDescent="0.2">
      <c r="A280" t="s">
        <v>1596</v>
      </c>
      <c r="B280" s="7">
        <v>663</v>
      </c>
      <c r="C280" s="7" t="s">
        <v>574</v>
      </c>
      <c r="D280" s="12" t="s">
        <v>575</v>
      </c>
      <c r="E280" s="7" t="s">
        <v>9</v>
      </c>
      <c r="F280" s="7" t="s">
        <v>10</v>
      </c>
      <c r="G280" s="7" t="s">
        <v>475</v>
      </c>
      <c r="H280" t="e">
        <f>VLOOKUP(C280,'第二次提供单价（补充部分采购物料'!B:G,6,0)</f>
        <v>#N/A</v>
      </c>
      <c r="I280" t="str">
        <f>VLOOKUP(C280,刘少提供的新旧料号对照表!B:F,5,0)</f>
        <v>Y10111326</v>
      </c>
    </row>
    <row r="281" spans="1:9" x14ac:dyDescent="0.2">
      <c r="A281" t="s">
        <v>1599</v>
      </c>
      <c r="B281" s="7">
        <v>663</v>
      </c>
      <c r="C281" s="7" t="s">
        <v>576</v>
      </c>
      <c r="D281" s="12" t="s">
        <v>577</v>
      </c>
      <c r="E281" s="7" t="s">
        <v>9</v>
      </c>
      <c r="F281" s="7" t="s">
        <v>10</v>
      </c>
      <c r="G281" s="7" t="s">
        <v>475</v>
      </c>
      <c r="H281" t="e">
        <f>VLOOKUP(C281,'第二次提供单价（补充部分采购物料'!B:G,6,0)</f>
        <v>#N/A</v>
      </c>
      <c r="I281" t="str">
        <f>VLOOKUP(C281,刘少提供的新旧料号对照表!B:F,5,0)</f>
        <v>Y10111248</v>
      </c>
    </row>
    <row r="282" spans="1:9" x14ac:dyDescent="0.2">
      <c r="A282" t="s">
        <v>1601</v>
      </c>
      <c r="B282" s="7">
        <v>663</v>
      </c>
      <c r="C282" s="7" t="s">
        <v>578</v>
      </c>
      <c r="D282" s="12" t="s">
        <v>579</v>
      </c>
      <c r="E282" s="7" t="s">
        <v>9</v>
      </c>
      <c r="F282" s="7" t="s">
        <v>10</v>
      </c>
      <c r="G282" s="7" t="s">
        <v>475</v>
      </c>
      <c r="H282" t="e">
        <f>VLOOKUP(C282,'第二次提供单价（补充部分采购物料'!B:G,6,0)</f>
        <v>#N/A</v>
      </c>
      <c r="I282" t="str">
        <f>VLOOKUP(C282,刘少提供的新旧料号对照表!B:F,5,0)</f>
        <v>Y10111249</v>
      </c>
    </row>
    <row r="283" spans="1:9" x14ac:dyDescent="0.2">
      <c r="A283" t="s">
        <v>1603</v>
      </c>
      <c r="B283" s="7">
        <v>663</v>
      </c>
      <c r="C283" s="7" t="s">
        <v>580</v>
      </c>
      <c r="D283" s="12" t="s">
        <v>581</v>
      </c>
      <c r="E283" s="7" t="s">
        <v>9</v>
      </c>
      <c r="F283" s="7" t="s">
        <v>10</v>
      </c>
      <c r="G283" s="7" t="s">
        <v>475</v>
      </c>
      <c r="H283" t="e">
        <f>VLOOKUP(C283,'第二次提供单价（补充部分采购物料'!B:G,6,0)</f>
        <v>#N/A</v>
      </c>
      <c r="I283" t="str">
        <f>VLOOKUP(C283,刘少提供的新旧料号对照表!B:F,5,0)</f>
        <v>Y10111406</v>
      </c>
    </row>
    <row r="284" spans="1:9" x14ac:dyDescent="0.2">
      <c r="A284" t="s">
        <v>1605</v>
      </c>
      <c r="B284" s="7">
        <v>663</v>
      </c>
      <c r="C284" s="7" t="s">
        <v>582</v>
      </c>
      <c r="D284" s="12" t="s">
        <v>583</v>
      </c>
      <c r="E284" s="7" t="s">
        <v>9</v>
      </c>
      <c r="F284" s="7" t="s">
        <v>10</v>
      </c>
      <c r="G284" s="7" t="s">
        <v>475</v>
      </c>
      <c r="H284" t="e">
        <f>VLOOKUP(C284,'第二次提供单价（补充部分采购物料'!B:G,6,0)</f>
        <v>#N/A</v>
      </c>
      <c r="I284" t="str">
        <f>VLOOKUP(C284,刘少提供的新旧料号对照表!B:F,5,0)</f>
        <v>Y10111407</v>
      </c>
    </row>
    <row r="285" spans="1:9" x14ac:dyDescent="0.2">
      <c r="A285" t="s">
        <v>1607</v>
      </c>
      <c r="B285" s="7">
        <v>663</v>
      </c>
      <c r="C285" s="7" t="s">
        <v>584</v>
      </c>
      <c r="D285" s="12" t="s">
        <v>585</v>
      </c>
      <c r="E285" s="7" t="s">
        <v>9</v>
      </c>
      <c r="F285" s="7" t="s">
        <v>10</v>
      </c>
      <c r="G285" s="7" t="s">
        <v>475</v>
      </c>
      <c r="H285" t="e">
        <f>VLOOKUP(C285,'第二次提供单价（补充部分采购物料'!B:G,6,0)</f>
        <v>#N/A</v>
      </c>
      <c r="I285" t="str">
        <f>VLOOKUP(C285,刘少提供的新旧料号对照表!B:F,5,0)</f>
        <v>Y10111402</v>
      </c>
    </row>
    <row r="286" spans="1:9" x14ac:dyDescent="0.2">
      <c r="A286" t="s">
        <v>1609</v>
      </c>
      <c r="B286" s="7">
        <v>663</v>
      </c>
      <c r="C286" s="7" t="s">
        <v>586</v>
      </c>
      <c r="D286" s="12" t="s">
        <v>587</v>
      </c>
      <c r="E286" s="7" t="s">
        <v>9</v>
      </c>
      <c r="F286" s="7" t="s">
        <v>10</v>
      </c>
      <c r="G286" s="7" t="s">
        <v>475</v>
      </c>
      <c r="H286" t="e">
        <f>VLOOKUP(C286,'第二次提供单价（补充部分采购物料'!B:G,6,0)</f>
        <v>#N/A</v>
      </c>
      <c r="I286" t="str">
        <f>VLOOKUP(C286,刘少提供的新旧料号对照表!B:F,5,0)</f>
        <v>Y10111405</v>
      </c>
    </row>
    <row r="287" spans="1:9" x14ac:dyDescent="0.2">
      <c r="A287" t="s">
        <v>1611</v>
      </c>
      <c r="B287" s="7">
        <v>663</v>
      </c>
      <c r="C287" s="7" t="s">
        <v>588</v>
      </c>
      <c r="D287" s="12" t="s">
        <v>589</v>
      </c>
      <c r="E287" s="7" t="s">
        <v>9</v>
      </c>
      <c r="F287" s="7" t="s">
        <v>10</v>
      </c>
      <c r="G287" s="7" t="s">
        <v>475</v>
      </c>
      <c r="H287" t="e">
        <f>VLOOKUP(C287,'第二次提供单价（补充部分采购物料'!B:G,6,0)</f>
        <v>#N/A</v>
      </c>
      <c r="I287" t="str">
        <f>VLOOKUP(C287,刘少提供的新旧料号对照表!B:F,5,0)</f>
        <v>Y10111319</v>
      </c>
    </row>
    <row r="288" spans="1:9" x14ac:dyDescent="0.2">
      <c r="A288" t="s">
        <v>1613</v>
      </c>
      <c r="B288" s="7">
        <v>663</v>
      </c>
      <c r="C288" s="7" t="s">
        <v>590</v>
      </c>
      <c r="D288" s="12" t="s">
        <v>591</v>
      </c>
      <c r="E288" s="7" t="s">
        <v>9</v>
      </c>
      <c r="F288" s="7" t="s">
        <v>10</v>
      </c>
      <c r="G288" s="7" t="s">
        <v>475</v>
      </c>
      <c r="H288" t="e">
        <f>VLOOKUP(C288,'第二次提供单价（补充部分采购物料'!B:G,6,0)</f>
        <v>#N/A</v>
      </c>
      <c r="I288" t="str">
        <f>VLOOKUP(C288,刘少提供的新旧料号对照表!B:F,5,0)</f>
        <v>Y10111403</v>
      </c>
    </row>
    <row r="289" spans="1:9" x14ac:dyDescent="0.2">
      <c r="A289" t="s">
        <v>1615</v>
      </c>
      <c r="B289" s="7">
        <v>663</v>
      </c>
      <c r="C289" s="7" t="s">
        <v>592</v>
      </c>
      <c r="D289" s="12" t="s">
        <v>593</v>
      </c>
      <c r="E289" s="7" t="s">
        <v>9</v>
      </c>
      <c r="F289" s="7" t="s">
        <v>10</v>
      </c>
      <c r="G289" s="7" t="s">
        <v>475</v>
      </c>
      <c r="H289" t="e">
        <f>VLOOKUP(C289,'第二次提供单价（补充部分采购物料'!B:G,6,0)</f>
        <v>#N/A</v>
      </c>
      <c r="I289" t="str">
        <f>VLOOKUP(C289,刘少提供的新旧料号对照表!B:F,5,0)</f>
        <v>Y171814273</v>
      </c>
    </row>
    <row r="290" spans="1:9" x14ac:dyDescent="0.2">
      <c r="A290" t="s">
        <v>1613</v>
      </c>
      <c r="B290" s="7">
        <v>663</v>
      </c>
      <c r="C290" s="7" t="s">
        <v>594</v>
      </c>
      <c r="D290" s="12" t="s">
        <v>595</v>
      </c>
      <c r="E290" s="7" t="s">
        <v>9</v>
      </c>
      <c r="F290" s="7" t="s">
        <v>10</v>
      </c>
      <c r="G290" s="7" t="s">
        <v>475</v>
      </c>
      <c r="H290" t="e">
        <f>VLOOKUP(C290,'第二次提供单价（补充部分采购物料'!B:G,6,0)</f>
        <v>#N/A</v>
      </c>
      <c r="I290" t="str">
        <f>VLOOKUP(C290,刘少提供的新旧料号对照表!B:F,5,0)</f>
        <v>Y10111403</v>
      </c>
    </row>
    <row r="291" spans="1:9" x14ac:dyDescent="0.2">
      <c r="A291" t="s">
        <v>1618</v>
      </c>
      <c r="B291" s="7">
        <v>663</v>
      </c>
      <c r="C291" s="7" t="s">
        <v>596</v>
      </c>
      <c r="D291" s="12" t="s">
        <v>597</v>
      </c>
      <c r="E291" s="7" t="s">
        <v>9</v>
      </c>
      <c r="F291" s="7" t="s">
        <v>10</v>
      </c>
      <c r="G291" s="7" t="s">
        <v>475</v>
      </c>
      <c r="H291" t="e">
        <f>VLOOKUP(C291,'第二次提供单价（补充部分采购物料'!B:G,6,0)</f>
        <v>#N/A</v>
      </c>
      <c r="I291" t="str">
        <f>VLOOKUP(C291,刘少提供的新旧料号对照表!B:F,5,0)</f>
        <v>Y10111186</v>
      </c>
    </row>
    <row r="292" spans="1:9" x14ac:dyDescent="0.2">
      <c r="A292" t="s">
        <v>1620</v>
      </c>
      <c r="B292" s="7">
        <v>663</v>
      </c>
      <c r="C292" s="7" t="s">
        <v>598</v>
      </c>
      <c r="D292" s="12" t="s">
        <v>599</v>
      </c>
      <c r="E292" s="7" t="s">
        <v>9</v>
      </c>
      <c r="F292" s="7" t="s">
        <v>10</v>
      </c>
      <c r="G292" s="7" t="s">
        <v>475</v>
      </c>
      <c r="H292" t="e">
        <f>VLOOKUP(C292,'第二次提供单价（补充部分采购物料'!B:G,6,0)</f>
        <v>#N/A</v>
      </c>
      <c r="I292" t="str">
        <f>VLOOKUP(C292,刘少提供的新旧料号对照表!B:F,5,0)</f>
        <v>Y10111187</v>
      </c>
    </row>
    <row r="293" spans="1:9" x14ac:dyDescent="0.2">
      <c r="A293" t="s">
        <v>1622</v>
      </c>
      <c r="B293" s="7">
        <v>663</v>
      </c>
      <c r="C293" s="7" t="s">
        <v>600</v>
      </c>
      <c r="D293" s="12" t="s">
        <v>601</v>
      </c>
      <c r="E293" s="7" t="s">
        <v>9</v>
      </c>
      <c r="F293" s="7" t="s">
        <v>10</v>
      </c>
      <c r="G293" s="7" t="s">
        <v>475</v>
      </c>
      <c r="H293" t="e">
        <f>VLOOKUP(C293,'第二次提供单价（补充部分采购物料'!B:G,6,0)</f>
        <v>#N/A</v>
      </c>
      <c r="I293" t="str">
        <f>VLOOKUP(C293,刘少提供的新旧料号对照表!B:F,5,0)</f>
        <v>Y10111188</v>
      </c>
    </row>
    <row r="294" spans="1:9" x14ac:dyDescent="0.2">
      <c r="A294" t="s">
        <v>1624</v>
      </c>
      <c r="B294" s="7">
        <v>663</v>
      </c>
      <c r="C294" s="7" t="s">
        <v>602</v>
      </c>
      <c r="D294" s="12" t="s">
        <v>603</v>
      </c>
      <c r="E294" s="7" t="s">
        <v>9</v>
      </c>
      <c r="F294" s="7" t="s">
        <v>10</v>
      </c>
      <c r="G294" s="7" t="s">
        <v>475</v>
      </c>
      <c r="H294" t="e">
        <f>VLOOKUP(C294,'第二次提供单价（补充部分采购物料'!B:G,6,0)</f>
        <v>#N/A</v>
      </c>
      <c r="I294" t="str">
        <f>VLOOKUP(C294,刘少提供的新旧料号对照表!B:F,5,0)</f>
        <v>Y10111189</v>
      </c>
    </row>
    <row r="295" spans="1:9" x14ac:dyDescent="0.2">
      <c r="A295" t="s">
        <v>1627</v>
      </c>
      <c r="B295" s="7">
        <v>663</v>
      </c>
      <c r="C295" s="7" t="s">
        <v>604</v>
      </c>
      <c r="D295" s="12" t="s">
        <v>605</v>
      </c>
      <c r="E295" s="7" t="s">
        <v>9</v>
      </c>
      <c r="F295" s="7" t="s">
        <v>10</v>
      </c>
      <c r="G295" s="7" t="s">
        <v>475</v>
      </c>
      <c r="H295" t="e">
        <f>VLOOKUP(C295,'第二次提供单价（补充部分采购物料'!B:G,6,0)</f>
        <v>#N/A</v>
      </c>
      <c r="I295" t="str">
        <f>VLOOKUP(C295,刘少提供的新旧料号对照表!B:F,5,0)</f>
        <v>Y171814175</v>
      </c>
    </row>
    <row r="296" spans="1:9" x14ac:dyDescent="0.2">
      <c r="A296" t="s">
        <v>1629</v>
      </c>
      <c r="B296" s="7">
        <v>663</v>
      </c>
      <c r="C296" s="7" t="s">
        <v>606</v>
      </c>
      <c r="D296" s="12" t="s">
        <v>607</v>
      </c>
      <c r="E296" s="7" t="s">
        <v>9</v>
      </c>
      <c r="F296" s="7" t="s">
        <v>10</v>
      </c>
      <c r="G296" s="7" t="s">
        <v>475</v>
      </c>
      <c r="H296" t="e">
        <f>VLOOKUP(C296,'第二次提供单价（补充部分采购物料'!B:G,6,0)</f>
        <v>#N/A</v>
      </c>
      <c r="I296" t="str">
        <f>VLOOKUP(C296,刘少提供的新旧料号对照表!B:F,5,0)</f>
        <v>Y171814172</v>
      </c>
    </row>
    <row r="297" spans="1:9" x14ac:dyDescent="0.2">
      <c r="A297" t="s">
        <v>1631</v>
      </c>
      <c r="B297" s="7">
        <v>663</v>
      </c>
      <c r="C297" s="7" t="s">
        <v>608</v>
      </c>
      <c r="D297" s="12" t="s">
        <v>609</v>
      </c>
      <c r="E297" s="7" t="s">
        <v>9</v>
      </c>
      <c r="F297" s="7" t="s">
        <v>10</v>
      </c>
      <c r="G297" s="7" t="s">
        <v>475</v>
      </c>
      <c r="H297" t="e">
        <f>VLOOKUP(C297,'第二次提供单价（补充部分采购物料'!B:G,6,0)</f>
        <v>#N/A</v>
      </c>
      <c r="I297" t="str">
        <f>VLOOKUP(C297,刘少提供的新旧料号对照表!B:F,5,0)</f>
        <v>Y171814173</v>
      </c>
    </row>
    <row r="298" spans="1:9" x14ac:dyDescent="0.2">
      <c r="A298" t="s">
        <v>1633</v>
      </c>
      <c r="B298" s="7">
        <v>663</v>
      </c>
      <c r="C298" s="7" t="s">
        <v>610</v>
      </c>
      <c r="D298" s="12" t="s">
        <v>611</v>
      </c>
      <c r="E298" s="7" t="s">
        <v>9</v>
      </c>
      <c r="F298" s="7" t="s">
        <v>10</v>
      </c>
      <c r="G298" s="7" t="s">
        <v>475</v>
      </c>
      <c r="H298" t="e">
        <f>VLOOKUP(C298,'第二次提供单价（补充部分采购物料'!B:G,6,0)</f>
        <v>#N/A</v>
      </c>
      <c r="I298" t="str">
        <f>VLOOKUP(C298,刘少提供的新旧料号对照表!B:F,5,0)</f>
        <v>Y171814174</v>
      </c>
    </row>
    <row r="299" spans="1:9" x14ac:dyDescent="0.2">
      <c r="A299" t="s">
        <v>1635</v>
      </c>
      <c r="B299" s="7">
        <v>663</v>
      </c>
      <c r="C299" s="7" t="s">
        <v>612</v>
      </c>
      <c r="D299" s="12" t="s">
        <v>613</v>
      </c>
      <c r="E299" s="7" t="s">
        <v>9</v>
      </c>
      <c r="F299" s="7" t="s">
        <v>10</v>
      </c>
      <c r="G299" s="7" t="s">
        <v>475</v>
      </c>
      <c r="H299" t="e">
        <f>VLOOKUP(C299,'第二次提供单价（补充部分采购物料'!B:G,6,0)</f>
        <v>#N/A</v>
      </c>
      <c r="I299" t="str">
        <f>VLOOKUP(C299,刘少提供的新旧料号对照表!B:F,5,0)</f>
        <v>Y171813168</v>
      </c>
    </row>
    <row r="300" spans="1:9" x14ac:dyDescent="0.2">
      <c r="A300" t="s">
        <v>7586</v>
      </c>
      <c r="B300" s="7">
        <v>663</v>
      </c>
      <c r="C300" s="7" t="s">
        <v>614</v>
      </c>
      <c r="D300" s="12" t="s">
        <v>615</v>
      </c>
      <c r="E300" s="7" t="s">
        <v>9</v>
      </c>
      <c r="F300" s="7" t="s">
        <v>10</v>
      </c>
      <c r="G300" s="7" t="s">
        <v>475</v>
      </c>
      <c r="H300" t="e">
        <f>VLOOKUP(C300,'第二次提供单价（补充部分采购物料'!B:G,6,0)</f>
        <v>#N/A</v>
      </c>
      <c r="I300" t="str">
        <f>VLOOKUP(C300,刘少提供的新旧料号对照表!B:F,5,0)</f>
        <v>常用，匹配不到料号</v>
      </c>
    </row>
    <row r="301" spans="1:9" x14ac:dyDescent="0.2">
      <c r="A301" t="s">
        <v>7586</v>
      </c>
      <c r="B301" s="7">
        <v>663</v>
      </c>
      <c r="C301" s="7" t="s">
        <v>616</v>
      </c>
      <c r="D301" s="12" t="s">
        <v>617</v>
      </c>
      <c r="E301" s="7" t="s">
        <v>9</v>
      </c>
      <c r="F301" s="7" t="s">
        <v>10</v>
      </c>
      <c r="G301" s="7" t="s">
        <v>475</v>
      </c>
      <c r="H301" t="e">
        <f>VLOOKUP(C301,'第二次提供单价（补充部分采购物料'!B:G,6,0)</f>
        <v>#N/A</v>
      </c>
      <c r="I301" t="str">
        <f>VLOOKUP(C301,刘少提供的新旧料号对照表!B:F,5,0)</f>
        <v>常用，匹配不到料号</v>
      </c>
    </row>
    <row r="302" spans="1:9" x14ac:dyDescent="0.2">
      <c r="A302" t="s">
        <v>1640</v>
      </c>
      <c r="B302" s="7">
        <v>663</v>
      </c>
      <c r="C302" s="7" t="s">
        <v>618</v>
      </c>
      <c r="D302" s="12" t="s">
        <v>619</v>
      </c>
      <c r="E302" s="7" t="s">
        <v>9</v>
      </c>
      <c r="F302" s="7" t="s">
        <v>10</v>
      </c>
      <c r="G302" s="7" t="s">
        <v>475</v>
      </c>
      <c r="H302" t="e">
        <f>VLOOKUP(C302,'第二次提供单价（补充部分采购物料'!B:G,6,0)</f>
        <v>#N/A</v>
      </c>
      <c r="I302" t="str">
        <f>VLOOKUP(C302,刘少提供的新旧料号对照表!B:F,5,0)</f>
        <v>Y17181284</v>
      </c>
    </row>
    <row r="303" spans="1:9" x14ac:dyDescent="0.2">
      <c r="A303" t="s">
        <v>7586</v>
      </c>
      <c r="B303" s="7">
        <v>663</v>
      </c>
      <c r="C303" s="7" t="s">
        <v>620</v>
      </c>
      <c r="D303" s="12" t="s">
        <v>621</v>
      </c>
      <c r="E303" s="7" t="s">
        <v>9</v>
      </c>
      <c r="F303" s="7" t="s">
        <v>10</v>
      </c>
      <c r="G303" s="7" t="s">
        <v>475</v>
      </c>
      <c r="H303" t="e">
        <f>VLOOKUP(C303,'第二次提供单价（补充部分采购物料'!B:G,6,0)</f>
        <v>#N/A</v>
      </c>
      <c r="I303" t="str">
        <f>VLOOKUP(C303,刘少提供的新旧料号对照表!B:F,5,0)</f>
        <v>常用，匹配不到料号</v>
      </c>
    </row>
    <row r="304" spans="1:9" x14ac:dyDescent="0.2">
      <c r="A304" t="s">
        <v>7586</v>
      </c>
      <c r="B304" s="7">
        <v>663</v>
      </c>
      <c r="C304" s="7" t="s">
        <v>622</v>
      </c>
      <c r="D304" s="12" t="s">
        <v>623</v>
      </c>
      <c r="E304" s="7" t="s">
        <v>9</v>
      </c>
      <c r="F304" s="7" t="s">
        <v>10</v>
      </c>
      <c r="G304" s="7" t="s">
        <v>475</v>
      </c>
      <c r="H304" t="e">
        <f>VLOOKUP(C304,'第二次提供单价（补充部分采购物料'!B:G,6,0)</f>
        <v>#N/A</v>
      </c>
      <c r="I304" t="str">
        <f>VLOOKUP(C304,刘少提供的新旧料号对照表!B:F,5,0)</f>
        <v>常用，匹配不到料号</v>
      </c>
    </row>
    <row r="305" spans="1:9" x14ac:dyDescent="0.2">
      <c r="A305" t="s">
        <v>7586</v>
      </c>
      <c r="B305" s="7">
        <v>663</v>
      </c>
      <c r="C305" s="7" t="s">
        <v>624</v>
      </c>
      <c r="D305" s="12" t="s">
        <v>625</v>
      </c>
      <c r="E305" s="7" t="s">
        <v>9</v>
      </c>
      <c r="F305" s="7" t="s">
        <v>10</v>
      </c>
      <c r="G305" s="7" t="s">
        <v>475</v>
      </c>
      <c r="H305" t="e">
        <f>VLOOKUP(C305,'第二次提供单价（补充部分采购物料'!B:G,6,0)</f>
        <v>#N/A</v>
      </c>
      <c r="I305" t="str">
        <f>VLOOKUP(C305,刘少提供的新旧料号对照表!B:F,5,0)</f>
        <v>常用，匹配不到料号</v>
      </c>
    </row>
    <row r="306" spans="1:9" x14ac:dyDescent="0.2">
      <c r="A306" t="s">
        <v>7586</v>
      </c>
      <c r="B306" s="7">
        <v>663</v>
      </c>
      <c r="C306" s="7" t="s">
        <v>626</v>
      </c>
      <c r="D306" s="12" t="s">
        <v>627</v>
      </c>
      <c r="E306" s="7" t="s">
        <v>9</v>
      </c>
      <c r="F306" s="7" t="s">
        <v>10</v>
      </c>
      <c r="G306" s="7" t="s">
        <v>475</v>
      </c>
      <c r="H306" t="e">
        <f>VLOOKUP(C306,'第二次提供单价（补充部分采购物料'!B:G,6,0)</f>
        <v>#N/A</v>
      </c>
      <c r="I306" t="str">
        <f>VLOOKUP(C306,刘少提供的新旧料号对照表!B:F,5,0)</f>
        <v>常用，匹配不到料号</v>
      </c>
    </row>
    <row r="307" spans="1:9" x14ac:dyDescent="0.2">
      <c r="A307" t="s">
        <v>1646</v>
      </c>
      <c r="B307" s="7">
        <v>663</v>
      </c>
      <c r="C307" s="7" t="s">
        <v>628</v>
      </c>
      <c r="D307" s="12" t="s">
        <v>629</v>
      </c>
      <c r="E307" s="7" t="s">
        <v>9</v>
      </c>
      <c r="F307" s="7" t="s">
        <v>10</v>
      </c>
      <c r="G307" s="7" t="s">
        <v>475</v>
      </c>
      <c r="H307" t="e">
        <f>VLOOKUP(C307,'第二次提供单价（补充部分采购物料'!B:G,6,0)</f>
        <v>#N/A</v>
      </c>
      <c r="I307" t="str">
        <f>VLOOKUP(C307,刘少提供的新旧料号对照表!B:F,5,0)</f>
        <v>Y171813151</v>
      </c>
    </row>
    <row r="308" spans="1:9" x14ac:dyDescent="0.2">
      <c r="A308" t="s">
        <v>7586</v>
      </c>
      <c r="B308" s="7">
        <v>663</v>
      </c>
      <c r="C308" s="7" t="s">
        <v>630</v>
      </c>
      <c r="D308" s="12" t="s">
        <v>631</v>
      </c>
      <c r="E308" s="7" t="s">
        <v>9</v>
      </c>
      <c r="F308" s="7" t="s">
        <v>10</v>
      </c>
      <c r="G308" s="7" t="s">
        <v>475</v>
      </c>
      <c r="H308" t="e">
        <f>VLOOKUP(C308,'第二次提供单价（补充部分采购物料'!B:G,6,0)</f>
        <v>#N/A</v>
      </c>
      <c r="I308" t="str">
        <f>VLOOKUP(C308,刘少提供的新旧料号对照表!B:F,5,0)</f>
        <v>常用，匹配不到料号</v>
      </c>
    </row>
    <row r="309" spans="1:9" x14ac:dyDescent="0.2">
      <c r="A309" t="s">
        <v>1649</v>
      </c>
      <c r="B309" s="7">
        <v>663</v>
      </c>
      <c r="C309" s="7" t="s">
        <v>632</v>
      </c>
      <c r="D309" s="12" t="s">
        <v>633</v>
      </c>
      <c r="E309" s="7" t="s">
        <v>9</v>
      </c>
      <c r="F309" s="7" t="s">
        <v>10</v>
      </c>
      <c r="G309" s="7" t="s">
        <v>475</v>
      </c>
      <c r="H309" t="e">
        <f>VLOOKUP(C309,'第二次提供单价（补充部分采购物料'!B:G,6,0)</f>
        <v>#N/A</v>
      </c>
      <c r="I309" t="str">
        <f>VLOOKUP(C309,刘少提供的新旧料号对照表!B:F,5,0)</f>
        <v>Y17181313</v>
      </c>
    </row>
    <row r="310" spans="1:9" x14ac:dyDescent="0.2">
      <c r="A310" t="s">
        <v>1651</v>
      </c>
      <c r="B310" s="7">
        <v>663</v>
      </c>
      <c r="C310" s="7" t="s">
        <v>634</v>
      </c>
      <c r="D310" s="12" t="s">
        <v>635</v>
      </c>
      <c r="E310" s="7" t="s">
        <v>9</v>
      </c>
      <c r="F310" s="7" t="s">
        <v>10</v>
      </c>
      <c r="G310" s="7" t="s">
        <v>475</v>
      </c>
      <c r="H310" t="e">
        <f>VLOOKUP(C310,'第二次提供单价（补充部分采购物料'!B:G,6,0)</f>
        <v>#N/A</v>
      </c>
      <c r="I310" t="str">
        <f>VLOOKUP(C310,刘少提供的新旧料号对照表!B:F,5,0)</f>
        <v>Y17181314</v>
      </c>
    </row>
    <row r="311" spans="1:9" x14ac:dyDescent="0.2">
      <c r="A311" t="s">
        <v>1653</v>
      </c>
      <c r="B311" s="7">
        <v>663</v>
      </c>
      <c r="C311" s="7" t="s">
        <v>636</v>
      </c>
      <c r="D311" s="12" t="s">
        <v>637</v>
      </c>
      <c r="E311" s="7" t="s">
        <v>9</v>
      </c>
      <c r="F311" s="7" t="s">
        <v>10</v>
      </c>
      <c r="G311" s="7" t="s">
        <v>475</v>
      </c>
      <c r="H311" t="e">
        <f>VLOOKUP(C311,'第二次提供单价（补充部分采购物料'!B:G,6,0)</f>
        <v>#N/A</v>
      </c>
      <c r="I311" t="str">
        <f>VLOOKUP(C311,刘少提供的新旧料号对照表!B:F,5,0)</f>
        <v>Y17181315</v>
      </c>
    </row>
    <row r="312" spans="1:9" x14ac:dyDescent="0.2">
      <c r="A312" t="s">
        <v>1655</v>
      </c>
      <c r="B312" s="7">
        <v>663</v>
      </c>
      <c r="C312" s="7" t="s">
        <v>638</v>
      </c>
      <c r="D312" s="12" t="s">
        <v>639</v>
      </c>
      <c r="E312" s="7" t="s">
        <v>9</v>
      </c>
      <c r="F312" s="7" t="s">
        <v>10</v>
      </c>
      <c r="G312" s="7" t="s">
        <v>475</v>
      </c>
      <c r="H312" t="e">
        <f>VLOOKUP(C312,'第二次提供单价（补充部分采购物料'!B:G,6,0)</f>
        <v>#N/A</v>
      </c>
      <c r="I312" t="str">
        <f>VLOOKUP(C312,刘少提供的新旧料号对照表!B:F,5,0)</f>
        <v>Y17181316</v>
      </c>
    </row>
    <row r="313" spans="1:9" x14ac:dyDescent="0.2">
      <c r="A313" t="s">
        <v>7586</v>
      </c>
      <c r="B313" s="7">
        <v>663</v>
      </c>
      <c r="C313" s="7" t="s">
        <v>640</v>
      </c>
      <c r="D313" s="12" t="s">
        <v>641</v>
      </c>
      <c r="E313" s="7" t="s">
        <v>9</v>
      </c>
      <c r="F313" s="7" t="s">
        <v>10</v>
      </c>
      <c r="G313" s="7" t="s">
        <v>475</v>
      </c>
      <c r="H313" t="e">
        <f>VLOOKUP(C313,'第二次提供单价（补充部分采购物料'!B:G,6,0)</f>
        <v>#N/A</v>
      </c>
      <c r="I313" t="str">
        <f>VLOOKUP(C313,刘少提供的新旧料号对照表!B:F,5,0)</f>
        <v>常用，匹配不到料号</v>
      </c>
    </row>
    <row r="314" spans="1:9" x14ac:dyDescent="0.2">
      <c r="A314" t="s">
        <v>1658</v>
      </c>
      <c r="B314" s="7">
        <v>663</v>
      </c>
      <c r="C314" s="7" t="s">
        <v>642</v>
      </c>
      <c r="D314" s="12" t="s">
        <v>643</v>
      </c>
      <c r="E314" s="7" t="s">
        <v>9</v>
      </c>
      <c r="F314" s="7" t="s">
        <v>10</v>
      </c>
      <c r="G314" s="7" t="s">
        <v>475</v>
      </c>
      <c r="H314" t="e">
        <f>VLOOKUP(C314,'第二次提供单价（补充部分采购物料'!B:G,6,0)</f>
        <v>#N/A</v>
      </c>
      <c r="I314" t="str">
        <f>VLOOKUP(C314,刘少提供的新旧料号对照表!B:F,5,0)</f>
        <v>Y17181343</v>
      </c>
    </row>
    <row r="315" spans="1:9" x14ac:dyDescent="0.2">
      <c r="A315" t="s">
        <v>1660</v>
      </c>
      <c r="B315" s="7">
        <v>663</v>
      </c>
      <c r="C315" s="7" t="s">
        <v>644</v>
      </c>
      <c r="D315" s="12" t="s">
        <v>645</v>
      </c>
      <c r="E315" s="7" t="s">
        <v>9</v>
      </c>
      <c r="F315" s="7" t="s">
        <v>10</v>
      </c>
      <c r="G315" s="7" t="s">
        <v>475</v>
      </c>
      <c r="H315" t="e">
        <f>VLOOKUP(C315,'第二次提供单价（补充部分采购物料'!B:G,6,0)</f>
        <v>#N/A</v>
      </c>
      <c r="I315" t="str">
        <f>VLOOKUP(C315,刘少提供的新旧料号对照表!B:F,5,0)</f>
        <v>Y171813154</v>
      </c>
    </row>
    <row r="316" spans="1:9" x14ac:dyDescent="0.2">
      <c r="A316" t="s">
        <v>1662</v>
      </c>
      <c r="B316" s="7">
        <v>663</v>
      </c>
      <c r="C316" s="7" t="s">
        <v>646</v>
      </c>
      <c r="D316" s="12" t="s">
        <v>647</v>
      </c>
      <c r="E316" s="7" t="s">
        <v>9</v>
      </c>
      <c r="F316" s="7" t="s">
        <v>10</v>
      </c>
      <c r="G316" s="7" t="s">
        <v>475</v>
      </c>
      <c r="H316" t="e">
        <f>VLOOKUP(C316,'第二次提供单价（补充部分采购物料'!B:G,6,0)</f>
        <v>#N/A</v>
      </c>
      <c r="I316" t="str">
        <f>VLOOKUP(C316,刘少提供的新旧料号对照表!B:F,5,0)</f>
        <v>Y17181358</v>
      </c>
    </row>
    <row r="317" spans="1:9" x14ac:dyDescent="0.2">
      <c r="A317" t="s">
        <v>1664</v>
      </c>
      <c r="B317" s="7">
        <v>663</v>
      </c>
      <c r="C317" s="7" t="s">
        <v>648</v>
      </c>
      <c r="D317" s="12" t="s">
        <v>649</v>
      </c>
      <c r="E317" s="7" t="s">
        <v>9</v>
      </c>
      <c r="F317" s="7" t="s">
        <v>10</v>
      </c>
      <c r="G317" s="7" t="s">
        <v>475</v>
      </c>
      <c r="H317" t="e">
        <f>VLOOKUP(C317,'第二次提供单价（补充部分采购物料'!B:G,6,0)</f>
        <v>#N/A</v>
      </c>
      <c r="I317" t="str">
        <f>VLOOKUP(C317,刘少提供的新旧料号对照表!B:F,5,0)</f>
        <v>Y10111209</v>
      </c>
    </row>
    <row r="318" spans="1:9" x14ac:dyDescent="0.2">
      <c r="A318" t="s">
        <v>7586</v>
      </c>
      <c r="B318" s="7">
        <v>663</v>
      </c>
      <c r="C318" s="7" t="s">
        <v>650</v>
      </c>
      <c r="D318" s="12" t="s">
        <v>651</v>
      </c>
      <c r="E318" s="7" t="s">
        <v>9</v>
      </c>
      <c r="F318" s="7" t="s">
        <v>10</v>
      </c>
      <c r="G318" s="7" t="s">
        <v>475</v>
      </c>
      <c r="H318" t="e">
        <f>VLOOKUP(C318,'第二次提供单价（补充部分采购物料'!B:G,6,0)</f>
        <v>#N/A</v>
      </c>
      <c r="I318" t="str">
        <f>VLOOKUP(C318,刘少提供的新旧料号对照表!B:F,5,0)</f>
        <v>常用，匹配不到料号</v>
      </c>
    </row>
    <row r="319" spans="1:9" x14ac:dyDescent="0.2">
      <c r="A319" t="s">
        <v>1667</v>
      </c>
      <c r="B319" s="7">
        <v>663</v>
      </c>
      <c r="C319" s="7" t="s">
        <v>652</v>
      </c>
      <c r="D319" s="12" t="s">
        <v>653</v>
      </c>
      <c r="E319" s="7" t="s">
        <v>9</v>
      </c>
      <c r="F319" s="7" t="s">
        <v>10</v>
      </c>
      <c r="G319" s="7" t="s">
        <v>475</v>
      </c>
      <c r="H319" t="e">
        <f>VLOOKUP(C319,'第二次提供单价（补充部分采购物料'!B:G,6,0)</f>
        <v>#N/A</v>
      </c>
      <c r="I319" t="str">
        <f>VLOOKUP(C319,刘少提供的新旧料号对照表!B:F,5,0)</f>
        <v>Y17181368</v>
      </c>
    </row>
    <row r="320" spans="1:9" x14ac:dyDescent="0.2">
      <c r="A320" t="s">
        <v>7586</v>
      </c>
      <c r="B320" s="7">
        <v>663</v>
      </c>
      <c r="C320" s="7" t="s">
        <v>654</v>
      </c>
      <c r="D320" s="12" t="s">
        <v>655</v>
      </c>
      <c r="E320" s="7" t="s">
        <v>9</v>
      </c>
      <c r="F320" s="7" t="s">
        <v>10</v>
      </c>
      <c r="G320" s="7" t="s">
        <v>475</v>
      </c>
      <c r="H320" t="e">
        <f>VLOOKUP(C320,'第二次提供单价（补充部分采购物料'!B:G,6,0)</f>
        <v>#N/A</v>
      </c>
      <c r="I320" t="str">
        <f>VLOOKUP(C320,刘少提供的新旧料号对照表!B:F,5,0)</f>
        <v>常用，匹配不到料号</v>
      </c>
    </row>
    <row r="321" spans="1:9" x14ac:dyDescent="0.2">
      <c r="A321" t="s">
        <v>1670</v>
      </c>
      <c r="B321" s="7">
        <v>663</v>
      </c>
      <c r="C321" s="7" t="s">
        <v>656</v>
      </c>
      <c r="D321" s="12" t="s">
        <v>657</v>
      </c>
      <c r="E321" s="7" t="s">
        <v>9</v>
      </c>
      <c r="F321" s="7" t="s">
        <v>10</v>
      </c>
      <c r="G321" s="7" t="s">
        <v>475</v>
      </c>
      <c r="H321" t="e">
        <f>VLOOKUP(C321,'第二次提供单价（补充部分采购物料'!B:G,6,0)</f>
        <v>#N/A</v>
      </c>
      <c r="I321" t="str">
        <f>VLOOKUP(C321,刘少提供的新旧料号对照表!B:F,5,0)</f>
        <v>Y17181373</v>
      </c>
    </row>
    <row r="322" spans="1:9" x14ac:dyDescent="0.2">
      <c r="A322" t="s">
        <v>1672</v>
      </c>
      <c r="B322" s="7">
        <v>663</v>
      </c>
      <c r="C322" s="7" t="s">
        <v>658</v>
      </c>
      <c r="D322" s="12" t="s">
        <v>659</v>
      </c>
      <c r="E322" s="7" t="s">
        <v>9</v>
      </c>
      <c r="F322" s="7" t="s">
        <v>10</v>
      </c>
      <c r="G322" s="7" t="s">
        <v>475</v>
      </c>
      <c r="H322" t="e">
        <f>VLOOKUP(C322,'第二次提供单价（补充部分采购物料'!B:G,6,0)</f>
        <v>#N/A</v>
      </c>
      <c r="I322" t="str">
        <f>VLOOKUP(C322,刘少提供的新旧料号对照表!B:F,5,0)</f>
        <v>Y17181288</v>
      </c>
    </row>
    <row r="323" spans="1:9" x14ac:dyDescent="0.2">
      <c r="A323" t="s">
        <v>1674</v>
      </c>
      <c r="B323" s="7">
        <v>663</v>
      </c>
      <c r="C323" s="7" t="s">
        <v>660</v>
      </c>
      <c r="D323" s="12" t="s">
        <v>661</v>
      </c>
      <c r="E323" s="7" t="s">
        <v>9</v>
      </c>
      <c r="F323" s="7" t="s">
        <v>10</v>
      </c>
      <c r="G323" s="7" t="s">
        <v>475</v>
      </c>
      <c r="H323" t="e">
        <f>VLOOKUP(C323,'第二次提供单价（补充部分采购物料'!B:G,6,0)</f>
        <v>#N/A</v>
      </c>
      <c r="I323" t="str">
        <f>VLOOKUP(C323,刘少提供的新旧料号对照表!B:F,5,0)</f>
        <v>Y17181289</v>
      </c>
    </row>
    <row r="324" spans="1:9" x14ac:dyDescent="0.2">
      <c r="A324" t="s">
        <v>1676</v>
      </c>
      <c r="B324" s="7">
        <v>663</v>
      </c>
      <c r="C324" s="7" t="s">
        <v>662</v>
      </c>
      <c r="D324" s="12" t="s">
        <v>663</v>
      </c>
      <c r="E324" s="7" t="s">
        <v>9</v>
      </c>
      <c r="F324" s="7" t="s">
        <v>10</v>
      </c>
      <c r="G324" s="7" t="s">
        <v>475</v>
      </c>
      <c r="H324" t="e">
        <f>VLOOKUP(C324,'第二次提供单价（补充部分采购物料'!B:G,6,0)</f>
        <v>#N/A</v>
      </c>
      <c r="I324" t="str">
        <f>VLOOKUP(C324,刘少提供的新旧料号对照表!B:F,5,0)</f>
        <v>Y17181290</v>
      </c>
    </row>
    <row r="325" spans="1:9" x14ac:dyDescent="0.2">
      <c r="A325" t="s">
        <v>1678</v>
      </c>
      <c r="B325" s="7">
        <v>663</v>
      </c>
      <c r="C325" s="7" t="s">
        <v>664</v>
      </c>
      <c r="D325" s="12" t="s">
        <v>665</v>
      </c>
      <c r="E325" s="7" t="s">
        <v>9</v>
      </c>
      <c r="F325" s="7" t="s">
        <v>10</v>
      </c>
      <c r="G325" s="7" t="s">
        <v>475</v>
      </c>
      <c r="H325" t="e">
        <f>VLOOKUP(C325,'第二次提供单价（补充部分采购物料'!B:G,6,0)</f>
        <v>#N/A</v>
      </c>
      <c r="I325" t="str">
        <f>VLOOKUP(C325,刘少提供的新旧料号对照表!B:F,5,0)</f>
        <v>Y17181291</v>
      </c>
    </row>
    <row r="326" spans="1:9" x14ac:dyDescent="0.2">
      <c r="A326" t="s">
        <v>1680</v>
      </c>
      <c r="B326" s="7">
        <v>663</v>
      </c>
      <c r="C326" s="7" t="s">
        <v>666</v>
      </c>
      <c r="D326" s="12" t="s">
        <v>667</v>
      </c>
      <c r="E326" s="7" t="s">
        <v>9</v>
      </c>
      <c r="F326" s="7" t="s">
        <v>10</v>
      </c>
      <c r="G326" s="7" t="s">
        <v>475</v>
      </c>
      <c r="H326" t="e">
        <f>VLOOKUP(C326,'第二次提供单价（补充部分采购物料'!B:G,6,0)</f>
        <v>#N/A</v>
      </c>
      <c r="I326" t="str">
        <f>VLOOKUP(C326,刘少提供的新旧料号对照表!B:F,5,0)</f>
        <v>Y17181292</v>
      </c>
    </row>
    <row r="327" spans="1:9" x14ac:dyDescent="0.2">
      <c r="A327" t="s">
        <v>1682</v>
      </c>
      <c r="B327" s="7">
        <v>663</v>
      </c>
      <c r="C327" s="7" t="s">
        <v>668</v>
      </c>
      <c r="D327" s="12" t="s">
        <v>669</v>
      </c>
      <c r="E327" s="7" t="s">
        <v>9</v>
      </c>
      <c r="F327" s="7" t="s">
        <v>10</v>
      </c>
      <c r="G327" s="7" t="s">
        <v>475</v>
      </c>
      <c r="H327" t="e">
        <f>VLOOKUP(C327,'第二次提供单价（补充部分采购物料'!B:G,6,0)</f>
        <v>#N/A</v>
      </c>
      <c r="I327" t="str">
        <f>VLOOKUP(C327,刘少提供的新旧料号对照表!B:F,5,0)</f>
        <v>Y17181293</v>
      </c>
    </row>
    <row r="328" spans="1:9" x14ac:dyDescent="0.2">
      <c r="A328" t="s">
        <v>7586</v>
      </c>
      <c r="B328" s="7">
        <v>663</v>
      </c>
      <c r="C328" s="7" t="s">
        <v>670</v>
      </c>
      <c r="D328" s="12" t="s">
        <v>671</v>
      </c>
      <c r="E328" s="7" t="s">
        <v>9</v>
      </c>
      <c r="F328" s="7" t="s">
        <v>10</v>
      </c>
      <c r="G328" s="7" t="s">
        <v>475</v>
      </c>
      <c r="H328" t="e">
        <f>VLOOKUP(C328,'第二次提供单价（补充部分采购物料'!B:G,6,0)</f>
        <v>#N/A</v>
      </c>
      <c r="I328" t="str">
        <f>VLOOKUP(C328,刘少提供的新旧料号对照表!B:F,5,0)</f>
        <v>常用，匹配不到料号</v>
      </c>
    </row>
    <row r="329" spans="1:9" x14ac:dyDescent="0.2">
      <c r="A329" t="s">
        <v>7586</v>
      </c>
      <c r="B329" s="7">
        <v>663</v>
      </c>
      <c r="C329" s="7" t="s">
        <v>672</v>
      </c>
      <c r="D329" s="12" t="s">
        <v>673</v>
      </c>
      <c r="E329" s="7" t="s">
        <v>9</v>
      </c>
      <c r="F329" s="7" t="s">
        <v>10</v>
      </c>
      <c r="G329" s="7" t="s">
        <v>475</v>
      </c>
      <c r="H329" t="e">
        <f>VLOOKUP(C329,'第二次提供单价（补充部分采购物料'!B:G,6,0)</f>
        <v>#N/A</v>
      </c>
      <c r="I329" t="str">
        <f>VLOOKUP(C329,刘少提供的新旧料号对照表!B:F,5,0)</f>
        <v>常用，匹配不到料号</v>
      </c>
    </row>
    <row r="330" spans="1:9" x14ac:dyDescent="0.2">
      <c r="A330" t="s">
        <v>7586</v>
      </c>
      <c r="B330" s="7">
        <v>663</v>
      </c>
      <c r="C330" s="7" t="s">
        <v>674</v>
      </c>
      <c r="D330" s="12" t="s">
        <v>675</v>
      </c>
      <c r="E330" s="7" t="s">
        <v>9</v>
      </c>
      <c r="F330" s="7" t="s">
        <v>10</v>
      </c>
      <c r="G330" s="7" t="s">
        <v>475</v>
      </c>
      <c r="H330" t="e">
        <f>VLOOKUP(C330,'第二次提供单价（补充部分采购物料'!B:G,6,0)</f>
        <v>#N/A</v>
      </c>
      <c r="I330" t="str">
        <f>VLOOKUP(C330,刘少提供的新旧料号对照表!B:F,5,0)</f>
        <v>常用，匹配不到料号</v>
      </c>
    </row>
    <row r="331" spans="1:9" x14ac:dyDescent="0.2">
      <c r="A331" t="s">
        <v>1687</v>
      </c>
      <c r="B331" s="7">
        <v>663</v>
      </c>
      <c r="C331" s="7" t="s">
        <v>676</v>
      </c>
      <c r="D331" s="12" t="s">
        <v>677</v>
      </c>
      <c r="E331" s="7" t="s">
        <v>9</v>
      </c>
      <c r="F331" s="7" t="s">
        <v>10</v>
      </c>
      <c r="G331" s="7" t="s">
        <v>475</v>
      </c>
      <c r="H331" t="e">
        <f>VLOOKUP(C331,'第二次提供单价（补充部分采购物料'!B:G,6,0)</f>
        <v>#N/A</v>
      </c>
      <c r="I331" t="str">
        <f>VLOOKUP(C331,刘少提供的新旧料号对照表!B:F,5,0)</f>
        <v>Y17181277</v>
      </c>
    </row>
    <row r="332" spans="1:9" x14ac:dyDescent="0.2">
      <c r="A332" t="s">
        <v>1689</v>
      </c>
      <c r="B332" s="7">
        <v>663</v>
      </c>
      <c r="C332" s="7" t="s">
        <v>678</v>
      </c>
      <c r="D332" s="12" t="s">
        <v>679</v>
      </c>
      <c r="E332" s="7" t="s">
        <v>9</v>
      </c>
      <c r="F332" s="7" t="s">
        <v>10</v>
      </c>
      <c r="G332" s="7" t="s">
        <v>475</v>
      </c>
      <c r="H332" t="e">
        <f>VLOOKUP(C332,'第二次提供单价（补充部分采购物料'!B:G,6,0)</f>
        <v>#N/A</v>
      </c>
      <c r="I332" t="str">
        <f>VLOOKUP(C332,刘少提供的新旧料号对照表!B:F,5,0)</f>
        <v>Y17181276</v>
      </c>
    </row>
    <row r="333" spans="1:9" x14ac:dyDescent="0.2">
      <c r="A333" t="s">
        <v>7586</v>
      </c>
      <c r="B333" s="7">
        <v>663</v>
      </c>
      <c r="C333" s="7" t="s">
        <v>680</v>
      </c>
      <c r="D333" s="12" t="s">
        <v>681</v>
      </c>
      <c r="E333" s="7" t="s">
        <v>9</v>
      </c>
      <c r="F333" s="7" t="s">
        <v>10</v>
      </c>
      <c r="G333" s="7" t="s">
        <v>475</v>
      </c>
      <c r="H333" t="e">
        <f>VLOOKUP(C333,'第二次提供单价（补充部分采购物料'!B:G,6,0)</f>
        <v>#N/A</v>
      </c>
      <c r="I333" t="str">
        <f>VLOOKUP(C333,刘少提供的新旧料号对照表!B:F,5,0)</f>
        <v>常用，匹配不到料号</v>
      </c>
    </row>
    <row r="334" spans="1:9" x14ac:dyDescent="0.2">
      <c r="A334" t="s">
        <v>1692</v>
      </c>
      <c r="B334" s="7">
        <v>663</v>
      </c>
      <c r="C334" s="7" t="s">
        <v>682</v>
      </c>
      <c r="D334" s="12" t="s">
        <v>683</v>
      </c>
      <c r="E334" s="7" t="s">
        <v>9</v>
      </c>
      <c r="F334" s="7" t="s">
        <v>10</v>
      </c>
      <c r="G334" s="7" t="s">
        <v>475</v>
      </c>
      <c r="H334" t="e">
        <f>VLOOKUP(C334,'第二次提供单价（补充部分采购物料'!B:G,6,0)</f>
        <v>#N/A</v>
      </c>
      <c r="I334" t="str">
        <f>VLOOKUP(C334,刘少提供的新旧料号对照表!B:F,5,0)</f>
        <v>Y17181275</v>
      </c>
    </row>
    <row r="335" spans="1:9" x14ac:dyDescent="0.2">
      <c r="A335" t="s">
        <v>1694</v>
      </c>
      <c r="B335" s="7">
        <v>663</v>
      </c>
      <c r="C335" s="7" t="s">
        <v>684</v>
      </c>
      <c r="D335" s="12" t="s">
        <v>685</v>
      </c>
      <c r="E335" s="7" t="s">
        <v>9</v>
      </c>
      <c r="F335" s="7" t="s">
        <v>10</v>
      </c>
      <c r="G335" s="7" t="s">
        <v>475</v>
      </c>
      <c r="H335" t="e">
        <f>VLOOKUP(C335,'第二次提供单价（补充部分采购物料'!B:G,6,0)</f>
        <v>#N/A</v>
      </c>
      <c r="I335" t="str">
        <f>VLOOKUP(C335,刘少提供的新旧料号对照表!B:F,5,0)</f>
        <v>Y17181283</v>
      </c>
    </row>
    <row r="336" spans="1:9" x14ac:dyDescent="0.2">
      <c r="A336" t="s">
        <v>1696</v>
      </c>
      <c r="B336" s="7">
        <v>663</v>
      </c>
      <c r="C336" s="7" t="s">
        <v>686</v>
      </c>
      <c r="D336" s="12" t="s">
        <v>687</v>
      </c>
      <c r="E336" s="7" t="s">
        <v>9</v>
      </c>
      <c r="F336" s="7" t="s">
        <v>10</v>
      </c>
      <c r="G336" s="7" t="s">
        <v>475</v>
      </c>
      <c r="H336" t="e">
        <f>VLOOKUP(C336,'第二次提供单价（补充部分采购物料'!B:G,6,0)</f>
        <v>#N/A</v>
      </c>
      <c r="I336" t="str">
        <f>VLOOKUP(C336,刘少提供的新旧料号对照表!B:F,5,0)</f>
        <v>Y17181282</v>
      </c>
    </row>
    <row r="337" spans="1:9" x14ac:dyDescent="0.2">
      <c r="A337" t="s">
        <v>7586</v>
      </c>
      <c r="B337" s="7">
        <v>663</v>
      </c>
      <c r="C337" s="7" t="s">
        <v>688</v>
      </c>
      <c r="D337" s="12" t="s">
        <v>689</v>
      </c>
      <c r="E337" s="7" t="s">
        <v>9</v>
      </c>
      <c r="F337" s="7" t="s">
        <v>10</v>
      </c>
      <c r="G337" s="7" t="s">
        <v>475</v>
      </c>
      <c r="H337" t="e">
        <f>VLOOKUP(C337,'第二次提供单价（补充部分采购物料'!B:G,6,0)</f>
        <v>#N/A</v>
      </c>
      <c r="I337" t="str">
        <f>VLOOKUP(C337,刘少提供的新旧料号对照表!B:F,5,0)</f>
        <v>常用，匹配不到料号</v>
      </c>
    </row>
    <row r="338" spans="1:9" x14ac:dyDescent="0.2">
      <c r="A338" t="s">
        <v>1699</v>
      </c>
      <c r="B338" s="7">
        <v>663</v>
      </c>
      <c r="C338" s="7" t="s">
        <v>690</v>
      </c>
      <c r="D338" s="12" t="s">
        <v>691</v>
      </c>
      <c r="E338" s="7" t="s">
        <v>9</v>
      </c>
      <c r="F338" s="7" t="s">
        <v>10</v>
      </c>
      <c r="G338" s="7" t="s">
        <v>475</v>
      </c>
      <c r="H338" t="e">
        <f>VLOOKUP(C338,'第二次提供单价（补充部分采购物料'!B:G,6,0)</f>
        <v>#N/A</v>
      </c>
      <c r="I338" t="str">
        <f>VLOOKUP(C338,刘少提供的新旧料号对照表!B:F,5,0)</f>
        <v>Y17181281</v>
      </c>
    </row>
    <row r="339" spans="1:9" x14ac:dyDescent="0.2">
      <c r="A339" t="s">
        <v>1701</v>
      </c>
      <c r="B339" s="7">
        <v>663</v>
      </c>
      <c r="C339" s="7" t="s">
        <v>692</v>
      </c>
      <c r="D339" s="12" t="s">
        <v>693</v>
      </c>
      <c r="E339" s="7" t="s">
        <v>9</v>
      </c>
      <c r="F339" s="7" t="s">
        <v>10</v>
      </c>
      <c r="G339" s="7" t="s">
        <v>475</v>
      </c>
      <c r="H339" t="e">
        <f>VLOOKUP(C339,'第二次提供单价（补充部分采购物料'!B:G,6,0)</f>
        <v>#N/A</v>
      </c>
      <c r="I339" t="str">
        <f>VLOOKUP(C339,刘少提供的新旧料号对照表!B:F,5,0)</f>
        <v>Y17181299</v>
      </c>
    </row>
    <row r="340" spans="1:9" x14ac:dyDescent="0.2">
      <c r="A340" t="s">
        <v>1703</v>
      </c>
      <c r="B340" s="7">
        <v>663</v>
      </c>
      <c r="C340" s="7" t="s">
        <v>694</v>
      </c>
      <c r="D340" s="12" t="s">
        <v>695</v>
      </c>
      <c r="E340" s="7" t="s">
        <v>9</v>
      </c>
      <c r="F340" s="7" t="s">
        <v>10</v>
      </c>
      <c r="G340" s="7" t="s">
        <v>475</v>
      </c>
      <c r="H340" t="e">
        <f>VLOOKUP(C340,'第二次提供单价（补充部分采购物料'!B:G,6,0)</f>
        <v>#N/A</v>
      </c>
      <c r="I340" t="str">
        <f>VLOOKUP(C340,刘少提供的新旧料号对照表!B:F,5,0)</f>
        <v>Y17181298</v>
      </c>
    </row>
    <row r="341" spans="1:9" x14ac:dyDescent="0.2">
      <c r="A341" t="s">
        <v>7586</v>
      </c>
      <c r="B341" s="7">
        <v>663</v>
      </c>
      <c r="C341" s="7" t="s">
        <v>696</v>
      </c>
      <c r="D341" s="12" t="s">
        <v>697</v>
      </c>
      <c r="E341" s="7" t="s">
        <v>9</v>
      </c>
      <c r="F341" s="7" t="s">
        <v>10</v>
      </c>
      <c r="G341" s="7" t="s">
        <v>475</v>
      </c>
      <c r="H341" t="e">
        <f>VLOOKUP(C341,'第二次提供单价（补充部分采购物料'!B:G,6,0)</f>
        <v>#N/A</v>
      </c>
      <c r="I341" t="str">
        <f>VLOOKUP(C341,刘少提供的新旧料号对照表!B:F,5,0)</f>
        <v>常用，匹配不到料号</v>
      </c>
    </row>
    <row r="342" spans="1:9" x14ac:dyDescent="0.2">
      <c r="A342" t="s">
        <v>1706</v>
      </c>
      <c r="B342" s="7">
        <v>663</v>
      </c>
      <c r="C342" s="7" t="s">
        <v>698</v>
      </c>
      <c r="D342" s="12" t="s">
        <v>699</v>
      </c>
      <c r="E342" s="7" t="s">
        <v>9</v>
      </c>
      <c r="F342" s="7" t="s">
        <v>10</v>
      </c>
      <c r="G342" s="7" t="s">
        <v>475</v>
      </c>
      <c r="H342" t="e">
        <f>VLOOKUP(C342,'第二次提供单价（补充部分采购物料'!B:G,6,0)</f>
        <v>#N/A</v>
      </c>
      <c r="I342" t="str">
        <f>VLOOKUP(C342,刘少提供的新旧料号对照表!B:F,5,0)</f>
        <v>Y17181300</v>
      </c>
    </row>
    <row r="343" spans="1:9" x14ac:dyDescent="0.2">
      <c r="A343" t="s">
        <v>1708</v>
      </c>
      <c r="B343" s="7">
        <v>663</v>
      </c>
      <c r="C343" s="7" t="s">
        <v>700</v>
      </c>
      <c r="D343" s="12" t="s">
        <v>701</v>
      </c>
      <c r="E343" s="7" t="s">
        <v>9</v>
      </c>
      <c r="F343" s="7" t="s">
        <v>10</v>
      </c>
      <c r="G343" s="7" t="s">
        <v>475</v>
      </c>
      <c r="H343" t="e">
        <f>VLOOKUP(C343,'第二次提供单价（补充部分采购物料'!B:G,6,0)</f>
        <v>#N/A</v>
      </c>
      <c r="I343" t="str">
        <f>VLOOKUP(C343,刘少提供的新旧料号对照表!B:F,5,0)</f>
        <v>Y10111222</v>
      </c>
    </row>
    <row r="344" spans="1:9" x14ac:dyDescent="0.2">
      <c r="A344" t="s">
        <v>7586</v>
      </c>
      <c r="B344" s="7">
        <v>663</v>
      </c>
      <c r="C344" s="7" t="s">
        <v>702</v>
      </c>
      <c r="D344" s="12" t="s">
        <v>703</v>
      </c>
      <c r="E344" s="7" t="s">
        <v>9</v>
      </c>
      <c r="F344" s="7" t="s">
        <v>10</v>
      </c>
      <c r="G344" s="7" t="s">
        <v>475</v>
      </c>
      <c r="H344" t="e">
        <f>VLOOKUP(C344,'第二次提供单价（补充部分采购物料'!B:G,6,0)</f>
        <v>#N/A</v>
      </c>
      <c r="I344" t="str">
        <f>VLOOKUP(C344,刘少提供的新旧料号对照表!B:F,5,0)</f>
        <v>常用，匹配不到料号</v>
      </c>
    </row>
    <row r="345" spans="1:9" x14ac:dyDescent="0.2">
      <c r="A345" t="s">
        <v>1711</v>
      </c>
      <c r="B345" s="7">
        <v>663</v>
      </c>
      <c r="C345" s="7" t="s">
        <v>704</v>
      </c>
      <c r="D345" s="12" t="s">
        <v>705</v>
      </c>
      <c r="E345" s="7" t="s">
        <v>9</v>
      </c>
      <c r="F345" s="7" t="s">
        <v>10</v>
      </c>
      <c r="G345" s="7" t="s">
        <v>475</v>
      </c>
      <c r="H345" t="e">
        <f>VLOOKUP(C345,'第二次提供单价（补充部分采购物料'!B:G,6,0)</f>
        <v>#N/A</v>
      </c>
      <c r="I345" t="str">
        <f>VLOOKUP(C345,刘少提供的新旧料号对照表!B:F,5,0)</f>
        <v>Y17181278</v>
      </c>
    </row>
    <row r="346" spans="1:9" x14ac:dyDescent="0.2">
      <c r="A346" t="s">
        <v>1713</v>
      </c>
      <c r="B346" s="7">
        <v>663</v>
      </c>
      <c r="C346" s="7" t="s">
        <v>706</v>
      </c>
      <c r="D346" s="12" t="s">
        <v>707</v>
      </c>
      <c r="E346" s="7" t="s">
        <v>9</v>
      </c>
      <c r="F346" s="7" t="s">
        <v>10</v>
      </c>
      <c r="G346" s="7" t="s">
        <v>475</v>
      </c>
      <c r="H346" t="e">
        <f>VLOOKUP(C346,'第二次提供单价（补充部分采购物料'!B:G,6,0)</f>
        <v>#N/A</v>
      </c>
      <c r="I346" t="str">
        <f>VLOOKUP(C346,刘少提供的新旧料号对照表!B:F,5,0)</f>
        <v>Y17181279</v>
      </c>
    </row>
    <row r="347" spans="1:9" x14ac:dyDescent="0.2">
      <c r="A347" t="s">
        <v>1715</v>
      </c>
      <c r="B347" s="7">
        <v>663</v>
      </c>
      <c r="C347" s="7" t="s">
        <v>708</v>
      </c>
      <c r="D347" s="12" t="s">
        <v>709</v>
      </c>
      <c r="E347" s="7" t="s">
        <v>9</v>
      </c>
      <c r="F347" s="7" t="s">
        <v>10</v>
      </c>
      <c r="G347" s="7" t="s">
        <v>475</v>
      </c>
      <c r="H347" t="e">
        <f>VLOOKUP(C347,'第二次提供单价（补充部分采购物料'!B:G,6,0)</f>
        <v>#N/A</v>
      </c>
      <c r="I347" t="str">
        <f>VLOOKUP(C347,刘少提供的新旧料号对照表!B:F,5,0)</f>
        <v>Y17181280</v>
      </c>
    </row>
    <row r="348" spans="1:9" x14ac:dyDescent="0.2">
      <c r="A348" t="s">
        <v>7586</v>
      </c>
      <c r="B348" s="7">
        <v>663</v>
      </c>
      <c r="C348" s="7" t="s">
        <v>710</v>
      </c>
      <c r="D348" s="12" t="s">
        <v>711</v>
      </c>
      <c r="E348" s="7" t="s">
        <v>9</v>
      </c>
      <c r="F348" s="7" t="s">
        <v>10</v>
      </c>
      <c r="G348" s="7" t="s">
        <v>475</v>
      </c>
      <c r="H348" t="e">
        <f>VLOOKUP(C348,'第二次提供单价（补充部分采购物料'!B:G,6,0)</f>
        <v>#N/A</v>
      </c>
      <c r="I348" t="str">
        <f>VLOOKUP(C348,刘少提供的新旧料号对照表!B:F,5,0)</f>
        <v>常用，匹配不到料号</v>
      </c>
    </row>
    <row r="349" spans="1:9" x14ac:dyDescent="0.2">
      <c r="A349" t="s">
        <v>1718</v>
      </c>
      <c r="B349" s="7">
        <v>663</v>
      </c>
      <c r="C349" s="7" t="s">
        <v>712</v>
      </c>
      <c r="D349" s="12" t="s">
        <v>713</v>
      </c>
      <c r="E349" s="7" t="s">
        <v>9</v>
      </c>
      <c r="F349" s="7" t="s">
        <v>10</v>
      </c>
      <c r="G349" s="7" t="s">
        <v>475</v>
      </c>
      <c r="H349" t="e">
        <f>VLOOKUP(C349,'第二次提供单价（补充部分采购物料'!B:G,6,0)</f>
        <v>#N/A</v>
      </c>
      <c r="I349" t="str">
        <f>VLOOKUP(C349,刘少提供的新旧料号对照表!B:F,5,0)</f>
        <v>Y171813145</v>
      </c>
    </row>
    <row r="350" spans="1:9" x14ac:dyDescent="0.2">
      <c r="A350" t="s">
        <v>7586</v>
      </c>
      <c r="B350" s="7">
        <v>663</v>
      </c>
      <c r="C350" s="7" t="s">
        <v>714</v>
      </c>
      <c r="D350" s="12" t="s">
        <v>715</v>
      </c>
      <c r="E350" s="7" t="s">
        <v>9</v>
      </c>
      <c r="F350" s="7" t="s">
        <v>10</v>
      </c>
      <c r="G350" s="7" t="s">
        <v>475</v>
      </c>
      <c r="H350" t="e">
        <f>VLOOKUP(C350,'第二次提供单价（补充部分采购物料'!B:G,6,0)</f>
        <v>#N/A</v>
      </c>
      <c r="I350" t="str">
        <f>VLOOKUP(C350,刘少提供的新旧料号对照表!B:F,5,0)</f>
        <v>常用，匹配不到料号</v>
      </c>
    </row>
    <row r="351" spans="1:9" x14ac:dyDescent="0.2">
      <c r="A351" t="s">
        <v>1721</v>
      </c>
      <c r="B351" s="7">
        <v>663</v>
      </c>
      <c r="C351" s="7" t="s">
        <v>716</v>
      </c>
      <c r="D351" s="12" t="s">
        <v>717</v>
      </c>
      <c r="E351" s="7" t="s">
        <v>9</v>
      </c>
      <c r="F351" s="7" t="s">
        <v>10</v>
      </c>
      <c r="G351" s="7" t="s">
        <v>475</v>
      </c>
      <c r="H351" t="e">
        <f>VLOOKUP(C351,'第二次提供单价（补充部分采购物料'!B:G,6,0)</f>
        <v>#N/A</v>
      </c>
      <c r="I351" t="str">
        <f>VLOOKUP(C351,刘少提供的新旧料号对照表!B:F,5,0)</f>
        <v>Y171813146</v>
      </c>
    </row>
    <row r="352" spans="1:9" x14ac:dyDescent="0.2">
      <c r="A352" t="s">
        <v>1723</v>
      </c>
      <c r="B352" s="7">
        <v>663</v>
      </c>
      <c r="C352" s="7" t="s">
        <v>718</v>
      </c>
      <c r="D352" s="12" t="s">
        <v>719</v>
      </c>
      <c r="E352" s="7" t="s">
        <v>9</v>
      </c>
      <c r="F352" s="7" t="s">
        <v>10</v>
      </c>
      <c r="G352" s="7" t="s">
        <v>475</v>
      </c>
      <c r="H352" t="e">
        <f>VLOOKUP(C352,'第二次提供单价（补充部分采购物料'!B:G,6,0)</f>
        <v>#N/A</v>
      </c>
      <c r="I352" t="str">
        <f>VLOOKUP(C352,刘少提供的新旧料号对照表!B:F,5,0)</f>
        <v>Y171813147</v>
      </c>
    </row>
    <row r="353" spans="1:9" x14ac:dyDescent="0.2">
      <c r="A353" t="s">
        <v>1725</v>
      </c>
      <c r="B353" s="7">
        <v>663</v>
      </c>
      <c r="C353" s="7" t="s">
        <v>720</v>
      </c>
      <c r="D353" s="12" t="s">
        <v>721</v>
      </c>
      <c r="E353" s="7" t="s">
        <v>9</v>
      </c>
      <c r="F353" s="7" t="s">
        <v>10</v>
      </c>
      <c r="G353" s="7" t="s">
        <v>475</v>
      </c>
      <c r="H353" t="e">
        <f>VLOOKUP(C353,'第二次提供单价（补充部分采购物料'!B:G,6,0)</f>
        <v>#N/A</v>
      </c>
      <c r="I353" t="str">
        <f>VLOOKUP(C353,刘少提供的新旧料号对照表!B:F,5,0)</f>
        <v>Y171813148</v>
      </c>
    </row>
    <row r="354" spans="1:9" x14ac:dyDescent="0.2">
      <c r="A354" t="s">
        <v>7586</v>
      </c>
      <c r="B354" s="7">
        <v>663</v>
      </c>
      <c r="C354" s="7" t="s">
        <v>722</v>
      </c>
      <c r="D354" s="12" t="s">
        <v>723</v>
      </c>
      <c r="E354" s="7" t="s">
        <v>9</v>
      </c>
      <c r="F354" s="7" t="s">
        <v>10</v>
      </c>
      <c r="G354" s="7" t="s">
        <v>475</v>
      </c>
      <c r="H354" t="e">
        <f>VLOOKUP(C354,'第二次提供单价（补充部分采购物料'!B:G,6,0)</f>
        <v>#N/A</v>
      </c>
      <c r="I354" t="str">
        <f>VLOOKUP(C354,刘少提供的新旧料号对照表!B:F,5,0)</f>
        <v>常用，匹配不到料号</v>
      </c>
    </row>
    <row r="355" spans="1:9" x14ac:dyDescent="0.2">
      <c r="A355" t="s">
        <v>7586</v>
      </c>
      <c r="B355" s="7">
        <v>663</v>
      </c>
      <c r="C355" s="7" t="s">
        <v>724</v>
      </c>
      <c r="D355" s="12" t="s">
        <v>725</v>
      </c>
      <c r="E355" s="7" t="s">
        <v>9</v>
      </c>
      <c r="F355" s="7" t="s">
        <v>10</v>
      </c>
      <c r="G355" s="7" t="s">
        <v>475</v>
      </c>
      <c r="H355" t="e">
        <f>VLOOKUP(C355,'第二次提供单价（补充部分采购物料'!B:G,6,0)</f>
        <v>#N/A</v>
      </c>
      <c r="I355" t="str">
        <f>VLOOKUP(C355,刘少提供的新旧料号对照表!B:F,5,0)</f>
        <v>常用，匹配不到料号</v>
      </c>
    </row>
    <row r="356" spans="1:9" x14ac:dyDescent="0.2">
      <c r="A356" t="s">
        <v>1729</v>
      </c>
      <c r="B356" s="7">
        <v>663</v>
      </c>
      <c r="C356" s="7" t="s">
        <v>726</v>
      </c>
      <c r="D356" s="12" t="s">
        <v>727</v>
      </c>
      <c r="E356" s="7" t="s">
        <v>9</v>
      </c>
      <c r="F356" s="7" t="s">
        <v>10</v>
      </c>
      <c r="G356" s="7" t="s">
        <v>475</v>
      </c>
      <c r="H356" t="e">
        <f>VLOOKUP(C356,'第二次提供单价（补充部分采购物料'!B:G,6,0)</f>
        <v>#N/A</v>
      </c>
      <c r="I356" t="str">
        <f>VLOOKUP(C356,刘少提供的新旧料号对照表!B:F,5,0)</f>
        <v>Y171813149</v>
      </c>
    </row>
    <row r="357" spans="1:9" x14ac:dyDescent="0.2">
      <c r="A357" t="s">
        <v>1731</v>
      </c>
      <c r="B357" s="7">
        <v>663</v>
      </c>
      <c r="C357" s="7" t="s">
        <v>728</v>
      </c>
      <c r="D357" s="12" t="s">
        <v>729</v>
      </c>
      <c r="E357" s="7" t="s">
        <v>9</v>
      </c>
      <c r="F357" s="7" t="s">
        <v>10</v>
      </c>
      <c r="G357" s="7" t="s">
        <v>475</v>
      </c>
      <c r="H357" t="e">
        <f>VLOOKUP(C357,'第二次提供单价（补充部分采购物料'!B:G,6,0)</f>
        <v>#N/A</v>
      </c>
      <c r="I357" t="str">
        <f>VLOOKUP(C357,刘少提供的新旧料号对照表!B:F,5,0)</f>
        <v>Y17181273</v>
      </c>
    </row>
    <row r="358" spans="1:9" x14ac:dyDescent="0.2">
      <c r="A358" t="s">
        <v>1733</v>
      </c>
      <c r="B358" s="7">
        <v>663</v>
      </c>
      <c r="C358" s="7" t="s">
        <v>730</v>
      </c>
      <c r="D358" s="12" t="s">
        <v>731</v>
      </c>
      <c r="E358" s="7" t="s">
        <v>9</v>
      </c>
      <c r="F358" s="7" t="s">
        <v>10</v>
      </c>
      <c r="G358" s="7" t="s">
        <v>475</v>
      </c>
      <c r="H358" t="e">
        <f>VLOOKUP(C358,'第二次提供单价（补充部分采购物料'!B:G,6,0)</f>
        <v>#N/A</v>
      </c>
      <c r="I358" t="str">
        <f>VLOOKUP(C358,刘少提供的新旧料号对照表!B:F,5,0)</f>
        <v>Y17181274</v>
      </c>
    </row>
    <row r="359" spans="1:9" x14ac:dyDescent="0.2">
      <c r="A359" t="s">
        <v>1735</v>
      </c>
      <c r="B359" s="7">
        <v>663</v>
      </c>
      <c r="C359" s="7" t="s">
        <v>732</v>
      </c>
      <c r="D359" s="12" t="s">
        <v>733</v>
      </c>
      <c r="E359" s="7" t="s">
        <v>9</v>
      </c>
      <c r="F359" s="7" t="s">
        <v>10</v>
      </c>
      <c r="G359" s="7" t="s">
        <v>475</v>
      </c>
      <c r="H359" t="e">
        <f>VLOOKUP(C359,'第二次提供单价（补充部分采购物料'!B:G,6,0)</f>
        <v>#N/A</v>
      </c>
      <c r="I359" t="str">
        <f>VLOOKUP(C359,刘少提供的新旧料号对照表!B:F,5,0)</f>
        <v>Y17181272</v>
      </c>
    </row>
    <row r="360" spans="1:9" x14ac:dyDescent="0.2">
      <c r="A360" t="s">
        <v>7586</v>
      </c>
      <c r="B360" s="7">
        <v>663</v>
      </c>
      <c r="C360" s="7" t="s">
        <v>734</v>
      </c>
      <c r="D360" s="12" t="s">
        <v>735</v>
      </c>
      <c r="E360" s="7" t="s">
        <v>9</v>
      </c>
      <c r="F360" s="7" t="s">
        <v>10</v>
      </c>
      <c r="G360" s="7" t="s">
        <v>475</v>
      </c>
      <c r="H360" t="e">
        <f>VLOOKUP(C360,'第二次提供单价（补充部分采购物料'!B:G,6,0)</f>
        <v>#N/A</v>
      </c>
      <c r="I360" t="str">
        <f>VLOOKUP(C360,刘少提供的新旧料号对照表!B:F,5,0)</f>
        <v>常用，匹配不到料号</v>
      </c>
    </row>
    <row r="361" spans="1:9" x14ac:dyDescent="0.2">
      <c r="A361" t="s">
        <v>1738</v>
      </c>
      <c r="B361" s="7">
        <v>663</v>
      </c>
      <c r="C361" s="7" t="s">
        <v>736</v>
      </c>
      <c r="D361" s="12" t="s">
        <v>737</v>
      </c>
      <c r="E361" s="7" t="s">
        <v>9</v>
      </c>
      <c r="F361" s="7" t="s">
        <v>10</v>
      </c>
      <c r="G361" s="7" t="s">
        <v>475</v>
      </c>
      <c r="H361" t="e">
        <f>VLOOKUP(C361,'第二次提供单价（补充部分采购物料'!B:G,6,0)</f>
        <v>#N/A</v>
      </c>
      <c r="I361" t="str">
        <f>VLOOKUP(C361,刘少提供的新旧料号对照表!B:F,5,0)</f>
        <v>Y171814165</v>
      </c>
    </row>
    <row r="362" spans="1:9" x14ac:dyDescent="0.2">
      <c r="A362" t="s">
        <v>1740</v>
      </c>
      <c r="B362" s="7">
        <v>663</v>
      </c>
      <c r="C362" s="7" t="s">
        <v>738</v>
      </c>
      <c r="D362" s="12" t="s">
        <v>739</v>
      </c>
      <c r="E362" s="7" t="s">
        <v>9</v>
      </c>
      <c r="F362" s="7" t="s">
        <v>10</v>
      </c>
      <c r="G362" s="7" t="s">
        <v>475</v>
      </c>
      <c r="H362" t="e">
        <f>VLOOKUP(C362,'第二次提供单价（补充部分采购物料'!B:G,6,0)</f>
        <v>#N/A</v>
      </c>
      <c r="I362" t="str">
        <f>VLOOKUP(C362,刘少提供的新旧料号对照表!B:F,5,0)</f>
        <v>Y171814167</v>
      </c>
    </row>
    <row r="363" spans="1:9" x14ac:dyDescent="0.2">
      <c r="A363" t="s">
        <v>1742</v>
      </c>
      <c r="B363" s="7">
        <v>663</v>
      </c>
      <c r="C363" s="7" t="s">
        <v>740</v>
      </c>
      <c r="D363" s="12" t="s">
        <v>741</v>
      </c>
      <c r="E363" s="7" t="s">
        <v>9</v>
      </c>
      <c r="F363" s="7" t="s">
        <v>10</v>
      </c>
      <c r="G363" s="7" t="s">
        <v>475</v>
      </c>
      <c r="H363" t="e">
        <f>VLOOKUP(C363,'第二次提供单价（补充部分采购物料'!B:G,6,0)</f>
        <v>#N/A</v>
      </c>
      <c r="I363" t="str">
        <f>VLOOKUP(C363,刘少提供的新旧料号对照表!B:F,5,0)</f>
        <v>Y171814166</v>
      </c>
    </row>
    <row r="364" spans="1:9" x14ac:dyDescent="0.2">
      <c r="A364" t="s">
        <v>7586</v>
      </c>
      <c r="B364" s="7">
        <v>663</v>
      </c>
      <c r="C364" s="7" t="s">
        <v>742</v>
      </c>
      <c r="D364" s="12" t="s">
        <v>743</v>
      </c>
      <c r="E364" s="7" t="s">
        <v>9</v>
      </c>
      <c r="F364" s="7" t="s">
        <v>10</v>
      </c>
      <c r="G364" s="7" t="s">
        <v>475</v>
      </c>
      <c r="H364" t="e">
        <f>VLOOKUP(C364,'第二次提供单价（补充部分采购物料'!B:G,6,0)</f>
        <v>#N/A</v>
      </c>
      <c r="I364" t="str">
        <f>VLOOKUP(C364,刘少提供的新旧料号对照表!B:F,5,0)</f>
        <v>常用，匹配不到料号</v>
      </c>
    </row>
    <row r="365" spans="1:9" x14ac:dyDescent="0.2">
      <c r="A365" t="s">
        <v>7586</v>
      </c>
      <c r="B365" s="7">
        <v>663</v>
      </c>
      <c r="C365" s="7" t="s">
        <v>744</v>
      </c>
      <c r="D365" s="12" t="s">
        <v>745</v>
      </c>
      <c r="E365" s="7" t="s">
        <v>9</v>
      </c>
      <c r="F365" s="7" t="s">
        <v>10</v>
      </c>
      <c r="G365" s="7" t="s">
        <v>475</v>
      </c>
      <c r="H365" t="e">
        <f>VLOOKUP(C365,'第二次提供单价（补充部分采购物料'!B:G,6,0)</f>
        <v>#N/A</v>
      </c>
      <c r="I365" t="str">
        <f>VLOOKUP(C365,刘少提供的新旧料号对照表!B:F,5,0)</f>
        <v>常用，匹配不到料号</v>
      </c>
    </row>
    <row r="366" spans="1:9" x14ac:dyDescent="0.2">
      <c r="A366" t="s">
        <v>1746</v>
      </c>
      <c r="B366" s="7">
        <v>663</v>
      </c>
      <c r="C366" s="7" t="s">
        <v>746</v>
      </c>
      <c r="D366" s="12" t="s">
        <v>747</v>
      </c>
      <c r="E366" s="7" t="s">
        <v>9</v>
      </c>
      <c r="F366" s="7" t="s">
        <v>10</v>
      </c>
      <c r="G366" s="7" t="s">
        <v>475</v>
      </c>
      <c r="H366" t="e">
        <f>VLOOKUP(C366,'第二次提供单价（补充部分采购物料'!B:G,6,0)</f>
        <v>#N/A</v>
      </c>
      <c r="I366" t="str">
        <f>VLOOKUP(C366,刘少提供的新旧料号对照表!B:F,5,0)</f>
        <v>Y171814161</v>
      </c>
    </row>
    <row r="367" spans="1:9" x14ac:dyDescent="0.2">
      <c r="A367" t="s">
        <v>1748</v>
      </c>
      <c r="B367" s="7">
        <v>663</v>
      </c>
      <c r="C367" s="7" t="s">
        <v>748</v>
      </c>
      <c r="D367" s="12" t="s">
        <v>749</v>
      </c>
      <c r="E367" s="7" t="s">
        <v>9</v>
      </c>
      <c r="F367" s="7" t="s">
        <v>10</v>
      </c>
      <c r="G367" s="7" t="s">
        <v>475</v>
      </c>
      <c r="H367" t="e">
        <f>VLOOKUP(C367,'第二次提供单价（补充部分采购物料'!B:G,6,0)</f>
        <v>#N/A</v>
      </c>
      <c r="I367" t="str">
        <f>VLOOKUP(C367,刘少提供的新旧料号对照表!B:F,5,0)</f>
        <v>Y171814163</v>
      </c>
    </row>
    <row r="368" spans="1:9" x14ac:dyDescent="0.2">
      <c r="A368" t="s">
        <v>1750</v>
      </c>
      <c r="B368" s="7">
        <v>663</v>
      </c>
      <c r="C368" s="7" t="s">
        <v>750</v>
      </c>
      <c r="D368" s="12" t="s">
        <v>751</v>
      </c>
      <c r="E368" s="7" t="s">
        <v>9</v>
      </c>
      <c r="F368" s="7" t="s">
        <v>10</v>
      </c>
      <c r="G368" s="7" t="s">
        <v>475</v>
      </c>
      <c r="H368" t="e">
        <f>VLOOKUP(C368,'第二次提供单价（补充部分采购物料'!B:G,6,0)</f>
        <v>#N/A</v>
      </c>
      <c r="I368" t="str">
        <f>VLOOKUP(C368,刘少提供的新旧料号对照表!B:F,5,0)</f>
        <v>Y171814162</v>
      </c>
    </row>
    <row r="369" spans="1:9" x14ac:dyDescent="0.2">
      <c r="A369" t="s">
        <v>1752</v>
      </c>
      <c r="B369" s="7">
        <v>663</v>
      </c>
      <c r="C369" s="7" t="s">
        <v>752</v>
      </c>
      <c r="D369" s="12" t="s">
        <v>753</v>
      </c>
      <c r="E369" s="7" t="s">
        <v>9</v>
      </c>
      <c r="F369" s="7" t="s">
        <v>10</v>
      </c>
      <c r="G369" s="7" t="s">
        <v>475</v>
      </c>
      <c r="H369" t="e">
        <f>VLOOKUP(C369,'第二次提供单价（补充部分采购物料'!B:G,6,0)</f>
        <v>#N/A</v>
      </c>
      <c r="I369" t="str">
        <f>VLOOKUP(C369,刘少提供的新旧料号对照表!B:F,5,0)</f>
        <v>Y171814160</v>
      </c>
    </row>
    <row r="370" spans="1:9" x14ac:dyDescent="0.2">
      <c r="A370" t="s">
        <v>7586</v>
      </c>
      <c r="B370" s="7">
        <v>663</v>
      </c>
      <c r="C370" s="7" t="s">
        <v>754</v>
      </c>
      <c r="D370" s="12" t="s">
        <v>755</v>
      </c>
      <c r="E370" s="7" t="s">
        <v>9</v>
      </c>
      <c r="F370" s="7" t="s">
        <v>10</v>
      </c>
      <c r="G370" s="7" t="s">
        <v>475</v>
      </c>
      <c r="H370" t="e">
        <f>VLOOKUP(C370,'第二次提供单价（补充部分采购物料'!B:G,6,0)</f>
        <v>#N/A</v>
      </c>
      <c r="I370" t="str">
        <f>VLOOKUP(C370,刘少提供的新旧料号对照表!B:F,5,0)</f>
        <v>常用，匹配不到料号</v>
      </c>
    </row>
    <row r="371" spans="1:9" x14ac:dyDescent="0.2">
      <c r="A371" t="s">
        <v>1755</v>
      </c>
      <c r="B371" s="7">
        <v>663</v>
      </c>
      <c r="C371" s="7" t="s">
        <v>756</v>
      </c>
      <c r="D371" s="12" t="s">
        <v>757</v>
      </c>
      <c r="E371" s="7" t="s">
        <v>9</v>
      </c>
      <c r="F371" s="7" t="s">
        <v>10</v>
      </c>
      <c r="G371" s="7" t="s">
        <v>475</v>
      </c>
      <c r="H371" t="e">
        <f>VLOOKUP(C371,'第二次提供单价（补充部分采购物料'!B:G,6,0)</f>
        <v>#N/A</v>
      </c>
      <c r="I371" t="str">
        <f>VLOOKUP(C371,刘少提供的新旧料号对照表!B:F,5,0)</f>
        <v>Y17181301</v>
      </c>
    </row>
    <row r="372" spans="1:9" x14ac:dyDescent="0.2">
      <c r="A372" t="s">
        <v>1757</v>
      </c>
      <c r="B372" s="7">
        <v>663</v>
      </c>
      <c r="C372" s="7" t="s">
        <v>758</v>
      </c>
      <c r="D372" s="12" t="s">
        <v>759</v>
      </c>
      <c r="E372" s="7" t="s">
        <v>9</v>
      </c>
      <c r="F372" s="7" t="s">
        <v>10</v>
      </c>
      <c r="G372" s="7" t="s">
        <v>475</v>
      </c>
      <c r="H372" t="e">
        <f>VLOOKUP(C372,'第二次提供单价（补充部分采购物料'!B:G,6,0)</f>
        <v>#N/A</v>
      </c>
      <c r="I372" t="str">
        <f>VLOOKUP(C372,刘少提供的新旧料号对照表!B:F,5,0)</f>
        <v>Y17181304</v>
      </c>
    </row>
    <row r="373" spans="1:9" x14ac:dyDescent="0.2">
      <c r="A373" t="s">
        <v>1757</v>
      </c>
      <c r="B373" s="7">
        <v>663</v>
      </c>
      <c r="C373" s="7" t="s">
        <v>760</v>
      </c>
      <c r="D373" s="12" t="s">
        <v>761</v>
      </c>
      <c r="E373" s="7" t="s">
        <v>9</v>
      </c>
      <c r="F373" s="7" t="s">
        <v>10</v>
      </c>
      <c r="G373" s="7" t="s">
        <v>475</v>
      </c>
      <c r="H373" t="e">
        <f>VLOOKUP(C373,'第二次提供单价（补充部分采购物料'!B:G,6,0)</f>
        <v>#N/A</v>
      </c>
      <c r="I373" t="str">
        <f>VLOOKUP(C373,刘少提供的新旧料号对照表!B:F,5,0)</f>
        <v>Y17181304</v>
      </c>
    </row>
    <row r="374" spans="1:9" x14ac:dyDescent="0.2">
      <c r="A374" t="s">
        <v>5550</v>
      </c>
      <c r="B374" s="7">
        <v>663</v>
      </c>
      <c r="C374" s="7" t="s">
        <v>762</v>
      </c>
      <c r="D374" s="12" t="s">
        <v>763</v>
      </c>
      <c r="E374" s="7" t="s">
        <v>9</v>
      </c>
      <c r="F374" s="7" t="s">
        <v>10</v>
      </c>
      <c r="G374" s="7" t="s">
        <v>475</v>
      </c>
      <c r="H374" t="e">
        <f>VLOOKUP(C374,'第二次提供单价（补充部分采购物料'!B:G,6,0)</f>
        <v>#N/A</v>
      </c>
      <c r="I374" t="str">
        <f>VLOOKUP(C374,刘少提供的新旧料号对照表!B:F,5,0)</f>
        <v>Y17181303</v>
      </c>
    </row>
    <row r="375" spans="1:9" x14ac:dyDescent="0.2">
      <c r="A375" t="s">
        <v>1762</v>
      </c>
      <c r="B375" s="7">
        <v>663</v>
      </c>
      <c r="C375" s="7" t="s">
        <v>764</v>
      </c>
      <c r="D375" s="12" t="s">
        <v>765</v>
      </c>
      <c r="E375" s="7" t="s">
        <v>9</v>
      </c>
      <c r="F375" s="7" t="s">
        <v>10</v>
      </c>
      <c r="G375" s="7" t="s">
        <v>475</v>
      </c>
      <c r="H375" t="e">
        <f>VLOOKUP(C375,'第二次提供单价（补充部分采购物料'!B:G,6,0)</f>
        <v>#N/A</v>
      </c>
      <c r="I375" t="str">
        <f>VLOOKUP(C375,刘少提供的新旧料号对照表!B:F,5,0)</f>
        <v>Y10111204</v>
      </c>
    </row>
    <row r="376" spans="1:9" x14ac:dyDescent="0.2">
      <c r="A376" t="s">
        <v>1764</v>
      </c>
      <c r="B376" s="7">
        <v>663</v>
      </c>
      <c r="C376" s="7" t="s">
        <v>766</v>
      </c>
      <c r="D376" s="12" t="s">
        <v>767</v>
      </c>
      <c r="E376" s="7" t="s">
        <v>9</v>
      </c>
      <c r="F376" s="7" t="s">
        <v>10</v>
      </c>
      <c r="G376" s="7" t="s">
        <v>475</v>
      </c>
      <c r="H376" t="e">
        <f>VLOOKUP(C376,'第二次提供单价（补充部分采购物料'!B:G,6,0)</f>
        <v>#N/A</v>
      </c>
      <c r="I376" t="str">
        <f>VLOOKUP(C376,刘少提供的新旧料号对照表!B:F,5,0)</f>
        <v>Y10111914</v>
      </c>
    </row>
    <row r="377" spans="1:9" x14ac:dyDescent="0.2">
      <c r="A377" t="s">
        <v>1766</v>
      </c>
      <c r="B377" s="7">
        <v>663</v>
      </c>
      <c r="C377" s="7" t="s">
        <v>768</v>
      </c>
      <c r="D377" s="12" t="s">
        <v>769</v>
      </c>
      <c r="E377" s="7" t="s">
        <v>9</v>
      </c>
      <c r="F377" s="7" t="s">
        <v>10</v>
      </c>
      <c r="G377" s="7" t="s">
        <v>475</v>
      </c>
      <c r="H377" t="e">
        <f>VLOOKUP(C377,'第二次提供单价（补充部分采购物料'!B:G,6,0)</f>
        <v>#N/A</v>
      </c>
      <c r="I377" t="str">
        <f>VLOOKUP(C377,刘少提供的新旧料号对照表!B:F,5,0)</f>
        <v>Y10111918</v>
      </c>
    </row>
    <row r="378" spans="1:9" x14ac:dyDescent="0.2">
      <c r="A378" t="s">
        <v>1768</v>
      </c>
      <c r="B378" s="7">
        <v>663</v>
      </c>
      <c r="C378" s="7" t="s">
        <v>770</v>
      </c>
      <c r="D378" s="12" t="s">
        <v>771</v>
      </c>
      <c r="E378" s="7" t="s">
        <v>9</v>
      </c>
      <c r="F378" s="7" t="s">
        <v>10</v>
      </c>
      <c r="G378" s="7" t="s">
        <v>475</v>
      </c>
      <c r="H378" t="e">
        <f>VLOOKUP(C378,'第二次提供单价（补充部分采购物料'!B:G,6,0)</f>
        <v>#N/A</v>
      </c>
      <c r="I378" t="str">
        <f>VLOOKUP(C378,刘少提供的新旧料号对照表!B:F,5,0)</f>
        <v>Y10111917</v>
      </c>
    </row>
    <row r="379" spans="1:9" x14ac:dyDescent="0.2">
      <c r="A379" t="s">
        <v>1770</v>
      </c>
      <c r="B379" s="7">
        <v>663</v>
      </c>
      <c r="C379" s="7" t="s">
        <v>772</v>
      </c>
      <c r="D379" s="12" t="s">
        <v>773</v>
      </c>
      <c r="E379" s="7" t="s">
        <v>9</v>
      </c>
      <c r="F379" s="7" t="s">
        <v>10</v>
      </c>
      <c r="G379" s="7" t="s">
        <v>475</v>
      </c>
      <c r="H379" t="e">
        <f>VLOOKUP(C379,'第二次提供单价（补充部分采购物料'!B:G,6,0)</f>
        <v>#N/A</v>
      </c>
      <c r="I379" t="str">
        <f>VLOOKUP(C379,刘少提供的新旧料号对照表!B:F,5,0)</f>
        <v>Y10111916</v>
      </c>
    </row>
    <row r="380" spans="1:9" x14ac:dyDescent="0.2">
      <c r="A380" t="s">
        <v>1772</v>
      </c>
      <c r="B380" s="7">
        <v>663</v>
      </c>
      <c r="C380" s="7" t="s">
        <v>774</v>
      </c>
      <c r="D380" s="12" t="s">
        <v>775</v>
      </c>
      <c r="E380" s="7" t="s">
        <v>9</v>
      </c>
      <c r="F380" s="7" t="s">
        <v>10</v>
      </c>
      <c r="G380" s="7" t="s">
        <v>475</v>
      </c>
      <c r="H380" t="e">
        <f>VLOOKUP(C380,'第二次提供单价（补充部分采购物料'!B:G,6,0)</f>
        <v>#N/A</v>
      </c>
      <c r="I380" t="str">
        <f>VLOOKUP(C380,刘少提供的新旧料号对照表!B:F,5,0)</f>
        <v>Y10111915</v>
      </c>
    </row>
    <row r="381" spans="1:9" x14ac:dyDescent="0.2">
      <c r="A381" t="s">
        <v>1774</v>
      </c>
      <c r="B381" s="7">
        <v>663</v>
      </c>
      <c r="C381" s="7" t="s">
        <v>776</v>
      </c>
      <c r="D381" s="12" t="s">
        <v>777</v>
      </c>
      <c r="E381" s="7" t="s">
        <v>9</v>
      </c>
      <c r="F381" s="7" t="s">
        <v>10</v>
      </c>
      <c r="G381" s="7" t="s">
        <v>475</v>
      </c>
      <c r="H381" t="e">
        <f>VLOOKUP(C381,'第二次提供单价（补充部分采购物料'!B:G,6,0)</f>
        <v>#N/A</v>
      </c>
      <c r="I381" t="str">
        <f>VLOOKUP(C381,刘少提供的新旧料号对照表!B:F,5,0)</f>
        <v>Y171814158</v>
      </c>
    </row>
    <row r="382" spans="1:9" x14ac:dyDescent="0.2">
      <c r="A382" t="s">
        <v>1776</v>
      </c>
      <c r="B382" s="7">
        <v>663</v>
      </c>
      <c r="C382" s="7" t="s">
        <v>778</v>
      </c>
      <c r="D382" s="12" t="s">
        <v>779</v>
      </c>
      <c r="E382" s="7" t="s">
        <v>9</v>
      </c>
      <c r="F382" s="7" t="s">
        <v>10</v>
      </c>
      <c r="G382" s="7" t="s">
        <v>475</v>
      </c>
      <c r="H382" t="e">
        <f>VLOOKUP(C382,'第二次提供单价（补充部分采购物料'!B:G,6,0)</f>
        <v>#N/A</v>
      </c>
      <c r="I382" t="str">
        <f>VLOOKUP(C382,刘少提供的新旧料号对照表!B:F,5,0)</f>
        <v>Y171814159</v>
      </c>
    </row>
    <row r="383" spans="1:9" x14ac:dyDescent="0.2">
      <c r="A383" t="s">
        <v>1778</v>
      </c>
      <c r="B383" s="7">
        <v>663</v>
      </c>
      <c r="C383" s="7" t="s">
        <v>780</v>
      </c>
      <c r="D383" s="12" t="s">
        <v>781</v>
      </c>
      <c r="E383" s="7" t="s">
        <v>9</v>
      </c>
      <c r="F383" s="7" t="s">
        <v>10</v>
      </c>
      <c r="G383" s="7" t="s">
        <v>475</v>
      </c>
      <c r="H383" t="e">
        <f>VLOOKUP(C383,'第二次提供单价（补充部分采购物料'!B:G,6,0)</f>
        <v>#N/A</v>
      </c>
      <c r="I383" t="str">
        <f>VLOOKUP(C383,刘少提供的新旧料号对照表!B:F,5,0)</f>
        <v>Y171813132</v>
      </c>
    </row>
    <row r="384" spans="1:9" x14ac:dyDescent="0.2">
      <c r="A384" t="s">
        <v>1780</v>
      </c>
      <c r="B384" s="7">
        <v>663</v>
      </c>
      <c r="C384" s="7" t="s">
        <v>782</v>
      </c>
      <c r="D384" s="12" t="s">
        <v>783</v>
      </c>
      <c r="E384" s="7" t="s">
        <v>9</v>
      </c>
      <c r="F384" s="7" t="s">
        <v>10</v>
      </c>
      <c r="G384" s="7" t="s">
        <v>475</v>
      </c>
      <c r="H384" t="e">
        <f>VLOOKUP(C384,'第二次提供单价（补充部分采购物料'!B:G,6,0)</f>
        <v>#N/A</v>
      </c>
      <c r="I384" t="str">
        <f>VLOOKUP(C384,刘少提供的新旧料号对照表!B:F,5,0)</f>
        <v>Y171813133</v>
      </c>
    </row>
    <row r="385" spans="1:9" x14ac:dyDescent="0.2">
      <c r="A385" t="s">
        <v>1782</v>
      </c>
      <c r="B385" s="7">
        <v>663</v>
      </c>
      <c r="C385" s="7" t="s">
        <v>784</v>
      </c>
      <c r="D385" s="12" t="s">
        <v>785</v>
      </c>
      <c r="E385" s="7" t="s">
        <v>9</v>
      </c>
      <c r="F385" s="7" t="s">
        <v>10</v>
      </c>
      <c r="G385" s="7" t="s">
        <v>475</v>
      </c>
      <c r="H385" t="e">
        <f>VLOOKUP(C385,'第二次提供单价（补充部分采购物料'!B:G,6,0)</f>
        <v>#N/A</v>
      </c>
      <c r="I385" t="str">
        <f>VLOOKUP(C385,刘少提供的新旧料号对照表!B:F,5,0)</f>
        <v>Y10111205</v>
      </c>
    </row>
    <row r="386" spans="1:9" x14ac:dyDescent="0.2">
      <c r="A386" t="s">
        <v>1784</v>
      </c>
      <c r="B386" s="7">
        <v>663</v>
      </c>
      <c r="C386" s="7" t="s">
        <v>786</v>
      </c>
      <c r="D386" s="12" t="s">
        <v>787</v>
      </c>
      <c r="E386" s="7" t="s">
        <v>9</v>
      </c>
      <c r="F386" s="7" t="s">
        <v>10</v>
      </c>
      <c r="G386" s="7" t="s">
        <v>475</v>
      </c>
      <c r="H386" t="e">
        <f>VLOOKUP(C386,'第二次提供单价（补充部分采购物料'!B:G,6,0)</f>
        <v>#N/A</v>
      </c>
      <c r="I386" t="str">
        <f>VLOOKUP(C386,刘少提供的新旧料号对照表!B:F,5,0)</f>
        <v>Y17181370</v>
      </c>
    </row>
    <row r="387" spans="1:9" x14ac:dyDescent="0.2">
      <c r="A387" t="s">
        <v>1786</v>
      </c>
      <c r="B387" s="7">
        <v>663</v>
      </c>
      <c r="C387" s="7" t="s">
        <v>788</v>
      </c>
      <c r="D387" s="12" t="s">
        <v>789</v>
      </c>
      <c r="E387" s="7" t="s">
        <v>9</v>
      </c>
      <c r="F387" s="7" t="s">
        <v>10</v>
      </c>
      <c r="G387" s="7" t="s">
        <v>475</v>
      </c>
      <c r="H387" t="e">
        <f>VLOOKUP(C387,'第二次提供单价（补充部分采购物料'!B:G,6,0)</f>
        <v>#N/A</v>
      </c>
      <c r="I387" t="str">
        <f>VLOOKUP(C387,刘少提供的新旧料号对照表!B:F,5,0)</f>
        <v>Y17181369</v>
      </c>
    </row>
    <row r="388" spans="1:9" x14ac:dyDescent="0.2">
      <c r="A388" t="s">
        <v>1788</v>
      </c>
      <c r="B388" s="7">
        <v>663</v>
      </c>
      <c r="C388" s="7" t="s">
        <v>790</v>
      </c>
      <c r="D388" s="12" t="s">
        <v>791</v>
      </c>
      <c r="E388" s="7" t="s">
        <v>9</v>
      </c>
      <c r="F388" s="7" t="s">
        <v>10</v>
      </c>
      <c r="G388" s="7" t="s">
        <v>475</v>
      </c>
      <c r="H388" t="e">
        <f>VLOOKUP(C388,'第二次提供单价（补充部分采购物料'!B:G,6,0)</f>
        <v>#N/A</v>
      </c>
      <c r="I388" t="str">
        <f>VLOOKUP(C388,刘少提供的新旧料号对照表!B:F,5,0)</f>
        <v>Y17181371</v>
      </c>
    </row>
    <row r="389" spans="1:9" x14ac:dyDescent="0.2">
      <c r="A389" t="s">
        <v>1790</v>
      </c>
      <c r="B389" s="7">
        <v>663</v>
      </c>
      <c r="C389" s="7" t="s">
        <v>792</v>
      </c>
      <c r="D389" s="12" t="s">
        <v>793</v>
      </c>
      <c r="E389" s="7" t="s">
        <v>9</v>
      </c>
      <c r="F389" s="7" t="s">
        <v>10</v>
      </c>
      <c r="G389" s="7" t="s">
        <v>475</v>
      </c>
      <c r="H389" t="e">
        <f>VLOOKUP(C389,'第二次提供单价（补充部分采购物料'!B:G,6,0)</f>
        <v>#N/A</v>
      </c>
      <c r="I389" t="str">
        <f>VLOOKUP(C389,刘少提供的新旧料号对照表!B:F,5,0)</f>
        <v>Y17181372</v>
      </c>
    </row>
    <row r="390" spans="1:9" x14ac:dyDescent="0.2">
      <c r="A390" t="s">
        <v>1792</v>
      </c>
      <c r="B390" s="7">
        <v>663</v>
      </c>
      <c r="C390" s="7" t="s">
        <v>794</v>
      </c>
      <c r="D390" s="12" t="s">
        <v>795</v>
      </c>
      <c r="E390" s="7" t="s">
        <v>9</v>
      </c>
      <c r="F390" s="7" t="s">
        <v>10</v>
      </c>
      <c r="G390" s="7" t="s">
        <v>475</v>
      </c>
      <c r="H390" t="e">
        <f>VLOOKUP(C390,'第二次提供单价（补充部分采购物料'!B:G,6,0)</f>
        <v>#N/A</v>
      </c>
      <c r="I390" t="str">
        <f>VLOOKUP(C390,刘少提供的新旧料号对照表!B:F,5,0)</f>
        <v>Y10111218</v>
      </c>
    </row>
    <row r="391" spans="1:9" x14ac:dyDescent="0.2">
      <c r="A391" t="s">
        <v>1794</v>
      </c>
      <c r="B391" s="7">
        <v>663</v>
      </c>
      <c r="C391" s="7" t="s">
        <v>796</v>
      </c>
      <c r="D391" s="12" t="s">
        <v>797</v>
      </c>
      <c r="E391" s="7" t="s">
        <v>9</v>
      </c>
      <c r="F391" s="7" t="s">
        <v>10</v>
      </c>
      <c r="G391" s="7" t="s">
        <v>475</v>
      </c>
      <c r="H391" t="e">
        <f>VLOOKUP(C391,'第二次提供单价（补充部分采购物料'!B:G,6,0)</f>
        <v>#N/A</v>
      </c>
      <c r="I391" t="str">
        <f>VLOOKUP(C391,刘少提供的新旧料号对照表!B:F,5,0)</f>
        <v>Y17181312</v>
      </c>
    </row>
    <row r="392" spans="1:9" x14ac:dyDescent="0.2">
      <c r="A392" t="s">
        <v>1796</v>
      </c>
      <c r="B392" s="7">
        <v>663</v>
      </c>
      <c r="C392" s="7" t="s">
        <v>798</v>
      </c>
      <c r="D392" s="12" t="s">
        <v>799</v>
      </c>
      <c r="E392" s="7" t="s">
        <v>9</v>
      </c>
      <c r="F392" s="7" t="s">
        <v>10</v>
      </c>
      <c r="G392" s="7" t="s">
        <v>475</v>
      </c>
      <c r="H392" t="e">
        <f>VLOOKUP(C392,'第二次提供单价（补充部分采购物料'!B:G,6,0)</f>
        <v>#N/A</v>
      </c>
      <c r="I392" t="str">
        <f>VLOOKUP(C392,刘少提供的新旧料号对照表!B:F,5,0)</f>
        <v>Y17181311</v>
      </c>
    </row>
    <row r="393" spans="1:9" x14ac:dyDescent="0.2">
      <c r="A393" t="s">
        <v>1798</v>
      </c>
      <c r="B393" s="7">
        <v>663</v>
      </c>
      <c r="C393" s="7" t="s">
        <v>800</v>
      </c>
      <c r="D393" s="12" t="s">
        <v>801</v>
      </c>
      <c r="E393" s="7" t="s">
        <v>9</v>
      </c>
      <c r="F393" s="7" t="s">
        <v>10</v>
      </c>
      <c r="G393" s="7" t="s">
        <v>475</v>
      </c>
      <c r="H393" t="e">
        <f>VLOOKUP(C393,'第二次提供单价（补充部分采购物料'!B:G,6,0)</f>
        <v>#N/A</v>
      </c>
      <c r="I393" t="str">
        <f>VLOOKUP(C393,刘少提供的新旧料号对照表!B:F,5,0)</f>
        <v>Y17181310</v>
      </c>
    </row>
    <row r="394" spans="1:9" x14ac:dyDescent="0.2">
      <c r="A394" t="s">
        <v>1800</v>
      </c>
      <c r="B394" s="7">
        <v>663</v>
      </c>
      <c r="C394" s="7" t="s">
        <v>802</v>
      </c>
      <c r="D394" s="12" t="s">
        <v>803</v>
      </c>
      <c r="E394" s="7" t="s">
        <v>9</v>
      </c>
      <c r="F394" s="7" t="s">
        <v>10</v>
      </c>
      <c r="G394" s="7" t="s">
        <v>475</v>
      </c>
      <c r="H394" t="e">
        <f>VLOOKUP(C394,'第二次提供单价（补充部分采购物料'!B:G,6,0)</f>
        <v>#N/A</v>
      </c>
      <c r="I394" t="str">
        <f>VLOOKUP(C394,刘少提供的新旧料号对照表!B:F,5,0)</f>
        <v>Y17181309</v>
      </c>
    </row>
    <row r="395" spans="1:9" x14ac:dyDescent="0.2">
      <c r="A395" t="s">
        <v>1802</v>
      </c>
      <c r="B395" s="7">
        <v>663</v>
      </c>
      <c r="C395" s="7" t="s">
        <v>804</v>
      </c>
      <c r="D395" s="12" t="s">
        <v>805</v>
      </c>
      <c r="E395" s="7" t="s">
        <v>9</v>
      </c>
      <c r="F395" s="7" t="s">
        <v>10</v>
      </c>
      <c r="G395" s="7" t="s">
        <v>475</v>
      </c>
      <c r="H395" t="e">
        <f>VLOOKUP(C395,'第二次提供单价（补充部分采购物料'!B:G,6,0)</f>
        <v>#N/A</v>
      </c>
      <c r="I395" t="str">
        <f>VLOOKUP(C395,刘少提供的新旧料号对照表!B:F,5,0)</f>
        <v>Y17181287</v>
      </c>
    </row>
    <row r="396" spans="1:9" x14ac:dyDescent="0.2">
      <c r="A396" t="s">
        <v>1804</v>
      </c>
      <c r="B396" s="7">
        <v>663</v>
      </c>
      <c r="C396" s="7" t="s">
        <v>806</v>
      </c>
      <c r="D396" s="12" t="s">
        <v>807</v>
      </c>
      <c r="E396" s="7" t="s">
        <v>9</v>
      </c>
      <c r="F396" s="7" t="s">
        <v>10</v>
      </c>
      <c r="G396" s="7" t="s">
        <v>475</v>
      </c>
      <c r="H396" t="e">
        <f>VLOOKUP(C396,'第二次提供单价（补充部分采购物料'!B:G,6,0)</f>
        <v>#N/A</v>
      </c>
      <c r="I396" t="str">
        <f>VLOOKUP(C396,刘少提供的新旧料号对照表!B:F,5,0)</f>
        <v>Y17181286</v>
      </c>
    </row>
    <row r="397" spans="1:9" x14ac:dyDescent="0.2">
      <c r="A397" t="s">
        <v>1806</v>
      </c>
      <c r="B397" s="7">
        <v>663</v>
      </c>
      <c r="C397" s="7" t="s">
        <v>808</v>
      </c>
      <c r="D397" s="12" t="s">
        <v>809</v>
      </c>
      <c r="E397" s="7" t="s">
        <v>9</v>
      </c>
      <c r="F397" s="7" t="s">
        <v>10</v>
      </c>
      <c r="G397" s="7" t="s">
        <v>475</v>
      </c>
      <c r="H397" t="e">
        <f>VLOOKUP(C397,'第二次提供单价（补充部分采购物料'!B:G,6,0)</f>
        <v>#N/A</v>
      </c>
      <c r="I397" t="str">
        <f>VLOOKUP(C397,刘少提供的新旧料号对照表!B:F,5,0)</f>
        <v>Y171813137</v>
      </c>
    </row>
    <row r="398" spans="1:9" x14ac:dyDescent="0.2">
      <c r="A398" t="s">
        <v>1808</v>
      </c>
      <c r="B398" s="7">
        <v>663</v>
      </c>
      <c r="C398" s="7" t="s">
        <v>810</v>
      </c>
      <c r="D398" s="12" t="s">
        <v>811</v>
      </c>
      <c r="E398" s="7" t="s">
        <v>9</v>
      </c>
      <c r="F398" s="7" t="s">
        <v>10</v>
      </c>
      <c r="G398" s="7" t="s">
        <v>475</v>
      </c>
      <c r="H398" t="e">
        <f>VLOOKUP(C398,'第二次提供单价（补充部分采购物料'!B:G,6,0)</f>
        <v>#N/A</v>
      </c>
      <c r="I398" t="str">
        <f>VLOOKUP(C398,刘少提供的新旧料号对照表!B:F,5,0)</f>
        <v>Y17181285</v>
      </c>
    </row>
    <row r="399" spans="1:9" x14ac:dyDescent="0.2">
      <c r="A399" t="s">
        <v>7586</v>
      </c>
      <c r="B399" s="7">
        <v>663</v>
      </c>
      <c r="C399" s="7" t="s">
        <v>812</v>
      </c>
      <c r="D399" s="12" t="s">
        <v>813</v>
      </c>
      <c r="E399" s="7" t="s">
        <v>9</v>
      </c>
      <c r="F399" s="7" t="s">
        <v>10</v>
      </c>
      <c r="G399" s="7" t="s">
        <v>475</v>
      </c>
      <c r="H399" t="e">
        <f>VLOOKUP(C399,'第二次提供单价（补充部分采购物料'!B:G,6,0)</f>
        <v>#N/A</v>
      </c>
      <c r="I399" t="str">
        <f>VLOOKUP(C399,刘少提供的新旧料号对照表!B:F,5,0)</f>
        <v>常用，匹配不到料号</v>
      </c>
    </row>
    <row r="400" spans="1:9" x14ac:dyDescent="0.2">
      <c r="A400" t="s">
        <v>1811</v>
      </c>
      <c r="B400" s="7">
        <v>663</v>
      </c>
      <c r="C400" s="7" t="s">
        <v>814</v>
      </c>
      <c r="D400" s="12" t="s">
        <v>815</v>
      </c>
      <c r="E400" s="7" t="s">
        <v>9</v>
      </c>
      <c r="F400" s="7" t="s">
        <v>10</v>
      </c>
      <c r="G400" s="7" t="s">
        <v>475</v>
      </c>
      <c r="H400" t="e">
        <f>VLOOKUP(C400,'第二次提供单价（补充部分采购物料'!B:G,6,0)</f>
        <v>#N/A</v>
      </c>
      <c r="I400" t="str">
        <f>VLOOKUP(C400,刘少提供的新旧料号对照表!B:F,5,0)</f>
        <v>Y171814193</v>
      </c>
    </row>
    <row r="401" spans="1:9" x14ac:dyDescent="0.2">
      <c r="A401" t="s">
        <v>7586</v>
      </c>
      <c r="B401" s="7">
        <v>663</v>
      </c>
      <c r="C401" s="7" t="s">
        <v>816</v>
      </c>
      <c r="D401" s="12" t="s">
        <v>817</v>
      </c>
      <c r="E401" s="7" t="s">
        <v>9</v>
      </c>
      <c r="F401" s="7" t="s">
        <v>10</v>
      </c>
      <c r="G401" s="7" t="s">
        <v>475</v>
      </c>
      <c r="H401" t="e">
        <f>VLOOKUP(C401,'第二次提供单价（补充部分采购物料'!B:G,6,0)</f>
        <v>#N/A</v>
      </c>
      <c r="I401" t="str">
        <f>VLOOKUP(C401,刘少提供的新旧料号对照表!B:F,5,0)</f>
        <v>常用，匹配不到料号</v>
      </c>
    </row>
    <row r="402" spans="1:9" x14ac:dyDescent="0.2">
      <c r="A402" t="s">
        <v>7586</v>
      </c>
      <c r="B402" s="7">
        <v>663</v>
      </c>
      <c r="C402" s="7" t="s">
        <v>818</v>
      </c>
      <c r="D402" s="12" t="s">
        <v>819</v>
      </c>
      <c r="E402" s="7" t="s">
        <v>9</v>
      </c>
      <c r="F402" s="7" t="s">
        <v>10</v>
      </c>
      <c r="G402" s="7" t="s">
        <v>475</v>
      </c>
      <c r="H402" t="e">
        <f>VLOOKUP(C402,'第二次提供单价（补充部分采购物料'!B:G,6,0)</f>
        <v>#N/A</v>
      </c>
      <c r="I402" t="str">
        <f>VLOOKUP(C402,刘少提供的新旧料号对照表!B:F,5,0)</f>
        <v>常用，匹配不到料号</v>
      </c>
    </row>
    <row r="403" spans="1:9" x14ac:dyDescent="0.2">
      <c r="A403" t="s">
        <v>1815</v>
      </c>
      <c r="B403" s="7">
        <v>663</v>
      </c>
      <c r="C403" s="7" t="s">
        <v>820</v>
      </c>
      <c r="D403" s="12" t="s">
        <v>821</v>
      </c>
      <c r="E403" s="7" t="s">
        <v>9</v>
      </c>
      <c r="F403" s="7" t="s">
        <v>10</v>
      </c>
      <c r="G403" s="7" t="s">
        <v>475</v>
      </c>
      <c r="H403" t="e">
        <f>VLOOKUP(C403,'第二次提供单价（补充部分采购物料'!B:G,6,0)</f>
        <v>#N/A</v>
      </c>
      <c r="I403" t="str">
        <f>VLOOKUP(C403,刘少提供的新旧料号对照表!B:F,5,0)</f>
        <v>Y171814192</v>
      </c>
    </row>
    <row r="404" spans="1:9" x14ac:dyDescent="0.2">
      <c r="A404" t="s">
        <v>1817</v>
      </c>
      <c r="B404" s="7">
        <v>663</v>
      </c>
      <c r="C404" s="7" t="s">
        <v>822</v>
      </c>
      <c r="D404" s="12" t="s">
        <v>823</v>
      </c>
      <c r="E404" s="7" t="s">
        <v>9</v>
      </c>
      <c r="F404" s="7" t="s">
        <v>10</v>
      </c>
      <c r="G404" s="7" t="s">
        <v>475</v>
      </c>
      <c r="H404" t="e">
        <f>VLOOKUP(C404,'第二次提供单价（补充部分采购物料'!B:G,6,0)</f>
        <v>#N/A</v>
      </c>
      <c r="I404" t="str">
        <f>VLOOKUP(C404,刘少提供的新旧料号对照表!B:F,5,0)</f>
        <v>Y171814197</v>
      </c>
    </row>
    <row r="405" spans="1:9" x14ac:dyDescent="0.2">
      <c r="A405" t="s">
        <v>1819</v>
      </c>
      <c r="B405" s="7">
        <v>663</v>
      </c>
      <c r="C405" s="7" t="s">
        <v>824</v>
      </c>
      <c r="D405" s="12" t="s">
        <v>825</v>
      </c>
      <c r="E405" s="7" t="s">
        <v>9</v>
      </c>
      <c r="F405" s="7" t="s">
        <v>10</v>
      </c>
      <c r="G405" s="7" t="s">
        <v>475</v>
      </c>
      <c r="H405" t="e">
        <f>VLOOKUP(C405,'第二次提供单价（补充部分采购物料'!B:G,6,0)</f>
        <v>#N/A</v>
      </c>
      <c r="I405" t="str">
        <f>VLOOKUP(C405,刘少提供的新旧料号对照表!B:F,5,0)</f>
        <v>Y171814196</v>
      </c>
    </row>
    <row r="406" spans="1:9" x14ac:dyDescent="0.2">
      <c r="A406" t="s">
        <v>1821</v>
      </c>
      <c r="B406" s="7">
        <v>663</v>
      </c>
      <c r="C406" s="7" t="s">
        <v>826</v>
      </c>
      <c r="D406" s="12" t="s">
        <v>827</v>
      </c>
      <c r="E406" s="7" t="s">
        <v>9</v>
      </c>
      <c r="F406" s="7" t="s">
        <v>10</v>
      </c>
      <c r="G406" s="7" t="s">
        <v>475</v>
      </c>
      <c r="H406" t="e">
        <f>VLOOKUP(C406,'第二次提供单价（补充部分采购物料'!B:G,6,0)</f>
        <v>#N/A</v>
      </c>
      <c r="I406" t="str">
        <f>VLOOKUP(C406,刘少提供的新旧料号对照表!B:F,5,0)</f>
        <v>Y171814195</v>
      </c>
    </row>
    <row r="407" spans="1:9" x14ac:dyDescent="0.2">
      <c r="A407" t="s">
        <v>5872</v>
      </c>
      <c r="B407" s="7">
        <v>663</v>
      </c>
      <c r="C407" s="7" t="s">
        <v>828</v>
      </c>
      <c r="D407" s="12" t="s">
        <v>829</v>
      </c>
      <c r="E407" s="7" t="s">
        <v>9</v>
      </c>
      <c r="F407" s="7" t="s">
        <v>10</v>
      </c>
      <c r="G407" s="7" t="s">
        <v>475</v>
      </c>
      <c r="H407" t="e">
        <f>VLOOKUP(C407,'第二次提供单价（补充部分采购物料'!B:G,6,0)</f>
        <v>#N/A</v>
      </c>
      <c r="I407" t="str">
        <f>VLOOKUP(C407,刘少提供的新旧料号对照表!B:F,5,0)</f>
        <v>Y171814194</v>
      </c>
    </row>
    <row r="408" spans="1:9" x14ac:dyDescent="0.2">
      <c r="A408" t="s">
        <v>7586</v>
      </c>
      <c r="B408" s="7">
        <v>663</v>
      </c>
      <c r="C408" s="7" t="s">
        <v>830</v>
      </c>
      <c r="D408" s="12" t="s">
        <v>831</v>
      </c>
      <c r="E408" s="7" t="s">
        <v>9</v>
      </c>
      <c r="F408" s="7" t="s">
        <v>10</v>
      </c>
      <c r="G408" s="7" t="s">
        <v>475</v>
      </c>
      <c r="H408" t="e">
        <f>VLOOKUP(C408,'第二次提供单价（补充部分采购物料'!B:G,6,0)</f>
        <v>#N/A</v>
      </c>
      <c r="I408" t="str">
        <f>VLOOKUP(C408,刘少提供的新旧料号对照表!B:F,5,0)</f>
        <v>常用，匹配不到料号</v>
      </c>
    </row>
    <row r="409" spans="1:9" x14ac:dyDescent="0.2">
      <c r="A409" t="s">
        <v>1826</v>
      </c>
      <c r="B409" s="7">
        <v>663</v>
      </c>
      <c r="C409" s="7" t="s">
        <v>832</v>
      </c>
      <c r="D409" s="12" t="s">
        <v>833</v>
      </c>
      <c r="E409" s="7" t="s">
        <v>9</v>
      </c>
      <c r="F409" s="7" t="s">
        <v>10</v>
      </c>
      <c r="G409" s="7" t="s">
        <v>475</v>
      </c>
      <c r="H409" t="e">
        <f>VLOOKUP(C409,'第二次提供单价（补充部分采购物料'!B:G,6,0)</f>
        <v>#N/A</v>
      </c>
      <c r="I409" t="str">
        <f>VLOOKUP(C409,刘少提供的新旧料号对照表!B:F,5,0)</f>
        <v>Y17181295</v>
      </c>
    </row>
    <row r="410" spans="1:9" x14ac:dyDescent="0.2">
      <c r="A410" t="s">
        <v>1828</v>
      </c>
      <c r="B410" s="7">
        <v>663</v>
      </c>
      <c r="C410" s="7" t="s">
        <v>834</v>
      </c>
      <c r="D410" s="12" t="s">
        <v>835</v>
      </c>
      <c r="E410" s="7" t="s">
        <v>9</v>
      </c>
      <c r="F410" s="7" t="s">
        <v>10</v>
      </c>
      <c r="G410" s="7" t="s">
        <v>475</v>
      </c>
      <c r="H410" t="e">
        <f>VLOOKUP(C410,'第二次提供单价（补充部分采购物料'!B:G,6,0)</f>
        <v>#N/A</v>
      </c>
      <c r="I410" t="str">
        <f>VLOOKUP(C410,刘少提供的新旧料号对照表!B:F,5,0)</f>
        <v>Y17181297</v>
      </c>
    </row>
    <row r="411" spans="1:9" x14ac:dyDescent="0.2">
      <c r="A411" t="s">
        <v>1830</v>
      </c>
      <c r="B411" s="7">
        <v>663</v>
      </c>
      <c r="C411" s="7" t="s">
        <v>836</v>
      </c>
      <c r="D411" s="12" t="s">
        <v>837</v>
      </c>
      <c r="E411" s="7" t="s">
        <v>9</v>
      </c>
      <c r="F411" s="7" t="s">
        <v>10</v>
      </c>
      <c r="G411" s="7" t="s">
        <v>475</v>
      </c>
      <c r="H411" t="e">
        <f>VLOOKUP(C411,'第二次提供单价（补充部分采购物料'!B:G,6,0)</f>
        <v>#N/A</v>
      </c>
      <c r="I411" t="str">
        <f>VLOOKUP(C411,刘少提供的新旧料号对照表!B:F,5,0)</f>
        <v>Y17181296</v>
      </c>
    </row>
    <row r="412" spans="1:9" x14ac:dyDescent="0.2">
      <c r="A412" t="s">
        <v>1832</v>
      </c>
      <c r="B412" s="7">
        <v>663</v>
      </c>
      <c r="C412" s="7" t="s">
        <v>838</v>
      </c>
      <c r="D412" s="12" t="s">
        <v>839</v>
      </c>
      <c r="E412" s="7" t="s">
        <v>9</v>
      </c>
      <c r="F412" s="7" t="s">
        <v>10</v>
      </c>
      <c r="G412" s="7" t="s">
        <v>475</v>
      </c>
      <c r="H412" t="e">
        <f>VLOOKUP(C412,'第二次提供单价（补充部分采购物料'!B:G,6,0)</f>
        <v>#N/A</v>
      </c>
      <c r="I412" t="str">
        <f>VLOOKUP(C412,刘少提供的新旧料号对照表!B:F,5,0)</f>
        <v>Y17181294</v>
      </c>
    </row>
    <row r="413" spans="1:9" x14ac:dyDescent="0.2">
      <c r="A413" t="s">
        <v>1834</v>
      </c>
      <c r="B413" s="7">
        <v>663</v>
      </c>
      <c r="C413" s="7" t="s">
        <v>840</v>
      </c>
      <c r="D413" s="12" t="s">
        <v>841</v>
      </c>
      <c r="E413" s="7" t="s">
        <v>9</v>
      </c>
      <c r="F413" s="7" t="s">
        <v>10</v>
      </c>
      <c r="G413" s="7" t="s">
        <v>475</v>
      </c>
      <c r="H413" t="e">
        <f>VLOOKUP(C413,'第二次提供单价（补充部分采购物料'!B:G,6,0)</f>
        <v>#N/A</v>
      </c>
      <c r="I413" t="str">
        <f>VLOOKUP(C413,刘少提供的新旧料号对照表!B:F,5,0)</f>
        <v>Y171814171</v>
      </c>
    </row>
    <row r="414" spans="1:9" x14ac:dyDescent="0.2">
      <c r="A414" t="s">
        <v>1836</v>
      </c>
      <c r="B414" s="7">
        <v>663</v>
      </c>
      <c r="C414" s="7" t="s">
        <v>842</v>
      </c>
      <c r="D414" s="12" t="s">
        <v>843</v>
      </c>
      <c r="E414" s="7" t="s">
        <v>9</v>
      </c>
      <c r="F414" s="7" t="s">
        <v>10</v>
      </c>
      <c r="G414" s="7" t="s">
        <v>475</v>
      </c>
      <c r="H414" t="e">
        <f>VLOOKUP(C414,'第二次提供单价（补充部分采购物料'!B:G,6,0)</f>
        <v>#N/A</v>
      </c>
      <c r="I414" t="str">
        <f>VLOOKUP(C414,刘少提供的新旧料号对照表!B:F,5,0)</f>
        <v>Y171814170</v>
      </c>
    </row>
    <row r="415" spans="1:9" x14ac:dyDescent="0.2">
      <c r="A415" t="s">
        <v>7586</v>
      </c>
      <c r="B415" s="7">
        <v>663</v>
      </c>
      <c r="C415" s="7" t="s">
        <v>844</v>
      </c>
      <c r="D415" s="12" t="s">
        <v>845</v>
      </c>
      <c r="E415" s="7" t="s">
        <v>9</v>
      </c>
      <c r="F415" s="7" t="s">
        <v>10</v>
      </c>
      <c r="G415" s="7" t="s">
        <v>475</v>
      </c>
      <c r="H415" t="e">
        <f>VLOOKUP(C415,'第二次提供单价（补充部分采购物料'!B:G,6,0)</f>
        <v>#N/A</v>
      </c>
      <c r="I415" t="str">
        <f>VLOOKUP(C415,刘少提供的新旧料号对照表!B:F,5,0)</f>
        <v>常用，匹配不到料号</v>
      </c>
    </row>
    <row r="416" spans="1:9" x14ac:dyDescent="0.2">
      <c r="A416" t="s">
        <v>1839</v>
      </c>
      <c r="B416" s="7">
        <v>663</v>
      </c>
      <c r="C416" s="7" t="s">
        <v>846</v>
      </c>
      <c r="D416" s="12" t="s">
        <v>847</v>
      </c>
      <c r="E416" s="7" t="s">
        <v>9</v>
      </c>
      <c r="F416" s="7" t="s">
        <v>10</v>
      </c>
      <c r="G416" s="7" t="s">
        <v>475</v>
      </c>
      <c r="H416" t="e">
        <f>VLOOKUP(C416,'第二次提供单价（补充部分采购物料'!B:G,6,0)</f>
        <v>#N/A</v>
      </c>
      <c r="I416" t="str">
        <f>VLOOKUP(C416,刘少提供的新旧料号对照表!B:F,5,0)</f>
        <v>Y171814169</v>
      </c>
    </row>
    <row r="417" spans="1:9" x14ac:dyDescent="0.2">
      <c r="A417" t="s">
        <v>1841</v>
      </c>
      <c r="B417" s="7">
        <v>663</v>
      </c>
      <c r="C417" s="7" t="s">
        <v>848</v>
      </c>
      <c r="D417" s="12" t="s">
        <v>849</v>
      </c>
      <c r="E417" s="7" t="s">
        <v>9</v>
      </c>
      <c r="F417" s="7" t="s">
        <v>10</v>
      </c>
      <c r="G417" s="7" t="s">
        <v>475</v>
      </c>
      <c r="H417" t="e">
        <f>VLOOKUP(C417,'第二次提供单价（补充部分采购物料'!B:G,6,0)</f>
        <v>#N/A</v>
      </c>
      <c r="I417" t="str">
        <f>VLOOKUP(C417,刘少提供的新旧料号对照表!B:F,5,0)</f>
        <v>Y171814168</v>
      </c>
    </row>
    <row r="418" spans="1:9" x14ac:dyDescent="0.2">
      <c r="A418" t="s">
        <v>1843</v>
      </c>
      <c r="B418" s="7">
        <v>663</v>
      </c>
      <c r="C418" s="7" t="s">
        <v>850</v>
      </c>
      <c r="D418" s="12" t="s">
        <v>851</v>
      </c>
      <c r="E418" s="7" t="s">
        <v>9</v>
      </c>
      <c r="F418" s="7" t="s">
        <v>10</v>
      </c>
      <c r="G418" s="7" t="s">
        <v>475</v>
      </c>
      <c r="H418" t="e">
        <f>VLOOKUP(C418,'第二次提供单价（补充部分采购物料'!B:G,6,0)</f>
        <v>#N/A</v>
      </c>
      <c r="I418" t="str">
        <f>VLOOKUP(C418,刘少提供的新旧料号对照表!B:F,5,0)</f>
        <v>Y10111212</v>
      </c>
    </row>
    <row r="419" spans="1:9" x14ac:dyDescent="0.2">
      <c r="A419" t="s">
        <v>1845</v>
      </c>
      <c r="B419" s="7">
        <v>663</v>
      </c>
      <c r="C419" s="7" t="s">
        <v>852</v>
      </c>
      <c r="D419" s="12" t="s">
        <v>853</v>
      </c>
      <c r="E419" s="7" t="s">
        <v>9</v>
      </c>
      <c r="F419" s="7" t="s">
        <v>10</v>
      </c>
      <c r="G419" s="7" t="s">
        <v>475</v>
      </c>
      <c r="H419" t="e">
        <f>VLOOKUP(C419,'第二次提供单价（补充部分采购物料'!B:G,6,0)</f>
        <v>#N/A</v>
      </c>
      <c r="I419" t="str">
        <f>VLOOKUP(C419,刘少提供的新旧料号对照表!B:F,5,0)</f>
        <v>Y10111210</v>
      </c>
    </row>
    <row r="420" spans="1:9" x14ac:dyDescent="0.2">
      <c r="A420" t="s">
        <v>1847</v>
      </c>
      <c r="B420" s="7">
        <v>663</v>
      </c>
      <c r="C420" s="7" t="s">
        <v>854</v>
      </c>
      <c r="D420" s="12" t="s">
        <v>855</v>
      </c>
      <c r="E420" s="7" t="s">
        <v>9</v>
      </c>
      <c r="F420" s="7" t="s">
        <v>10</v>
      </c>
      <c r="G420" s="7" t="s">
        <v>475</v>
      </c>
      <c r="H420" t="e">
        <f>VLOOKUP(C420,'第二次提供单价（补充部分采购物料'!B:G,6,0)</f>
        <v>#N/A</v>
      </c>
      <c r="I420" t="str">
        <f>VLOOKUP(C420,刘少提供的新旧料号对照表!B:F,5,0)</f>
        <v>Y10111211</v>
      </c>
    </row>
    <row r="421" spans="1:9" x14ac:dyDescent="0.2">
      <c r="A421" t="s">
        <v>7586</v>
      </c>
      <c r="B421" s="7">
        <v>663</v>
      </c>
      <c r="C421" s="7" t="s">
        <v>856</v>
      </c>
      <c r="D421" s="12" t="s">
        <v>857</v>
      </c>
      <c r="E421" s="7" t="s">
        <v>9</v>
      </c>
      <c r="F421" s="7" t="s">
        <v>10</v>
      </c>
      <c r="G421" s="7" t="s">
        <v>475</v>
      </c>
      <c r="H421" t="e">
        <f>VLOOKUP(C421,'第二次提供单价（补充部分采购物料'!B:G,6,0)</f>
        <v>#N/A</v>
      </c>
      <c r="I421" t="str">
        <f>VLOOKUP(C421,刘少提供的新旧料号对照表!B:F,5,0)</f>
        <v>常用，匹配不到料号</v>
      </c>
    </row>
    <row r="422" spans="1:9" x14ac:dyDescent="0.2">
      <c r="A422" t="s">
        <v>7586</v>
      </c>
      <c r="B422" s="7">
        <v>663</v>
      </c>
      <c r="C422" s="7" t="s">
        <v>858</v>
      </c>
      <c r="D422" s="12" t="s">
        <v>859</v>
      </c>
      <c r="E422" s="7" t="s">
        <v>9</v>
      </c>
      <c r="F422" s="7" t="s">
        <v>10</v>
      </c>
      <c r="G422" s="7" t="s">
        <v>475</v>
      </c>
      <c r="H422" t="e">
        <f>VLOOKUP(C422,'第二次提供单价（补充部分采购物料'!B:G,6,0)</f>
        <v>#N/A</v>
      </c>
      <c r="I422" t="str">
        <f>VLOOKUP(C422,刘少提供的新旧料号对照表!B:F,5,0)</f>
        <v>常用，匹配不到料号</v>
      </c>
    </row>
    <row r="423" spans="1:9" x14ac:dyDescent="0.2">
      <c r="A423" t="s">
        <v>7586</v>
      </c>
      <c r="B423" s="7">
        <v>663</v>
      </c>
      <c r="C423" s="7" t="s">
        <v>860</v>
      </c>
      <c r="D423" s="12" t="s">
        <v>861</v>
      </c>
      <c r="E423" s="7" t="s">
        <v>9</v>
      </c>
      <c r="F423" s="7" t="s">
        <v>10</v>
      </c>
      <c r="G423" s="7" t="s">
        <v>475</v>
      </c>
      <c r="H423" t="e">
        <f>VLOOKUP(C423,'第二次提供单价（补充部分采购物料'!B:G,6,0)</f>
        <v>#N/A</v>
      </c>
      <c r="I423" t="str">
        <f>VLOOKUP(C423,刘少提供的新旧料号对照表!B:F,5,0)</f>
        <v>常用，匹配不到料号</v>
      </c>
    </row>
    <row r="424" spans="1:9" x14ac:dyDescent="0.2">
      <c r="A424" t="s">
        <v>7586</v>
      </c>
      <c r="B424" s="7">
        <v>663</v>
      </c>
      <c r="C424" s="7" t="s">
        <v>862</v>
      </c>
      <c r="D424" s="12" t="s">
        <v>863</v>
      </c>
      <c r="E424" s="7" t="s">
        <v>9</v>
      </c>
      <c r="F424" s="7" t="s">
        <v>10</v>
      </c>
      <c r="G424" s="7" t="s">
        <v>475</v>
      </c>
      <c r="H424" t="e">
        <f>VLOOKUP(C424,'第二次提供单价（补充部分采购物料'!B:G,6,0)</f>
        <v>#N/A</v>
      </c>
      <c r="I424" t="str">
        <f>VLOOKUP(C424,刘少提供的新旧料号对照表!B:F,5,0)</f>
        <v>常用，匹配不到料号</v>
      </c>
    </row>
    <row r="425" spans="1:9" x14ac:dyDescent="0.2">
      <c r="A425" t="s">
        <v>7586</v>
      </c>
      <c r="B425" s="7">
        <v>663</v>
      </c>
      <c r="C425" s="7" t="s">
        <v>864</v>
      </c>
      <c r="D425" s="12" t="s">
        <v>865</v>
      </c>
      <c r="E425" s="7" t="s">
        <v>9</v>
      </c>
      <c r="F425" s="7" t="s">
        <v>10</v>
      </c>
      <c r="G425" s="7" t="s">
        <v>475</v>
      </c>
      <c r="H425" t="e">
        <f>VLOOKUP(C425,'第二次提供单价（补充部分采购物料'!B:G,6,0)</f>
        <v>#N/A</v>
      </c>
      <c r="I425" t="str">
        <f>VLOOKUP(C425,刘少提供的新旧料号对照表!B:F,5,0)</f>
        <v>常用，匹配不到料号</v>
      </c>
    </row>
    <row r="426" spans="1:9" x14ac:dyDescent="0.2">
      <c r="A426" t="s">
        <v>7586</v>
      </c>
      <c r="B426" s="7">
        <v>663</v>
      </c>
      <c r="C426" s="7" t="s">
        <v>866</v>
      </c>
      <c r="D426" s="12" t="s">
        <v>867</v>
      </c>
      <c r="E426" s="7" t="s">
        <v>9</v>
      </c>
      <c r="F426" s="7" t="s">
        <v>10</v>
      </c>
      <c r="G426" s="7" t="s">
        <v>475</v>
      </c>
      <c r="H426" t="e">
        <f>VLOOKUP(C426,'第二次提供单价（补充部分采购物料'!B:G,6,0)</f>
        <v>#N/A</v>
      </c>
      <c r="I426" t="str">
        <f>VLOOKUP(C426,刘少提供的新旧料号对照表!B:F,5,0)</f>
        <v>常用，匹配不到料号</v>
      </c>
    </row>
    <row r="427" spans="1:9" x14ac:dyDescent="0.2">
      <c r="A427" t="s">
        <v>1855</v>
      </c>
      <c r="B427" s="7">
        <v>663</v>
      </c>
      <c r="C427" s="7" t="s">
        <v>868</v>
      </c>
      <c r="D427" s="12" t="s">
        <v>869</v>
      </c>
      <c r="E427" s="7" t="s">
        <v>9</v>
      </c>
      <c r="F427" s="7" t="s">
        <v>10</v>
      </c>
      <c r="G427" s="7" t="s">
        <v>475</v>
      </c>
      <c r="H427" t="e">
        <f>VLOOKUP(C427,'第二次提供单价（补充部分采购物料'!B:G,6,0)</f>
        <v>#N/A</v>
      </c>
      <c r="I427" t="str">
        <f>VLOOKUP(C427,刘少提供的新旧料号对照表!B:F,5,0)</f>
        <v>Y10111483</v>
      </c>
    </row>
    <row r="428" spans="1:9" x14ac:dyDescent="0.2">
      <c r="A428" t="s">
        <v>7586</v>
      </c>
      <c r="B428" s="7">
        <v>663</v>
      </c>
      <c r="C428" s="7" t="s">
        <v>870</v>
      </c>
      <c r="D428" s="12" t="s">
        <v>871</v>
      </c>
      <c r="E428" s="7" t="s">
        <v>9</v>
      </c>
      <c r="F428" s="7" t="s">
        <v>10</v>
      </c>
      <c r="G428" s="7" t="s">
        <v>475</v>
      </c>
      <c r="H428" t="e">
        <f>VLOOKUP(C428,'第二次提供单价（补充部分采购物料'!B:G,6,0)</f>
        <v>#N/A</v>
      </c>
      <c r="I428" t="str">
        <f>VLOOKUP(C428,刘少提供的新旧料号对照表!B:F,5,0)</f>
        <v>常用，匹配不到料号</v>
      </c>
    </row>
    <row r="429" spans="1:9" x14ac:dyDescent="0.2">
      <c r="A429" t="s">
        <v>1858</v>
      </c>
      <c r="B429" s="7">
        <v>663</v>
      </c>
      <c r="C429" s="7" t="s">
        <v>872</v>
      </c>
      <c r="D429" s="12" t="s">
        <v>873</v>
      </c>
      <c r="E429" s="7" t="s">
        <v>9</v>
      </c>
      <c r="F429" s="7" t="s">
        <v>10</v>
      </c>
      <c r="G429" s="7" t="s">
        <v>475</v>
      </c>
      <c r="H429" t="e">
        <f>VLOOKUP(C429,'第二次提供单价（补充部分采购物料'!B:G,6,0)</f>
        <v>#N/A</v>
      </c>
      <c r="I429" t="str">
        <f>VLOOKUP(C429,刘少提供的新旧料号对照表!B:F,5,0)</f>
        <v>Y10111482</v>
      </c>
    </row>
    <row r="430" spans="1:9" x14ac:dyDescent="0.2">
      <c r="A430" t="s">
        <v>7586</v>
      </c>
      <c r="B430" s="7">
        <v>663</v>
      </c>
      <c r="C430" s="7" t="s">
        <v>874</v>
      </c>
      <c r="D430" s="12" t="s">
        <v>875</v>
      </c>
      <c r="E430" s="7" t="s">
        <v>9</v>
      </c>
      <c r="F430" s="7" t="s">
        <v>10</v>
      </c>
      <c r="G430" s="7" t="s">
        <v>475</v>
      </c>
      <c r="H430" t="e">
        <f>VLOOKUP(C430,'第二次提供单价（补充部分采购物料'!B:G,6,0)</f>
        <v>#N/A</v>
      </c>
      <c r="I430" t="str">
        <f>VLOOKUP(C430,刘少提供的新旧料号对照表!B:F,5,0)</f>
        <v>常用，匹配不到料号</v>
      </c>
    </row>
    <row r="431" spans="1:9" x14ac:dyDescent="0.2">
      <c r="A431" t="s">
        <v>1861</v>
      </c>
      <c r="B431" s="7">
        <v>663</v>
      </c>
      <c r="C431" s="7" t="s">
        <v>876</v>
      </c>
      <c r="D431" s="12" t="s">
        <v>877</v>
      </c>
      <c r="E431" s="7" t="s">
        <v>9</v>
      </c>
      <c r="F431" s="7" t="s">
        <v>10</v>
      </c>
      <c r="G431" s="7" t="s">
        <v>475</v>
      </c>
      <c r="H431" t="e">
        <f>VLOOKUP(C431,'第二次提供单价（补充部分采购物料'!B:G,6,0)</f>
        <v>#N/A</v>
      </c>
      <c r="I431" t="str">
        <f>VLOOKUP(C431,刘少提供的新旧料号对照表!B:F,5,0)</f>
        <v>Y10111219</v>
      </c>
    </row>
    <row r="432" spans="1:9" x14ac:dyDescent="0.2">
      <c r="A432" t="s">
        <v>1863</v>
      </c>
      <c r="B432" s="7">
        <v>663</v>
      </c>
      <c r="C432" s="7" t="s">
        <v>878</v>
      </c>
      <c r="D432" s="12" t="s">
        <v>879</v>
      </c>
      <c r="E432" s="7" t="s">
        <v>9</v>
      </c>
      <c r="F432" s="7" t="s">
        <v>10</v>
      </c>
      <c r="G432" s="7" t="s">
        <v>475</v>
      </c>
      <c r="H432" t="e">
        <f>VLOOKUP(C432,'第二次提供单价（补充部分采购物料'!B:G,6,0)</f>
        <v>#N/A</v>
      </c>
      <c r="I432" t="str">
        <f>VLOOKUP(C432,刘少提供的新旧料号对照表!B:F,5,0)</f>
        <v>Y10111207</v>
      </c>
    </row>
    <row r="433" spans="1:9" x14ac:dyDescent="0.2">
      <c r="A433" t="s">
        <v>1865</v>
      </c>
      <c r="B433" s="7">
        <v>663</v>
      </c>
      <c r="C433" s="7" t="s">
        <v>880</v>
      </c>
      <c r="D433" s="12" t="s">
        <v>881</v>
      </c>
      <c r="E433" s="7" t="s">
        <v>9</v>
      </c>
      <c r="F433" s="7" t="s">
        <v>10</v>
      </c>
      <c r="G433" s="7" t="s">
        <v>475</v>
      </c>
      <c r="H433" t="e">
        <f>VLOOKUP(C433,'第二次提供单价（补充部分采购物料'!B:G,6,0)</f>
        <v>#N/A</v>
      </c>
      <c r="I433" t="str">
        <f>VLOOKUP(C433,刘少提供的新旧料号对照表!B:F,5,0)</f>
        <v>Y17181325</v>
      </c>
    </row>
    <row r="434" spans="1:9" x14ac:dyDescent="0.2">
      <c r="A434" t="s">
        <v>7586</v>
      </c>
      <c r="B434" s="7">
        <v>663</v>
      </c>
      <c r="C434" s="7" t="s">
        <v>882</v>
      </c>
      <c r="D434" s="12" t="s">
        <v>883</v>
      </c>
      <c r="E434" s="7" t="s">
        <v>9</v>
      </c>
      <c r="F434" s="7" t="s">
        <v>10</v>
      </c>
      <c r="G434" s="7" t="s">
        <v>475</v>
      </c>
      <c r="H434" t="e">
        <f>VLOOKUP(C434,'第二次提供单价（补充部分采购物料'!B:G,6,0)</f>
        <v>#N/A</v>
      </c>
      <c r="I434" t="str">
        <f>VLOOKUP(C434,刘少提供的新旧料号对照表!B:F,5,0)</f>
        <v>常用，匹配不到料号</v>
      </c>
    </row>
    <row r="435" spans="1:9" x14ac:dyDescent="0.2">
      <c r="A435" t="s">
        <v>1868</v>
      </c>
      <c r="B435" s="7">
        <v>663</v>
      </c>
      <c r="C435" s="7" t="s">
        <v>884</v>
      </c>
      <c r="D435" s="12" t="s">
        <v>885</v>
      </c>
      <c r="E435" s="7" t="s">
        <v>9</v>
      </c>
      <c r="F435" s="7" t="s">
        <v>10</v>
      </c>
      <c r="G435" s="7" t="s">
        <v>475</v>
      </c>
      <c r="H435" t="e">
        <f>VLOOKUP(C435,'第二次提供单价（补充部分采购物料'!B:G,6,0)</f>
        <v>#N/A</v>
      </c>
      <c r="I435" t="str">
        <f>VLOOKUP(C435,刘少提供的新旧料号对照表!B:F,5,0)</f>
        <v>Y17181324</v>
      </c>
    </row>
    <row r="436" spans="1:9" x14ac:dyDescent="0.2">
      <c r="A436" t="s">
        <v>1870</v>
      </c>
      <c r="B436" s="7">
        <v>663</v>
      </c>
      <c r="C436" s="7" t="s">
        <v>886</v>
      </c>
      <c r="D436" s="12" t="s">
        <v>887</v>
      </c>
      <c r="E436" s="7" t="s">
        <v>9</v>
      </c>
      <c r="F436" s="7" t="s">
        <v>10</v>
      </c>
      <c r="G436" s="7" t="s">
        <v>475</v>
      </c>
      <c r="H436" t="e">
        <f>VLOOKUP(C436,'第二次提供单价（补充部分采购物料'!B:G,6,0)</f>
        <v>#N/A</v>
      </c>
      <c r="I436" t="str">
        <f>VLOOKUP(C436,刘少提供的新旧料号对照表!B:F,5,0)</f>
        <v>Y10111644</v>
      </c>
    </row>
    <row r="437" spans="1:9" x14ac:dyDescent="0.2">
      <c r="A437" t="s">
        <v>1872</v>
      </c>
      <c r="B437" s="7">
        <v>663</v>
      </c>
      <c r="C437" s="7" t="s">
        <v>888</v>
      </c>
      <c r="D437" s="12" t="s">
        <v>889</v>
      </c>
      <c r="E437" s="7" t="s">
        <v>9</v>
      </c>
      <c r="F437" s="7" t="s">
        <v>10</v>
      </c>
      <c r="G437" s="7" t="s">
        <v>475</v>
      </c>
      <c r="H437" t="e">
        <f>VLOOKUP(C437,'第二次提供单价（补充部分采购物料'!B:G,6,0)</f>
        <v>#N/A</v>
      </c>
      <c r="I437" t="str">
        <f>VLOOKUP(C437,刘少提供的新旧料号对照表!B:F,5,0)</f>
        <v>Y10111152</v>
      </c>
    </row>
    <row r="438" spans="1:9" x14ac:dyDescent="0.2">
      <c r="A438" t="s">
        <v>1874</v>
      </c>
      <c r="B438" s="7">
        <v>663</v>
      </c>
      <c r="C438" s="7" t="s">
        <v>890</v>
      </c>
      <c r="D438" s="12" t="s">
        <v>891</v>
      </c>
      <c r="E438" s="7" t="s">
        <v>9</v>
      </c>
      <c r="F438" s="7" t="s">
        <v>10</v>
      </c>
      <c r="G438" s="7" t="s">
        <v>475</v>
      </c>
      <c r="H438" t="e">
        <f>VLOOKUP(C438,'第二次提供单价（补充部分采购物料'!B:G,6,0)</f>
        <v>#N/A</v>
      </c>
      <c r="I438" t="str">
        <f>VLOOKUP(C438,刘少提供的新旧料号对照表!B:F,5,0)</f>
        <v>Y10111610</v>
      </c>
    </row>
    <row r="439" spans="1:9" x14ac:dyDescent="0.2">
      <c r="A439" t="s">
        <v>7586</v>
      </c>
      <c r="B439" s="7">
        <v>663</v>
      </c>
      <c r="C439" s="7" t="s">
        <v>892</v>
      </c>
      <c r="D439" s="12" t="s">
        <v>893</v>
      </c>
      <c r="E439" s="7" t="s">
        <v>9</v>
      </c>
      <c r="F439" s="7" t="s">
        <v>10</v>
      </c>
      <c r="G439" s="7" t="s">
        <v>475</v>
      </c>
      <c r="H439" t="e">
        <f>VLOOKUP(C439,'第二次提供单价（补充部分采购物料'!B:G,6,0)</f>
        <v>#N/A</v>
      </c>
      <c r="I439" t="str">
        <f>VLOOKUP(C439,刘少提供的新旧料号对照表!B:F,5,0)</f>
        <v>常用，匹配不到料号</v>
      </c>
    </row>
    <row r="440" spans="1:9" x14ac:dyDescent="0.2">
      <c r="A440" t="s">
        <v>7586</v>
      </c>
      <c r="B440" s="7">
        <v>663</v>
      </c>
      <c r="C440" s="7" t="s">
        <v>894</v>
      </c>
      <c r="D440" s="12" t="s">
        <v>895</v>
      </c>
      <c r="E440" s="7" t="s">
        <v>9</v>
      </c>
      <c r="F440" s="7" t="s">
        <v>10</v>
      </c>
      <c r="G440" s="7" t="s">
        <v>475</v>
      </c>
      <c r="H440" t="e">
        <f>VLOOKUP(C440,'第二次提供单价（补充部分采购物料'!B:G,6,0)</f>
        <v>#N/A</v>
      </c>
      <c r="I440" t="str">
        <f>VLOOKUP(C440,刘少提供的新旧料号对照表!B:F,5,0)</f>
        <v>常用，匹配不到料号</v>
      </c>
    </row>
    <row r="441" spans="1:9" x14ac:dyDescent="0.2">
      <c r="A441" t="s">
        <v>1861</v>
      </c>
      <c r="B441" s="7">
        <v>663</v>
      </c>
      <c r="C441" s="7" t="s">
        <v>896</v>
      </c>
      <c r="D441" s="12" t="s">
        <v>897</v>
      </c>
      <c r="E441" s="7" t="s">
        <v>9</v>
      </c>
      <c r="F441" s="7" t="s">
        <v>10</v>
      </c>
      <c r="G441" s="7" t="s">
        <v>475</v>
      </c>
      <c r="H441" t="e">
        <f>VLOOKUP(C441,'第二次提供单价（补充部分采购物料'!B:G,6,0)</f>
        <v>#N/A</v>
      </c>
      <c r="I441" t="str">
        <f>VLOOKUP(C441,刘少提供的新旧料号对照表!B:F,5,0)</f>
        <v>Y10111219</v>
      </c>
    </row>
    <row r="442" spans="1:9" x14ac:dyDescent="0.2">
      <c r="A442" t="s">
        <v>7586</v>
      </c>
      <c r="B442" s="7">
        <v>663</v>
      </c>
      <c r="C442" s="7" t="s">
        <v>898</v>
      </c>
      <c r="D442" s="12" t="s">
        <v>899</v>
      </c>
      <c r="E442" s="7" t="s">
        <v>9</v>
      </c>
      <c r="F442" s="7" t="s">
        <v>10</v>
      </c>
      <c r="G442" s="7" t="s">
        <v>475</v>
      </c>
      <c r="H442" t="e">
        <f>VLOOKUP(C442,'第二次提供单价（补充部分采购物料'!B:G,6,0)</f>
        <v>#N/A</v>
      </c>
      <c r="I442" t="str">
        <f>VLOOKUP(C442,刘少提供的新旧料号对照表!B:F,5,0)</f>
        <v>常用，匹配不到料号</v>
      </c>
    </row>
    <row r="443" spans="1:9" x14ac:dyDescent="0.2">
      <c r="A443" t="s">
        <v>7586</v>
      </c>
      <c r="B443" s="7">
        <v>663</v>
      </c>
      <c r="C443" s="7" t="s">
        <v>900</v>
      </c>
      <c r="D443" s="12" t="s">
        <v>901</v>
      </c>
      <c r="E443" s="7" t="s">
        <v>9</v>
      </c>
      <c r="F443" s="7" t="s">
        <v>10</v>
      </c>
      <c r="G443" s="7" t="s">
        <v>475</v>
      </c>
      <c r="H443" t="e">
        <f>VLOOKUP(C443,'第二次提供单价（补充部分采购物料'!B:G,6,0)</f>
        <v>#N/A</v>
      </c>
      <c r="I443" t="str">
        <f>VLOOKUP(C443,刘少提供的新旧料号对照表!B:F,5,0)</f>
        <v>常用，匹配不到料号</v>
      </c>
    </row>
    <row r="444" spans="1:9" x14ac:dyDescent="0.2">
      <c r="A444" t="s">
        <v>7586</v>
      </c>
      <c r="B444" s="7">
        <v>663</v>
      </c>
      <c r="C444" s="7" t="s">
        <v>902</v>
      </c>
      <c r="D444" s="12" t="s">
        <v>903</v>
      </c>
      <c r="E444" s="7" t="s">
        <v>9</v>
      </c>
      <c r="F444" s="7" t="s">
        <v>10</v>
      </c>
      <c r="G444" s="7" t="s">
        <v>475</v>
      </c>
      <c r="H444" t="e">
        <f>VLOOKUP(C444,'第二次提供单价（补充部分采购物料'!B:G,6,0)</f>
        <v>#N/A</v>
      </c>
      <c r="I444" t="str">
        <f>VLOOKUP(C444,刘少提供的新旧料号对照表!B:F,5,0)</f>
        <v>常用，匹配不到料号</v>
      </c>
    </row>
    <row r="445" spans="1:9" x14ac:dyDescent="0.2">
      <c r="A445" t="s">
        <v>7586</v>
      </c>
      <c r="B445" s="7">
        <v>663</v>
      </c>
      <c r="C445" s="7" t="s">
        <v>904</v>
      </c>
      <c r="D445" s="12" t="s">
        <v>905</v>
      </c>
      <c r="E445" s="7" t="s">
        <v>9</v>
      </c>
      <c r="F445" s="7" t="s">
        <v>10</v>
      </c>
      <c r="G445" s="7" t="s">
        <v>475</v>
      </c>
      <c r="H445" t="e">
        <f>VLOOKUP(C445,'第二次提供单价（补充部分采购物料'!B:G,6,0)</f>
        <v>#N/A</v>
      </c>
      <c r="I445" t="str">
        <f>VLOOKUP(C445,刘少提供的新旧料号对照表!B:F,5,0)</f>
        <v>常用，匹配不到料号</v>
      </c>
    </row>
    <row r="446" spans="1:9" x14ac:dyDescent="0.2">
      <c r="A446" t="s">
        <v>7586</v>
      </c>
      <c r="B446" s="7">
        <v>663</v>
      </c>
      <c r="C446" s="7" t="s">
        <v>906</v>
      </c>
      <c r="D446" s="12" t="s">
        <v>907</v>
      </c>
      <c r="E446" s="7" t="s">
        <v>9</v>
      </c>
      <c r="F446" s="7" t="s">
        <v>10</v>
      </c>
      <c r="G446" s="7" t="s">
        <v>475</v>
      </c>
      <c r="H446" t="e">
        <f>VLOOKUP(C446,'第二次提供单价（补充部分采购物料'!B:G,6,0)</f>
        <v>#N/A</v>
      </c>
      <c r="I446" t="str">
        <f>VLOOKUP(C446,刘少提供的新旧料号对照表!B:F,5,0)</f>
        <v>常用，匹配不到料号</v>
      </c>
    </row>
    <row r="447" spans="1:9" x14ac:dyDescent="0.2">
      <c r="A447" t="s">
        <v>7586</v>
      </c>
      <c r="B447" s="7">
        <v>663</v>
      </c>
      <c r="C447" s="7" t="s">
        <v>908</v>
      </c>
      <c r="D447" s="12" t="s">
        <v>909</v>
      </c>
      <c r="E447" s="7" t="s">
        <v>9</v>
      </c>
      <c r="F447" s="7" t="s">
        <v>10</v>
      </c>
      <c r="G447" s="7" t="s">
        <v>475</v>
      </c>
      <c r="H447" t="e">
        <f>VLOOKUP(C447,'第二次提供单价（补充部分采购物料'!B:G,6,0)</f>
        <v>#N/A</v>
      </c>
      <c r="I447" t="str">
        <f>VLOOKUP(C447,刘少提供的新旧料号对照表!B:F,5,0)</f>
        <v>常用，匹配不到料号</v>
      </c>
    </row>
    <row r="448" spans="1:9" x14ac:dyDescent="0.2">
      <c r="A448" t="s">
        <v>1885</v>
      </c>
      <c r="B448" s="7">
        <v>663</v>
      </c>
      <c r="C448" s="7" t="s">
        <v>910</v>
      </c>
      <c r="D448" s="12" t="s">
        <v>911</v>
      </c>
      <c r="E448" s="7" t="s">
        <v>9</v>
      </c>
      <c r="F448" s="7" t="s">
        <v>10</v>
      </c>
      <c r="G448" s="7" t="s">
        <v>475</v>
      </c>
      <c r="H448" t="e">
        <f>VLOOKUP(C448,'第二次提供单价（补充部分采购物料'!B:G,6,0)</f>
        <v>#N/A</v>
      </c>
      <c r="I448" t="str">
        <f>VLOOKUP(C448,刘少提供的新旧料号对照表!B:F,5,0)</f>
        <v>Y10111220</v>
      </c>
    </row>
    <row r="449" spans="1:9" x14ac:dyDescent="0.2">
      <c r="A449" t="s">
        <v>1887</v>
      </c>
      <c r="B449" s="7">
        <v>663</v>
      </c>
      <c r="C449" s="7" t="s">
        <v>912</v>
      </c>
      <c r="D449" s="12" t="s">
        <v>913</v>
      </c>
      <c r="E449" s="7" t="s">
        <v>9</v>
      </c>
      <c r="F449" s="7" t="s">
        <v>10</v>
      </c>
      <c r="G449" s="7" t="s">
        <v>475</v>
      </c>
      <c r="H449" t="e">
        <f>VLOOKUP(C449,'第二次提供单价（补充部分采购物料'!B:G,6,0)</f>
        <v>#N/A</v>
      </c>
      <c r="I449" t="str">
        <f>VLOOKUP(C449,刘少提供的新旧料号对照表!B:F,5,0)</f>
        <v>Y171814191</v>
      </c>
    </row>
    <row r="450" spans="1:9" x14ac:dyDescent="0.2">
      <c r="A450" t="s">
        <v>1889</v>
      </c>
      <c r="B450" s="7">
        <v>663</v>
      </c>
      <c r="C450" s="7" t="s">
        <v>914</v>
      </c>
      <c r="D450" s="12" t="s">
        <v>915</v>
      </c>
      <c r="E450" s="7" t="s">
        <v>9</v>
      </c>
      <c r="F450" s="7" t="s">
        <v>10</v>
      </c>
      <c r="G450" s="7" t="s">
        <v>475</v>
      </c>
      <c r="H450" t="e">
        <f>VLOOKUP(C450,'第二次提供单价（补充部分采购物料'!B:G,6,0)</f>
        <v>#N/A</v>
      </c>
      <c r="I450" t="str">
        <f>VLOOKUP(C450,刘少提供的新旧料号对照表!B:F,5,0)</f>
        <v>Y171814190</v>
      </c>
    </row>
    <row r="451" spans="1:9" x14ac:dyDescent="0.2">
      <c r="A451" t="s">
        <v>1891</v>
      </c>
      <c r="B451" s="7">
        <v>663</v>
      </c>
      <c r="C451" s="7" t="s">
        <v>916</v>
      </c>
      <c r="D451" s="12" t="s">
        <v>917</v>
      </c>
      <c r="E451" s="7" t="s">
        <v>9</v>
      </c>
      <c r="F451" s="7" t="s">
        <v>10</v>
      </c>
      <c r="G451" s="7" t="s">
        <v>475</v>
      </c>
      <c r="H451" t="e">
        <f>VLOOKUP(C451,'第二次提供单价（补充部分采购物料'!B:G,6,0)</f>
        <v>#N/A</v>
      </c>
      <c r="I451" t="str">
        <f>VLOOKUP(C451,刘少提供的新旧料号对照表!B:F,5,0)</f>
        <v>Y171814189</v>
      </c>
    </row>
    <row r="452" spans="1:9" x14ac:dyDescent="0.2">
      <c r="A452" t="s">
        <v>1893</v>
      </c>
      <c r="B452" s="7">
        <v>663</v>
      </c>
      <c r="C452" s="7" t="s">
        <v>918</v>
      </c>
      <c r="D452" s="12" t="s">
        <v>919</v>
      </c>
      <c r="E452" s="7" t="s">
        <v>9</v>
      </c>
      <c r="F452" s="7" t="s">
        <v>10</v>
      </c>
      <c r="G452" s="7" t="s">
        <v>475</v>
      </c>
      <c r="H452" t="e">
        <f>VLOOKUP(C452,'第二次提供单价（补充部分采购物料'!B:G,6,0)</f>
        <v>#N/A</v>
      </c>
      <c r="I452" t="str">
        <f>VLOOKUP(C452,刘少提供的新旧料号对照表!B:F,5,0)</f>
        <v>Y171814188</v>
      </c>
    </row>
    <row r="453" spans="1:9" x14ac:dyDescent="0.2">
      <c r="A453" t="s">
        <v>7586</v>
      </c>
      <c r="B453" s="7">
        <v>663</v>
      </c>
      <c r="C453" s="7" t="s">
        <v>920</v>
      </c>
      <c r="D453" s="12" t="s">
        <v>921</v>
      </c>
      <c r="E453" s="7" t="s">
        <v>9</v>
      </c>
      <c r="F453" s="7" t="s">
        <v>10</v>
      </c>
      <c r="G453" s="7" t="s">
        <v>475</v>
      </c>
      <c r="H453" t="e">
        <f>VLOOKUP(C453,'第二次提供单价（补充部分采购物料'!B:G,6,0)</f>
        <v>#N/A</v>
      </c>
      <c r="I453" t="str">
        <f>VLOOKUP(C453,刘少提供的新旧料号对照表!B:F,5,0)</f>
        <v>常用，匹配不到料号</v>
      </c>
    </row>
    <row r="454" spans="1:9" x14ac:dyDescent="0.2">
      <c r="A454" t="s">
        <v>1896</v>
      </c>
      <c r="B454" s="7">
        <v>663</v>
      </c>
      <c r="C454" s="7" t="s">
        <v>922</v>
      </c>
      <c r="D454" s="12" t="s">
        <v>923</v>
      </c>
      <c r="E454" s="7" t="s">
        <v>9</v>
      </c>
      <c r="F454" s="7" t="s">
        <v>10</v>
      </c>
      <c r="G454" s="7" t="s">
        <v>475</v>
      </c>
      <c r="H454" t="e">
        <f>VLOOKUP(C454,'第二次提供单价（补充部分采购物料'!B:G,6,0)</f>
        <v>#N/A</v>
      </c>
      <c r="I454" t="str">
        <f>VLOOKUP(C454,刘少提供的新旧料号对照表!B:F,5,0)</f>
        <v>Y171814179</v>
      </c>
    </row>
    <row r="455" spans="1:9" x14ac:dyDescent="0.2">
      <c r="A455" t="s">
        <v>1898</v>
      </c>
      <c r="B455" s="7">
        <v>663</v>
      </c>
      <c r="C455" s="7" t="s">
        <v>924</v>
      </c>
      <c r="D455" s="12" t="s">
        <v>925</v>
      </c>
      <c r="E455" s="7" t="s">
        <v>9</v>
      </c>
      <c r="F455" s="7" t="s">
        <v>10</v>
      </c>
      <c r="G455" s="7" t="s">
        <v>475</v>
      </c>
      <c r="H455" t="e">
        <f>VLOOKUP(C455,'第二次提供单价（补充部分采购物料'!B:G,6,0)</f>
        <v>#N/A</v>
      </c>
      <c r="I455" t="str">
        <f>VLOOKUP(C455,刘少提供的新旧料号对照表!B:F,5,0)</f>
        <v>Y171814178</v>
      </c>
    </row>
    <row r="456" spans="1:9" x14ac:dyDescent="0.2">
      <c r="A456" t="s">
        <v>1900</v>
      </c>
      <c r="B456" s="7">
        <v>663</v>
      </c>
      <c r="C456" s="7" t="s">
        <v>926</v>
      </c>
      <c r="D456" s="12" t="s">
        <v>927</v>
      </c>
      <c r="E456" s="7" t="s">
        <v>9</v>
      </c>
      <c r="F456" s="7" t="s">
        <v>10</v>
      </c>
      <c r="G456" s="7" t="s">
        <v>475</v>
      </c>
      <c r="H456" t="e">
        <f>VLOOKUP(C456,'第二次提供单价（补充部分采购物料'!B:G,6,0)</f>
        <v>#N/A</v>
      </c>
      <c r="I456" t="str">
        <f>VLOOKUP(C456,刘少提供的新旧料号对照表!B:F,5,0)</f>
        <v>Y171814177</v>
      </c>
    </row>
    <row r="457" spans="1:9" x14ac:dyDescent="0.2">
      <c r="A457" t="s">
        <v>1902</v>
      </c>
      <c r="B457" s="7">
        <v>663</v>
      </c>
      <c r="C457" s="7" t="s">
        <v>928</v>
      </c>
      <c r="D457" s="12" t="s">
        <v>929</v>
      </c>
      <c r="E457" s="7" t="s">
        <v>9</v>
      </c>
      <c r="F457" s="7" t="s">
        <v>10</v>
      </c>
      <c r="G457" s="7" t="s">
        <v>475</v>
      </c>
      <c r="H457" t="e">
        <f>VLOOKUP(C457,'第二次提供单价（补充部分采购物料'!B:G,6,0)</f>
        <v>#N/A</v>
      </c>
      <c r="I457" t="str">
        <f>VLOOKUP(C457,刘少提供的新旧料号对照表!B:F,5,0)</f>
        <v>Y171814176</v>
      </c>
    </row>
    <row r="458" spans="1:9" x14ac:dyDescent="0.2">
      <c r="A458" t="s">
        <v>1904</v>
      </c>
      <c r="B458" s="7">
        <v>663</v>
      </c>
      <c r="C458" s="7" t="s">
        <v>930</v>
      </c>
      <c r="D458" s="12" t="s">
        <v>931</v>
      </c>
      <c r="E458" s="7" t="s">
        <v>9</v>
      </c>
      <c r="F458" s="7" t="s">
        <v>10</v>
      </c>
      <c r="G458" s="7" t="s">
        <v>475</v>
      </c>
      <c r="H458" t="e">
        <f>VLOOKUP(C458,'第二次提供单价（补充部分采购物料'!B:G,6,0)</f>
        <v>#N/A</v>
      </c>
      <c r="I458" t="str">
        <f>VLOOKUP(C458,刘少提供的新旧料号对照表!B:F,5,0)</f>
        <v>Y171814187</v>
      </c>
    </row>
    <row r="459" spans="1:9" x14ac:dyDescent="0.2">
      <c r="A459" t="s">
        <v>1906</v>
      </c>
      <c r="B459" s="7">
        <v>663</v>
      </c>
      <c r="C459" s="7" t="s">
        <v>932</v>
      </c>
      <c r="D459" s="12" t="s">
        <v>933</v>
      </c>
      <c r="E459" s="7" t="s">
        <v>9</v>
      </c>
      <c r="F459" s="7" t="s">
        <v>10</v>
      </c>
      <c r="G459" s="7" t="s">
        <v>475</v>
      </c>
      <c r="H459" t="e">
        <f>VLOOKUP(C459,'第二次提供单价（补充部分采购物料'!B:G,6,0)</f>
        <v>#N/A</v>
      </c>
      <c r="I459" t="str">
        <f>VLOOKUP(C459,刘少提供的新旧料号对照表!B:F,5,0)</f>
        <v>Y171814186</v>
      </c>
    </row>
    <row r="460" spans="1:9" x14ac:dyDescent="0.2">
      <c r="A460" t="s">
        <v>1908</v>
      </c>
      <c r="B460" s="7">
        <v>663</v>
      </c>
      <c r="C460" s="7" t="s">
        <v>934</v>
      </c>
      <c r="D460" s="12" t="s">
        <v>935</v>
      </c>
      <c r="E460" s="7" t="s">
        <v>9</v>
      </c>
      <c r="F460" s="7" t="s">
        <v>10</v>
      </c>
      <c r="G460" s="7" t="s">
        <v>475</v>
      </c>
      <c r="H460" t="e">
        <f>VLOOKUP(C460,'第二次提供单价（补充部分采购物料'!B:G,6,0)</f>
        <v>#N/A</v>
      </c>
      <c r="I460" t="str">
        <f>VLOOKUP(C460,刘少提供的新旧料号对照表!B:F,5,0)</f>
        <v>Y171814185</v>
      </c>
    </row>
    <row r="461" spans="1:9" x14ac:dyDescent="0.2">
      <c r="A461" t="s">
        <v>1910</v>
      </c>
      <c r="B461" s="7">
        <v>663</v>
      </c>
      <c r="C461" s="7" t="s">
        <v>936</v>
      </c>
      <c r="D461" s="12" t="s">
        <v>937</v>
      </c>
      <c r="E461" s="7" t="s">
        <v>9</v>
      </c>
      <c r="F461" s="7" t="s">
        <v>10</v>
      </c>
      <c r="G461" s="7" t="s">
        <v>475</v>
      </c>
      <c r="H461" t="e">
        <f>VLOOKUP(C461,'第二次提供单价（补充部分采购物料'!B:G,6,0)</f>
        <v>#N/A</v>
      </c>
      <c r="I461" t="str">
        <f>VLOOKUP(C461,刘少提供的新旧料号对照表!B:F,5,0)</f>
        <v>Y171814184</v>
      </c>
    </row>
    <row r="462" spans="1:9" x14ac:dyDescent="0.2">
      <c r="A462" t="s">
        <v>1912</v>
      </c>
      <c r="B462" s="7">
        <v>663</v>
      </c>
      <c r="C462" s="7" t="s">
        <v>938</v>
      </c>
      <c r="D462" s="12" t="s">
        <v>939</v>
      </c>
      <c r="E462" s="7" t="s">
        <v>9</v>
      </c>
      <c r="F462" s="7" t="s">
        <v>10</v>
      </c>
      <c r="G462" s="7" t="s">
        <v>475</v>
      </c>
      <c r="H462" t="e">
        <f>VLOOKUP(C462,'第二次提供单价（补充部分采购物料'!B:G,6,0)</f>
        <v>#N/A</v>
      </c>
      <c r="I462" t="str">
        <f>VLOOKUP(C462,刘少提供的新旧料号对照表!B:F,5,0)</f>
        <v>Y171814183</v>
      </c>
    </row>
    <row r="463" spans="1:9" x14ac:dyDescent="0.2">
      <c r="A463" t="s">
        <v>1914</v>
      </c>
      <c r="B463" s="7">
        <v>663</v>
      </c>
      <c r="C463" s="7" t="s">
        <v>940</v>
      </c>
      <c r="D463" s="12" t="s">
        <v>941</v>
      </c>
      <c r="E463" s="7" t="s">
        <v>9</v>
      </c>
      <c r="F463" s="7" t="s">
        <v>10</v>
      </c>
      <c r="G463" s="7" t="s">
        <v>475</v>
      </c>
      <c r="H463" t="e">
        <f>VLOOKUP(C463,'第二次提供单价（补充部分采购物料'!B:G,6,0)</f>
        <v>#N/A</v>
      </c>
      <c r="I463" t="str">
        <f>VLOOKUP(C463,刘少提供的新旧料号对照表!B:F,5,0)</f>
        <v>Y171814182</v>
      </c>
    </row>
    <row r="464" spans="1:9" x14ac:dyDescent="0.2">
      <c r="A464" t="s">
        <v>1916</v>
      </c>
      <c r="B464" s="7">
        <v>663</v>
      </c>
      <c r="C464" s="7" t="s">
        <v>942</v>
      </c>
      <c r="D464" s="12" t="s">
        <v>943</v>
      </c>
      <c r="E464" s="7" t="s">
        <v>9</v>
      </c>
      <c r="F464" s="7" t="s">
        <v>10</v>
      </c>
      <c r="G464" s="7" t="s">
        <v>475</v>
      </c>
      <c r="H464" t="e">
        <f>VLOOKUP(C464,'第二次提供单价（补充部分采购物料'!B:G,6,0)</f>
        <v>#N/A</v>
      </c>
      <c r="I464" t="str">
        <f>VLOOKUP(C464,刘少提供的新旧料号对照表!B:F,5,0)</f>
        <v>Y171814181</v>
      </c>
    </row>
    <row r="465" spans="1:9" x14ac:dyDescent="0.2">
      <c r="A465" t="s">
        <v>1918</v>
      </c>
      <c r="B465" s="7">
        <v>663</v>
      </c>
      <c r="C465" s="7" t="s">
        <v>944</v>
      </c>
      <c r="D465" s="12" t="s">
        <v>945</v>
      </c>
      <c r="E465" s="7" t="s">
        <v>9</v>
      </c>
      <c r="F465" s="7" t="s">
        <v>10</v>
      </c>
      <c r="G465" s="7" t="s">
        <v>475</v>
      </c>
      <c r="H465" t="e">
        <f>VLOOKUP(C465,'第二次提供单价（补充部分采购物料'!B:G,6,0)</f>
        <v>#N/A</v>
      </c>
      <c r="I465" t="str">
        <f>VLOOKUP(C465,刘少提供的新旧料号对照表!B:F,5,0)</f>
        <v>Y171814180</v>
      </c>
    </row>
    <row r="466" spans="1:9" x14ac:dyDescent="0.2">
      <c r="A466" t="s">
        <v>1921</v>
      </c>
      <c r="B466" s="7">
        <v>663</v>
      </c>
      <c r="C466" s="7" t="s">
        <v>946</v>
      </c>
      <c r="D466" s="12" t="s">
        <v>947</v>
      </c>
      <c r="E466" s="7" t="s">
        <v>9</v>
      </c>
      <c r="F466" s="7" t="s">
        <v>10</v>
      </c>
      <c r="G466" s="7" t="s">
        <v>475</v>
      </c>
      <c r="H466" t="e">
        <f>VLOOKUP(C466,'第二次提供单价（补充部分采购物料'!B:G,6,0)</f>
        <v>#N/A</v>
      </c>
      <c r="I466" t="str">
        <f>VLOOKUP(C466,刘少提供的新旧料号对照表!B:F,5,0)</f>
        <v>Y10111859</v>
      </c>
    </row>
    <row r="467" spans="1:9" x14ac:dyDescent="0.2">
      <c r="A467" t="s">
        <v>1923</v>
      </c>
      <c r="B467" s="7">
        <v>663</v>
      </c>
      <c r="C467" s="7" t="s">
        <v>948</v>
      </c>
      <c r="D467" s="12" t="s">
        <v>949</v>
      </c>
      <c r="E467" s="7" t="s">
        <v>9</v>
      </c>
      <c r="F467" s="7" t="s">
        <v>10</v>
      </c>
      <c r="G467" s="7" t="s">
        <v>475</v>
      </c>
      <c r="H467" t="e">
        <f>VLOOKUP(C467,'第二次提供单价（补充部分采购物料'!B:G,6,0)</f>
        <v>#N/A</v>
      </c>
      <c r="I467" t="str">
        <f>VLOOKUP(C467,刘少提供的新旧料号对照表!B:F,5,0)</f>
        <v>Y171813158</v>
      </c>
    </row>
    <row r="468" spans="1:9" x14ac:dyDescent="0.2">
      <c r="A468" t="s">
        <v>1923</v>
      </c>
      <c r="B468" s="7">
        <v>663</v>
      </c>
      <c r="C468" s="7" t="s">
        <v>950</v>
      </c>
      <c r="D468" s="12" t="s">
        <v>951</v>
      </c>
      <c r="E468" s="7" t="s">
        <v>9</v>
      </c>
      <c r="F468" s="7" t="s">
        <v>10</v>
      </c>
      <c r="G468" s="7" t="s">
        <v>475</v>
      </c>
      <c r="H468" t="e">
        <f>VLOOKUP(C468,'第二次提供单价（补充部分采购物料'!B:G,6,0)</f>
        <v>#N/A</v>
      </c>
      <c r="I468" t="str">
        <f>VLOOKUP(C468,刘少提供的新旧料号对照表!B:F,5,0)</f>
        <v>Y171813158</v>
      </c>
    </row>
    <row r="469" spans="1:9" x14ac:dyDescent="0.2">
      <c r="A469" t="s">
        <v>1926</v>
      </c>
      <c r="B469" s="7">
        <v>663</v>
      </c>
      <c r="C469" s="7" t="s">
        <v>952</v>
      </c>
      <c r="D469" s="12" t="s">
        <v>953</v>
      </c>
      <c r="E469" s="7" t="s">
        <v>9</v>
      </c>
      <c r="F469" s="7" t="s">
        <v>10</v>
      </c>
      <c r="G469" s="7" t="s">
        <v>475</v>
      </c>
      <c r="H469" t="e">
        <f>VLOOKUP(C469,'第二次提供单价（补充部分采购物料'!B:G,6,0)</f>
        <v>#N/A</v>
      </c>
      <c r="I469" t="str">
        <f>VLOOKUP(C469,刘少提供的新旧料号对照表!B:F,5,0)</f>
        <v>Y10111329</v>
      </c>
    </row>
    <row r="470" spans="1:9" x14ac:dyDescent="0.2">
      <c r="A470" t="s">
        <v>1928</v>
      </c>
      <c r="B470" s="7">
        <v>663</v>
      </c>
      <c r="C470" s="7" t="s">
        <v>954</v>
      </c>
      <c r="D470" s="12" t="s">
        <v>955</v>
      </c>
      <c r="E470" s="7" t="s">
        <v>9</v>
      </c>
      <c r="F470" s="7" t="s">
        <v>10</v>
      </c>
      <c r="G470" s="7" t="s">
        <v>475</v>
      </c>
      <c r="H470" t="e">
        <f>VLOOKUP(C470,'第二次提供单价（补充部分采购物料'!B:G,6,0)</f>
        <v>#N/A</v>
      </c>
      <c r="I470" t="str">
        <f>VLOOKUP(C470,刘少提供的新旧料号对照表!B:F,5,0)</f>
        <v>Y17181333</v>
      </c>
    </row>
    <row r="471" spans="1:9" x14ac:dyDescent="0.2">
      <c r="A471" t="s">
        <v>1930</v>
      </c>
      <c r="B471" s="7">
        <v>663</v>
      </c>
      <c r="C471" s="7" t="s">
        <v>956</v>
      </c>
      <c r="D471" s="12" t="s">
        <v>957</v>
      </c>
      <c r="E471" s="7" t="s">
        <v>9</v>
      </c>
      <c r="F471" s="7" t="s">
        <v>10</v>
      </c>
      <c r="G471" s="7" t="s">
        <v>475</v>
      </c>
      <c r="H471" t="e">
        <f>VLOOKUP(C471,'第二次提供单价（补充部分采购物料'!B:G,6,0)</f>
        <v>#N/A</v>
      </c>
      <c r="I471" t="str">
        <f>VLOOKUP(C471,刘少提供的新旧料号对照表!B:F,5,0)</f>
        <v>Y17181338</v>
      </c>
    </row>
    <row r="472" spans="1:9" x14ac:dyDescent="0.2">
      <c r="A472" t="s">
        <v>1923</v>
      </c>
      <c r="B472" s="7">
        <v>663</v>
      </c>
      <c r="C472" s="7" t="s">
        <v>958</v>
      </c>
      <c r="D472" s="12" t="s">
        <v>959</v>
      </c>
      <c r="E472" s="7" t="s">
        <v>9</v>
      </c>
      <c r="F472" s="7" t="s">
        <v>10</v>
      </c>
      <c r="G472" s="7" t="s">
        <v>475</v>
      </c>
      <c r="H472" t="e">
        <f>VLOOKUP(C472,'第二次提供单价（补充部分采购物料'!B:G,6,0)</f>
        <v>#N/A</v>
      </c>
      <c r="I472" t="str">
        <f>VLOOKUP(C472,刘少提供的新旧料号对照表!B:F,5,0)</f>
        <v>Y171813158</v>
      </c>
    </row>
    <row r="473" spans="1:9" x14ac:dyDescent="0.2">
      <c r="A473" t="s">
        <v>1923</v>
      </c>
      <c r="B473" s="7">
        <v>663</v>
      </c>
      <c r="C473" s="7" t="s">
        <v>960</v>
      </c>
      <c r="D473" s="12" t="s">
        <v>961</v>
      </c>
      <c r="E473" s="7" t="s">
        <v>9</v>
      </c>
      <c r="F473" s="7" t="s">
        <v>10</v>
      </c>
      <c r="G473" s="7" t="s">
        <v>475</v>
      </c>
      <c r="H473" t="e">
        <f>VLOOKUP(C473,'第二次提供单价（补充部分采购物料'!B:G,6,0)</f>
        <v>#N/A</v>
      </c>
      <c r="I473" t="str">
        <f>VLOOKUP(C473,刘少提供的新旧料号对照表!B:F,5,0)</f>
        <v>Y171813158</v>
      </c>
    </row>
    <row r="474" spans="1:9" x14ac:dyDescent="0.2">
      <c r="A474" t="s">
        <v>1934</v>
      </c>
      <c r="B474" s="7">
        <v>663</v>
      </c>
      <c r="C474" s="7" t="s">
        <v>962</v>
      </c>
      <c r="D474" s="12" t="s">
        <v>963</v>
      </c>
      <c r="E474" s="7" t="s">
        <v>9</v>
      </c>
      <c r="F474" s="7" t="s">
        <v>10</v>
      </c>
      <c r="G474" s="7" t="s">
        <v>475</v>
      </c>
      <c r="H474" t="e">
        <f>VLOOKUP(C474,'第二次提供单价（补充部分采购物料'!B:G,6,0)</f>
        <v>#N/A</v>
      </c>
      <c r="I474" t="str">
        <f>VLOOKUP(C474,刘少提供的新旧料号对照表!B:F,5,0)</f>
        <v>Y171813165</v>
      </c>
    </row>
    <row r="475" spans="1:9" x14ac:dyDescent="0.2">
      <c r="A475" t="s">
        <v>1936</v>
      </c>
      <c r="B475" s="7">
        <v>663</v>
      </c>
      <c r="C475" s="7" t="s">
        <v>964</v>
      </c>
      <c r="D475" s="12" t="s">
        <v>965</v>
      </c>
      <c r="E475" s="7" t="s">
        <v>9</v>
      </c>
      <c r="F475" s="7" t="s">
        <v>10</v>
      </c>
      <c r="G475" s="7" t="s">
        <v>475</v>
      </c>
      <c r="H475" t="e">
        <f>VLOOKUP(C475,'第二次提供单价（补充部分采购物料'!B:G,6,0)</f>
        <v>#N/A</v>
      </c>
      <c r="I475" t="str">
        <f>VLOOKUP(C475,刘少提供的新旧料号对照表!B:F,5,0)</f>
        <v>Y171813341</v>
      </c>
    </row>
    <row r="476" spans="1:9" x14ac:dyDescent="0.2">
      <c r="A476" t="s">
        <v>1938</v>
      </c>
      <c r="B476" s="7">
        <v>663</v>
      </c>
      <c r="C476" s="7" t="s">
        <v>966</v>
      </c>
      <c r="D476" s="12" t="s">
        <v>967</v>
      </c>
      <c r="E476" s="7" t="s">
        <v>9</v>
      </c>
      <c r="F476" s="7" t="s">
        <v>10</v>
      </c>
      <c r="G476" s="7" t="s">
        <v>475</v>
      </c>
      <c r="H476" t="e">
        <f>VLOOKUP(C476,'第二次提供单价（补充部分采购物料'!B:G,6,0)</f>
        <v>#N/A</v>
      </c>
      <c r="I476" t="str">
        <f>VLOOKUP(C476,刘少提供的新旧料号对照表!B:F,5,0)</f>
        <v>Y10111458</v>
      </c>
    </row>
    <row r="477" spans="1:9" x14ac:dyDescent="0.2">
      <c r="A477" t="s">
        <v>1934</v>
      </c>
      <c r="B477" s="7">
        <v>663</v>
      </c>
      <c r="C477" s="7" t="s">
        <v>968</v>
      </c>
      <c r="D477" s="12" t="s">
        <v>969</v>
      </c>
      <c r="E477" s="7" t="s">
        <v>9</v>
      </c>
      <c r="F477" s="7" t="s">
        <v>10</v>
      </c>
      <c r="G477" s="7" t="s">
        <v>475</v>
      </c>
      <c r="H477" t="e">
        <f>VLOOKUP(C477,'第二次提供单价（补充部分采购物料'!B:G,6,0)</f>
        <v>#N/A</v>
      </c>
      <c r="I477" t="str">
        <f>VLOOKUP(C477,刘少提供的新旧料号对照表!B:F,5,0)</f>
        <v>Y171813165</v>
      </c>
    </row>
    <row r="478" spans="1:9" x14ac:dyDescent="0.2">
      <c r="A478" t="s">
        <v>1941</v>
      </c>
      <c r="B478" s="7">
        <v>663</v>
      </c>
      <c r="C478" s="7" t="s">
        <v>970</v>
      </c>
      <c r="D478" s="12" t="s">
        <v>971</v>
      </c>
      <c r="E478" s="7" t="s">
        <v>9</v>
      </c>
      <c r="F478" s="7" t="s">
        <v>10</v>
      </c>
      <c r="G478" s="7" t="s">
        <v>475</v>
      </c>
      <c r="H478" t="e">
        <f>VLOOKUP(C478,'第二次提供单价（补充部分采购物料'!B:G,6,0)</f>
        <v>#N/A</v>
      </c>
      <c r="I478" t="str">
        <f>VLOOKUP(C478,刘少提供的新旧料号对照表!B:F,5,0)</f>
        <v>Y17181334</v>
      </c>
    </row>
    <row r="479" spans="1:9" x14ac:dyDescent="0.2">
      <c r="A479" t="s">
        <v>1943</v>
      </c>
      <c r="B479" s="7">
        <v>663</v>
      </c>
      <c r="C479" s="7" t="s">
        <v>972</v>
      </c>
      <c r="D479" s="12" t="s">
        <v>973</v>
      </c>
      <c r="E479" s="7" t="s">
        <v>9</v>
      </c>
      <c r="F479" s="7" t="s">
        <v>10</v>
      </c>
      <c r="G479" s="7" t="s">
        <v>475</v>
      </c>
      <c r="H479" t="e">
        <f>VLOOKUP(C479,'第二次提供单价（补充部分采购物料'!B:G,6,0)</f>
        <v>#N/A</v>
      </c>
      <c r="I479" t="str">
        <f>VLOOKUP(C479,刘少提供的新旧料号对照表!B:F,5,0)</f>
        <v>Y17181335</v>
      </c>
    </row>
    <row r="480" spans="1:9" x14ac:dyDescent="0.2">
      <c r="A480" t="s">
        <v>1934</v>
      </c>
      <c r="B480" s="7">
        <v>663</v>
      </c>
      <c r="C480" s="7" t="s">
        <v>974</v>
      </c>
      <c r="D480" s="12" t="s">
        <v>975</v>
      </c>
      <c r="E480" s="7" t="s">
        <v>9</v>
      </c>
      <c r="F480" s="7" t="s">
        <v>10</v>
      </c>
      <c r="G480" s="7" t="s">
        <v>475</v>
      </c>
      <c r="H480" t="e">
        <f>VLOOKUP(C480,'第二次提供单价（补充部分采购物料'!B:G,6,0)</f>
        <v>#N/A</v>
      </c>
      <c r="I480" t="str">
        <f>VLOOKUP(C480,刘少提供的新旧料号对照表!B:F,5,0)</f>
        <v>Y171813165</v>
      </c>
    </row>
    <row r="481" spans="1:9" x14ac:dyDescent="0.2">
      <c r="A481" t="s">
        <v>1943</v>
      </c>
      <c r="B481" s="7">
        <v>663</v>
      </c>
      <c r="C481" s="7" t="s">
        <v>976</v>
      </c>
      <c r="D481" s="12" t="s">
        <v>977</v>
      </c>
      <c r="E481" s="7" t="s">
        <v>9</v>
      </c>
      <c r="F481" s="7" t="s">
        <v>10</v>
      </c>
      <c r="G481" s="7" t="s">
        <v>475</v>
      </c>
      <c r="H481" t="e">
        <f>VLOOKUP(C481,'第二次提供单价（补充部分采购物料'!B:G,6,0)</f>
        <v>#N/A</v>
      </c>
      <c r="I481" t="str">
        <f>VLOOKUP(C481,刘少提供的新旧料号对照表!B:F,5,0)</f>
        <v>Y17181335</v>
      </c>
    </row>
    <row r="482" spans="1:9" x14ac:dyDescent="0.2">
      <c r="A482" t="s">
        <v>1943</v>
      </c>
      <c r="B482" s="7">
        <v>663</v>
      </c>
      <c r="C482" s="7" t="s">
        <v>978</v>
      </c>
      <c r="D482" s="12" t="s">
        <v>979</v>
      </c>
      <c r="E482" s="7" t="s">
        <v>9</v>
      </c>
      <c r="F482" s="7" t="s">
        <v>10</v>
      </c>
      <c r="G482" s="7" t="s">
        <v>475</v>
      </c>
      <c r="H482" t="e">
        <f>VLOOKUP(C482,'第二次提供单价（补充部分采购物料'!B:G,6,0)</f>
        <v>#N/A</v>
      </c>
      <c r="I482" t="str">
        <f>VLOOKUP(C482,刘少提供的新旧料号对照表!B:F,5,0)</f>
        <v>Y17181335</v>
      </c>
    </row>
    <row r="483" spans="1:9" x14ac:dyDescent="0.2">
      <c r="A483" t="s">
        <v>1943</v>
      </c>
      <c r="B483" s="7">
        <v>663</v>
      </c>
      <c r="C483" s="7" t="s">
        <v>980</v>
      </c>
      <c r="D483" s="12" t="s">
        <v>981</v>
      </c>
      <c r="E483" s="7" t="s">
        <v>9</v>
      </c>
      <c r="F483" s="7" t="s">
        <v>10</v>
      </c>
      <c r="G483" s="7" t="s">
        <v>475</v>
      </c>
      <c r="H483" t="e">
        <f>VLOOKUP(C483,'第二次提供单价（补充部分采购物料'!B:G,6,0)</f>
        <v>#N/A</v>
      </c>
      <c r="I483" t="str">
        <f>VLOOKUP(C483,刘少提供的新旧料号对照表!B:F,5,0)</f>
        <v>Y17181335</v>
      </c>
    </row>
    <row r="484" spans="1:9" x14ac:dyDescent="0.2">
      <c r="A484" t="s">
        <v>1943</v>
      </c>
      <c r="B484" s="7">
        <v>663</v>
      </c>
      <c r="C484" s="7" t="s">
        <v>982</v>
      </c>
      <c r="D484" s="12" t="s">
        <v>983</v>
      </c>
      <c r="E484" s="7" t="s">
        <v>9</v>
      </c>
      <c r="F484" s="7" t="s">
        <v>10</v>
      </c>
      <c r="G484" s="7" t="s">
        <v>475</v>
      </c>
      <c r="H484" t="e">
        <f>VLOOKUP(C484,'第二次提供单价（补充部分采购物料'!B:G,6,0)</f>
        <v>#N/A</v>
      </c>
      <c r="I484" t="str">
        <f>VLOOKUP(C484,刘少提供的新旧料号对照表!B:F,5,0)</f>
        <v>Y17181335</v>
      </c>
    </row>
    <row r="485" spans="1:9" x14ac:dyDescent="0.2">
      <c r="A485" t="s">
        <v>1943</v>
      </c>
      <c r="B485" s="7">
        <v>663</v>
      </c>
      <c r="C485" s="7" t="s">
        <v>984</v>
      </c>
      <c r="D485" s="12" t="s">
        <v>985</v>
      </c>
      <c r="E485" s="7" t="s">
        <v>9</v>
      </c>
      <c r="F485" s="7" t="s">
        <v>10</v>
      </c>
      <c r="G485" s="7" t="s">
        <v>475</v>
      </c>
      <c r="H485" t="e">
        <f>VLOOKUP(C485,'第二次提供单价（补充部分采购物料'!B:G,6,0)</f>
        <v>#N/A</v>
      </c>
      <c r="I485" t="str">
        <f>VLOOKUP(C485,刘少提供的新旧料号对照表!B:F,5,0)</f>
        <v>Y17181335</v>
      </c>
    </row>
    <row r="486" spans="1:9" x14ac:dyDescent="0.2">
      <c r="A486" t="s">
        <v>1951</v>
      </c>
      <c r="B486" s="7">
        <v>663</v>
      </c>
      <c r="C486" s="7" t="s">
        <v>986</v>
      </c>
      <c r="D486" s="12" t="s">
        <v>987</v>
      </c>
      <c r="E486" s="7" t="s">
        <v>9</v>
      </c>
      <c r="F486" s="7" t="s">
        <v>10</v>
      </c>
      <c r="G486" s="7" t="s">
        <v>475</v>
      </c>
      <c r="H486" t="e">
        <f>VLOOKUP(C486,'第二次提供单价（补充部分采购物料'!B:G,6,0)</f>
        <v>#N/A</v>
      </c>
      <c r="I486" t="str">
        <f>VLOOKUP(C486,刘少提供的新旧料号对照表!B:F,5,0)</f>
        <v>Y171813162</v>
      </c>
    </row>
    <row r="487" spans="1:9" x14ac:dyDescent="0.2">
      <c r="A487" t="s">
        <v>1953</v>
      </c>
      <c r="B487" s="7">
        <v>663</v>
      </c>
      <c r="C487" s="7" t="s">
        <v>988</v>
      </c>
      <c r="D487" s="12" t="s">
        <v>989</v>
      </c>
      <c r="E487" s="7" t="s">
        <v>9</v>
      </c>
      <c r="F487" s="7" t="s">
        <v>10</v>
      </c>
      <c r="G487" s="7" t="s">
        <v>475</v>
      </c>
      <c r="H487" t="e">
        <f>VLOOKUP(C487,'第二次提供单价（补充部分采购物料'!B:G,6,0)</f>
        <v>#N/A</v>
      </c>
      <c r="I487" t="str">
        <f>VLOOKUP(C487,刘少提供的新旧料号对照表!B:F,5,0)</f>
        <v>Y171814203</v>
      </c>
    </row>
    <row r="488" spans="1:9" x14ac:dyDescent="0.2">
      <c r="A488" t="s">
        <v>1955</v>
      </c>
      <c r="B488" s="7">
        <v>663</v>
      </c>
      <c r="C488" s="7" t="s">
        <v>990</v>
      </c>
      <c r="D488" s="12" t="s">
        <v>991</v>
      </c>
      <c r="E488" s="7" t="s">
        <v>9</v>
      </c>
      <c r="F488" s="7" t="s">
        <v>10</v>
      </c>
      <c r="G488" s="7" t="s">
        <v>475</v>
      </c>
      <c r="H488" t="e">
        <f>VLOOKUP(C488,'第二次提供单价（补充部分采购物料'!B:G,6,0)</f>
        <v>#N/A</v>
      </c>
      <c r="I488" t="str">
        <f>VLOOKUP(C488,刘少提供的新旧料号对照表!B:F,5,0)</f>
        <v>Y171813161</v>
      </c>
    </row>
    <row r="489" spans="1:9" x14ac:dyDescent="0.2">
      <c r="A489" t="s">
        <v>1957</v>
      </c>
      <c r="B489" s="7">
        <v>663</v>
      </c>
      <c r="C489" s="7" t="s">
        <v>992</v>
      </c>
      <c r="D489" s="12" t="s">
        <v>993</v>
      </c>
      <c r="E489" s="7" t="s">
        <v>9</v>
      </c>
      <c r="F489" s="7" t="s">
        <v>10</v>
      </c>
      <c r="G489" s="7" t="s">
        <v>475</v>
      </c>
      <c r="H489" t="e">
        <f>VLOOKUP(C489,'第二次提供单价（补充部分采购物料'!B:G,6,0)</f>
        <v>#N/A</v>
      </c>
      <c r="I489" t="str">
        <f>VLOOKUP(C489,刘少提供的新旧料号对照表!B:F,5,0)</f>
        <v>Y171814309</v>
      </c>
    </row>
    <row r="490" spans="1:9" x14ac:dyDescent="0.2">
      <c r="A490" t="s">
        <v>1953</v>
      </c>
      <c r="B490" s="7">
        <v>663</v>
      </c>
      <c r="C490" s="7" t="s">
        <v>994</v>
      </c>
      <c r="D490" s="12" t="s">
        <v>995</v>
      </c>
      <c r="E490" s="7" t="s">
        <v>9</v>
      </c>
      <c r="F490" s="7" t="s">
        <v>10</v>
      </c>
      <c r="G490" s="7" t="s">
        <v>475</v>
      </c>
      <c r="H490" t="e">
        <f>VLOOKUP(C490,'第二次提供单价（补充部分采购物料'!B:G,6,0)</f>
        <v>#N/A</v>
      </c>
      <c r="I490" t="str">
        <f>VLOOKUP(C490,刘少提供的新旧料号对照表!B:F,5,0)</f>
        <v>Y171814203</v>
      </c>
    </row>
    <row r="491" spans="1:9" x14ac:dyDescent="0.2">
      <c r="A491" t="s">
        <v>1953</v>
      </c>
      <c r="B491" s="7">
        <v>663</v>
      </c>
      <c r="C491" s="7" t="s">
        <v>996</v>
      </c>
      <c r="D491" s="12" t="s">
        <v>997</v>
      </c>
      <c r="E491" s="7" t="s">
        <v>9</v>
      </c>
      <c r="F491" s="7" t="s">
        <v>10</v>
      </c>
      <c r="G491" s="7" t="s">
        <v>475</v>
      </c>
      <c r="H491" t="e">
        <f>VLOOKUP(C491,'第二次提供单价（补充部分采购物料'!B:G,6,0)</f>
        <v>#N/A</v>
      </c>
      <c r="I491" t="str">
        <f>VLOOKUP(C491,刘少提供的新旧料号对照表!B:F,5,0)</f>
        <v>Y171814203</v>
      </c>
    </row>
    <row r="492" spans="1:9" x14ac:dyDescent="0.2">
      <c r="A492" t="s">
        <v>1961</v>
      </c>
      <c r="B492" s="7">
        <v>663</v>
      </c>
      <c r="C492" s="7" t="s">
        <v>998</v>
      </c>
      <c r="D492" s="12" t="s">
        <v>999</v>
      </c>
      <c r="E492" s="7" t="s">
        <v>9</v>
      </c>
      <c r="F492" s="7" t="s">
        <v>10</v>
      </c>
      <c r="G492" s="7" t="s">
        <v>475</v>
      </c>
      <c r="H492" t="e">
        <f>VLOOKUP(C492,'第二次提供单价（补充部分采购物料'!B:G,6,0)</f>
        <v>#N/A</v>
      </c>
      <c r="I492" t="str">
        <f>VLOOKUP(C492,刘少提供的新旧料号对照表!B:F,5,0)</f>
        <v>Y10111143</v>
      </c>
    </row>
    <row r="493" spans="1:9" x14ac:dyDescent="0.2">
      <c r="A493" t="s">
        <v>1961</v>
      </c>
      <c r="B493" s="7">
        <v>663</v>
      </c>
      <c r="C493" s="7" t="s">
        <v>1000</v>
      </c>
      <c r="D493" s="12" t="s">
        <v>1001</v>
      </c>
      <c r="E493" s="7" t="s">
        <v>9</v>
      </c>
      <c r="F493" s="7" t="s">
        <v>10</v>
      </c>
      <c r="G493" s="7" t="s">
        <v>475</v>
      </c>
      <c r="H493" t="e">
        <f>VLOOKUP(C493,'第二次提供单价（补充部分采购物料'!B:G,6,0)</f>
        <v>#N/A</v>
      </c>
      <c r="I493" t="str">
        <f>VLOOKUP(C493,刘少提供的新旧料号对照表!B:F,5,0)</f>
        <v>Y10111143</v>
      </c>
    </row>
    <row r="494" spans="1:9" x14ac:dyDescent="0.2">
      <c r="A494" t="s">
        <v>1964</v>
      </c>
      <c r="B494" s="7">
        <v>663</v>
      </c>
      <c r="C494" s="7" t="s">
        <v>1002</v>
      </c>
      <c r="D494" s="12" t="s">
        <v>1003</v>
      </c>
      <c r="E494" s="7" t="s">
        <v>9</v>
      </c>
      <c r="F494" s="7" t="s">
        <v>10</v>
      </c>
      <c r="G494" s="7" t="s">
        <v>475</v>
      </c>
      <c r="H494" t="e">
        <f>VLOOKUP(C494,'第二次提供单价（补充部分采购物料'!B:G,6,0)</f>
        <v>#N/A</v>
      </c>
      <c r="I494" t="str">
        <f>VLOOKUP(C494,刘少提供的新旧料号对照表!B:F,5,0)</f>
        <v>Y14179735</v>
      </c>
    </row>
    <row r="495" spans="1:9" x14ac:dyDescent="0.2">
      <c r="A495" t="s">
        <v>1964</v>
      </c>
      <c r="B495" s="7">
        <v>663</v>
      </c>
      <c r="C495" s="7" t="s">
        <v>1004</v>
      </c>
      <c r="D495" s="12" t="s">
        <v>1005</v>
      </c>
      <c r="E495" s="7" t="s">
        <v>9</v>
      </c>
      <c r="F495" s="7" t="s">
        <v>10</v>
      </c>
      <c r="G495" s="7" t="s">
        <v>475</v>
      </c>
      <c r="H495" t="e">
        <f>VLOOKUP(C495,'第二次提供单价（补充部分采购物料'!B:G,6,0)</f>
        <v>#N/A</v>
      </c>
      <c r="I495" t="str">
        <f>VLOOKUP(C495,刘少提供的新旧料号对照表!B:F,5,0)</f>
        <v>Y14179735</v>
      </c>
    </row>
    <row r="496" spans="1:9" x14ac:dyDescent="0.2">
      <c r="A496" t="s">
        <v>7587</v>
      </c>
      <c r="B496" s="7">
        <v>663</v>
      </c>
      <c r="C496" s="7" t="s">
        <v>1006</v>
      </c>
      <c r="D496" s="12" t="s">
        <v>1007</v>
      </c>
      <c r="E496" s="7" t="s">
        <v>9</v>
      </c>
      <c r="F496" s="7" t="s">
        <v>10</v>
      </c>
      <c r="G496" s="7" t="s">
        <v>475</v>
      </c>
      <c r="H496" t="e">
        <f>VLOOKUP(C496,'第二次提供单价（补充部分采购物料'!B:G,6,0)</f>
        <v>#N/A</v>
      </c>
      <c r="I496" t="str">
        <f>VLOOKUP(C496,刘少提供的新旧料号对照表!B:F,5,0)</f>
        <v>没有对应料号</v>
      </c>
    </row>
    <row r="497" spans="1:11" x14ac:dyDescent="0.2">
      <c r="A497" t="s">
        <v>1970</v>
      </c>
      <c r="B497" s="7">
        <v>663</v>
      </c>
      <c r="C497" s="7" t="s">
        <v>1008</v>
      </c>
      <c r="D497" s="12" t="s">
        <v>1009</v>
      </c>
      <c r="E497" s="7" t="s">
        <v>9</v>
      </c>
      <c r="F497" s="7" t="s">
        <v>10</v>
      </c>
      <c r="G497" s="7" t="s">
        <v>475</v>
      </c>
      <c r="H497" t="e">
        <f>VLOOKUP(C497,'第二次提供单价（补充部分采购物料'!B:G,6,0)</f>
        <v>#N/A</v>
      </c>
      <c r="I497" t="str">
        <f>VLOOKUP(C497,刘少提供的新旧料号对照表!B:F,5,0)</f>
        <v>Y10111752</v>
      </c>
    </row>
    <row r="498" spans="1:11" x14ac:dyDescent="0.2">
      <c r="A498" t="s">
        <v>1972</v>
      </c>
      <c r="B498" s="7">
        <v>663</v>
      </c>
      <c r="C498" s="7" t="s">
        <v>1010</v>
      </c>
      <c r="D498" s="12" t="s">
        <v>1011</v>
      </c>
      <c r="E498" s="7" t="s">
        <v>9</v>
      </c>
      <c r="F498" s="7" t="s">
        <v>10</v>
      </c>
      <c r="G498" s="7" t="s">
        <v>475</v>
      </c>
      <c r="H498" t="e">
        <f>VLOOKUP(C498,'第二次提供单价（补充部分采购物料'!B:G,6,0)</f>
        <v>#N/A</v>
      </c>
      <c r="I498" t="str">
        <f>VLOOKUP(C498,刘少提供的新旧料号对照表!B:F,5,0)</f>
        <v>Y11220001</v>
      </c>
    </row>
    <row r="499" spans="1:11" x14ac:dyDescent="0.2">
      <c r="A499" t="s">
        <v>4993</v>
      </c>
      <c r="B499" s="7">
        <v>663</v>
      </c>
      <c r="C499" s="7" t="s">
        <v>1012</v>
      </c>
      <c r="D499" s="14" t="s">
        <v>1013</v>
      </c>
      <c r="E499" s="7" t="s">
        <v>9</v>
      </c>
      <c r="F499" s="7" t="s">
        <v>10</v>
      </c>
      <c r="G499" s="7" t="s">
        <v>475</v>
      </c>
      <c r="H499" t="e">
        <f>VLOOKUP(C499,'第二次提供单价（补充部分采购物料'!B:G,6,0)</f>
        <v>#N/A</v>
      </c>
      <c r="I499" t="str">
        <f>VLOOKUP(C499,刘少提供的新旧料号对照表!B:F,5,0)</f>
        <v>Y1017012045</v>
      </c>
    </row>
    <row r="500" spans="1:11" x14ac:dyDescent="0.2">
      <c r="A500" t="s">
        <v>1977</v>
      </c>
      <c r="B500" s="7">
        <v>663</v>
      </c>
      <c r="C500" s="7" t="s">
        <v>1014</v>
      </c>
      <c r="D500" s="14" t="s">
        <v>1015</v>
      </c>
      <c r="E500" s="7" t="s">
        <v>9</v>
      </c>
      <c r="F500" s="7" t="s">
        <v>10</v>
      </c>
      <c r="G500" s="7" t="s">
        <v>475</v>
      </c>
      <c r="H500" t="e">
        <f>VLOOKUP(C500,'第二次提供单价（补充部分采购物料'!B:G,6,0)</f>
        <v>#N/A</v>
      </c>
      <c r="I500" t="str">
        <f>VLOOKUP(C500,刘少提供的新旧料号对照表!B:F,5,0)</f>
        <v>Y12150046</v>
      </c>
    </row>
    <row r="501" spans="1:11" x14ac:dyDescent="0.2">
      <c r="A501" t="s">
        <v>4995</v>
      </c>
      <c r="B501" s="7">
        <v>663</v>
      </c>
      <c r="C501" s="7" t="s">
        <v>1016</v>
      </c>
      <c r="D501" s="14" t="s">
        <v>1017</v>
      </c>
      <c r="E501" s="7" t="s">
        <v>9</v>
      </c>
      <c r="F501" s="7" t="s">
        <v>10</v>
      </c>
      <c r="G501" s="7" t="s">
        <v>475</v>
      </c>
      <c r="H501" t="e">
        <f>VLOOKUP(C501,'第二次提供单价（补充部分采购物料'!B:G,6,0)</f>
        <v>#N/A</v>
      </c>
      <c r="I501" t="str">
        <f>VLOOKUP(C501,刘少提供的新旧料号对照表!B:F,5,0)</f>
        <v>Y12150047</v>
      </c>
    </row>
    <row r="502" spans="1:11" x14ac:dyDescent="0.2">
      <c r="A502" t="s">
        <v>1985</v>
      </c>
      <c r="B502" s="7">
        <v>663</v>
      </c>
      <c r="C502" s="7" t="s">
        <v>1018</v>
      </c>
      <c r="D502" s="12" t="s">
        <v>1019</v>
      </c>
      <c r="E502" s="7" t="s">
        <v>9</v>
      </c>
      <c r="F502" s="7" t="s">
        <v>10</v>
      </c>
      <c r="G502" s="7" t="s">
        <v>475</v>
      </c>
      <c r="H502" t="e">
        <f>VLOOKUP(C502,'第二次提供单价（补充部分采购物料'!B:G,6,0)</f>
        <v>#N/A</v>
      </c>
      <c r="I502" t="str">
        <f>VLOOKUP(C502,刘少提供的新旧料号对照表!B:F,5,0)</f>
        <v>Y10112092</v>
      </c>
    </row>
    <row r="503" spans="1:11" x14ac:dyDescent="0.2">
      <c r="A503" t="s">
        <v>1987</v>
      </c>
      <c r="B503" s="7">
        <v>663</v>
      </c>
      <c r="C503" s="7" t="s">
        <v>1020</v>
      </c>
      <c r="D503" s="12" t="s">
        <v>1021</v>
      </c>
      <c r="E503" s="7" t="s">
        <v>9</v>
      </c>
      <c r="F503" s="7" t="s">
        <v>10</v>
      </c>
      <c r="G503" s="7" t="s">
        <v>475</v>
      </c>
      <c r="H503" t="e">
        <f>VLOOKUP(C503,'第二次提供单价（补充部分采购物料'!B:G,6,0)</f>
        <v>#N/A</v>
      </c>
      <c r="I503" t="str">
        <f>VLOOKUP(C503,刘少提供的新旧料号对照表!B:F,5,0)</f>
        <v>Y111631125</v>
      </c>
    </row>
    <row r="504" spans="1:11" x14ac:dyDescent="0.2">
      <c r="A504" t="s">
        <v>1989</v>
      </c>
      <c r="B504" s="7">
        <v>663</v>
      </c>
      <c r="C504" s="7" t="s">
        <v>1022</v>
      </c>
      <c r="D504" s="12" t="s">
        <v>1023</v>
      </c>
      <c r="E504" s="7" t="s">
        <v>9</v>
      </c>
      <c r="F504" s="7" t="s">
        <v>10</v>
      </c>
      <c r="G504" s="7" t="s">
        <v>475</v>
      </c>
      <c r="H504" t="e">
        <f>VLOOKUP(C504,'第二次提供单价（补充部分采购物料'!B:G,6,0)</f>
        <v>#N/A</v>
      </c>
      <c r="I504" t="str">
        <f>VLOOKUP(C504,刘少提供的新旧料号对照表!B:F,5,0)</f>
        <v>Y10112090</v>
      </c>
    </row>
    <row r="505" spans="1:11" x14ac:dyDescent="0.2">
      <c r="A505" t="s">
        <v>1991</v>
      </c>
      <c r="B505" s="7">
        <v>663</v>
      </c>
      <c r="C505" s="7" t="s">
        <v>1024</v>
      </c>
      <c r="D505" s="12" t="s">
        <v>1025</v>
      </c>
      <c r="E505" s="7" t="s">
        <v>9</v>
      </c>
      <c r="F505" s="7" t="s">
        <v>10</v>
      </c>
      <c r="G505" s="7" t="s">
        <v>475</v>
      </c>
      <c r="H505" t="e">
        <f>VLOOKUP(C505,'第二次提供单价（补充部分采购物料'!B:G,6,0)</f>
        <v>#N/A</v>
      </c>
      <c r="I505" t="str">
        <f>VLOOKUP(C505,刘少提供的新旧料号对照表!B:F,5,0)</f>
        <v>Y16181926</v>
      </c>
    </row>
    <row r="506" spans="1:11" x14ac:dyDescent="0.2">
      <c r="A506" t="s">
        <v>1993</v>
      </c>
      <c r="B506" s="7">
        <v>663</v>
      </c>
      <c r="C506" s="7" t="s">
        <v>1026</v>
      </c>
      <c r="D506" s="12" t="s">
        <v>1027</v>
      </c>
      <c r="E506" s="7" t="s">
        <v>9</v>
      </c>
      <c r="F506" s="7" t="s">
        <v>10</v>
      </c>
      <c r="G506" s="7" t="s">
        <v>475</v>
      </c>
      <c r="H506" t="e">
        <f>VLOOKUP(C506,'第二次提供单价（补充部分采购物料'!B:G,6,0)</f>
        <v>#N/A</v>
      </c>
      <c r="I506" t="str">
        <f>VLOOKUP(C506,刘少提供的新旧料号对照表!B:F,5,0)</f>
        <v>Y161819291</v>
      </c>
    </row>
    <row r="507" spans="1:11" x14ac:dyDescent="0.2">
      <c r="A507" t="s">
        <v>1995</v>
      </c>
      <c r="B507" s="7">
        <v>663</v>
      </c>
      <c r="C507" s="7" t="s">
        <v>1028</v>
      </c>
      <c r="D507" s="12" t="s">
        <v>1029</v>
      </c>
      <c r="E507" s="7" t="s">
        <v>9</v>
      </c>
      <c r="F507" s="7" t="s">
        <v>10</v>
      </c>
      <c r="G507" s="7" t="s">
        <v>475</v>
      </c>
      <c r="H507" t="e">
        <f>VLOOKUP(C507,'第二次提供单价（补充部分采购物料'!B:G,6,0)</f>
        <v>#N/A</v>
      </c>
      <c r="I507" t="str">
        <f>VLOOKUP(C507,刘少提供的新旧料号对照表!B:F,5,0)</f>
        <v>Y161819281</v>
      </c>
    </row>
    <row r="508" spans="1:11" x14ac:dyDescent="0.2">
      <c r="A508" t="s">
        <v>1998</v>
      </c>
      <c r="B508" s="7">
        <v>663</v>
      </c>
      <c r="C508" s="7" t="s">
        <v>1030</v>
      </c>
      <c r="D508" s="12" t="s">
        <v>1031</v>
      </c>
      <c r="E508" s="7" t="s">
        <v>9</v>
      </c>
      <c r="F508" s="7" t="s">
        <v>10</v>
      </c>
      <c r="G508" s="7" t="s">
        <v>475</v>
      </c>
      <c r="H508">
        <f>VLOOKUP(C508,'第二次提供单价（补充部分采购物料'!B:G,6,0)</f>
        <v>0</v>
      </c>
      <c r="I508" t="str">
        <f>VLOOKUP(C508,刘少提供的新旧料号对照表!B:F,5,0)</f>
        <v>Y10111446</v>
      </c>
      <c r="J508">
        <v>4.1592920354</v>
      </c>
      <c r="K508" t="s">
        <v>7591</v>
      </c>
    </row>
    <row r="509" spans="1:11" x14ac:dyDescent="0.2">
      <c r="A509" t="s">
        <v>2001</v>
      </c>
      <c r="B509" s="7">
        <v>663</v>
      </c>
      <c r="C509" s="7" t="s">
        <v>1032</v>
      </c>
      <c r="D509" s="12" t="s">
        <v>1033</v>
      </c>
      <c r="E509" s="7" t="s">
        <v>9</v>
      </c>
      <c r="F509" s="7" t="s">
        <v>10</v>
      </c>
      <c r="G509" s="7" t="s">
        <v>475</v>
      </c>
      <c r="H509" t="e">
        <f>VLOOKUP(C509,'第二次提供单价（补充部分采购物料'!B:G,6,0)</f>
        <v>#N/A</v>
      </c>
      <c r="I509" t="str">
        <f>VLOOKUP(C509,刘少提供的新旧料号对照表!B:F,5,0)</f>
        <v>Y10111375</v>
      </c>
    </row>
    <row r="510" spans="1:11" x14ac:dyDescent="0.2">
      <c r="A510" t="s">
        <v>2002</v>
      </c>
      <c r="B510" s="7">
        <v>663</v>
      </c>
      <c r="C510" s="7" t="s">
        <v>1034</v>
      </c>
      <c r="D510" s="12" t="s">
        <v>1035</v>
      </c>
      <c r="E510" s="7" t="s">
        <v>9</v>
      </c>
      <c r="F510" s="7" t="s">
        <v>10</v>
      </c>
      <c r="G510" s="7" t="s">
        <v>475</v>
      </c>
      <c r="H510" t="e">
        <f>VLOOKUP(C510,'第二次提供单价（补充部分采购物料'!B:G,6,0)</f>
        <v>#N/A</v>
      </c>
      <c r="I510" t="str">
        <f>VLOOKUP(C510,刘少提供的新旧料号对照表!B:F,5,0)</f>
        <v>Y10111376</v>
      </c>
    </row>
    <row r="511" spans="1:11" x14ac:dyDescent="0.2">
      <c r="A511" t="s">
        <v>2004</v>
      </c>
      <c r="B511" s="7">
        <v>663</v>
      </c>
      <c r="C511" s="7" t="s">
        <v>1036</v>
      </c>
      <c r="D511" s="12" t="s">
        <v>1037</v>
      </c>
      <c r="E511" s="7" t="s">
        <v>9</v>
      </c>
      <c r="F511" s="7" t="s">
        <v>10</v>
      </c>
      <c r="G511" s="7" t="s">
        <v>475</v>
      </c>
      <c r="H511" t="e">
        <f>VLOOKUP(C511,'第二次提供单价（补充部分采购物料'!B:G,6,0)</f>
        <v>#N/A</v>
      </c>
      <c r="I511" t="str">
        <f>VLOOKUP(C511,刘少提供的新旧料号对照表!B:F,5,0)</f>
        <v>Y10111598</v>
      </c>
    </row>
    <row r="512" spans="1:11" x14ac:dyDescent="0.2">
      <c r="A512" t="s">
        <v>2005</v>
      </c>
      <c r="B512" s="7">
        <v>663</v>
      </c>
      <c r="C512" s="7" t="s">
        <v>1038</v>
      </c>
      <c r="D512" s="12" t="s">
        <v>1039</v>
      </c>
      <c r="E512" s="7" t="s">
        <v>9</v>
      </c>
      <c r="F512" s="7" t="s">
        <v>10</v>
      </c>
      <c r="G512" s="7" t="s">
        <v>475</v>
      </c>
      <c r="H512" t="e">
        <f>VLOOKUP(C512,'第二次提供单价（补充部分采购物料'!B:G,6,0)</f>
        <v>#N/A</v>
      </c>
      <c r="I512" t="str">
        <f>VLOOKUP(C512,刘少提供的新旧料号对照表!B:F,5,0)</f>
        <v>Y10111599</v>
      </c>
    </row>
    <row r="513" spans="1:9" x14ac:dyDescent="0.2">
      <c r="A513" t="s">
        <v>2006</v>
      </c>
      <c r="B513" s="7">
        <v>663</v>
      </c>
      <c r="C513" s="7" t="s">
        <v>1040</v>
      </c>
      <c r="D513" s="12" t="s">
        <v>1041</v>
      </c>
      <c r="E513" s="7" t="s">
        <v>9</v>
      </c>
      <c r="F513" s="7" t="s">
        <v>10</v>
      </c>
      <c r="G513" s="7" t="s">
        <v>475</v>
      </c>
      <c r="H513" t="e">
        <f>VLOOKUP(C513,'第二次提供单价（补充部分采购物料'!B:G,6,0)</f>
        <v>#N/A</v>
      </c>
      <c r="I513" t="str">
        <f>VLOOKUP(C513,刘少提供的新旧料号对照表!B:F,5,0)</f>
        <v>Y10111596</v>
      </c>
    </row>
    <row r="514" spans="1:9" x14ac:dyDescent="0.2">
      <c r="A514" t="s">
        <v>2007</v>
      </c>
      <c r="B514" s="7">
        <v>663</v>
      </c>
      <c r="C514" s="7" t="s">
        <v>1042</v>
      </c>
      <c r="D514" s="12" t="s">
        <v>1043</v>
      </c>
      <c r="E514" s="7" t="s">
        <v>9</v>
      </c>
      <c r="F514" s="7" t="s">
        <v>10</v>
      </c>
      <c r="G514" s="7" t="s">
        <v>475</v>
      </c>
      <c r="H514" t="e">
        <f>VLOOKUP(C514,'第二次提供单价（补充部分采购物料'!B:G,6,0)</f>
        <v>#N/A</v>
      </c>
      <c r="I514" t="str">
        <f>VLOOKUP(C514,刘少提供的新旧料号对照表!B:F,5,0)</f>
        <v>Y10111597</v>
      </c>
    </row>
    <row r="515" spans="1:9" x14ac:dyDescent="0.2">
      <c r="A515" t="s">
        <v>6652</v>
      </c>
      <c r="B515" s="7">
        <v>663</v>
      </c>
      <c r="C515" s="7" t="s">
        <v>1044</v>
      </c>
      <c r="D515" s="12" t="s">
        <v>1045</v>
      </c>
      <c r="E515" s="7" t="s">
        <v>9</v>
      </c>
      <c r="F515" s="7" t="s">
        <v>10</v>
      </c>
      <c r="G515" s="7" t="s">
        <v>475</v>
      </c>
      <c r="H515" t="e">
        <f>VLOOKUP(C515,'第二次提供单价（补充部分采购物料'!B:G,6,0)</f>
        <v>#N/A</v>
      </c>
      <c r="I515" t="str">
        <f>VLOOKUP(C515,刘少提供的新旧料号对照表!B:F,5,0)</f>
        <v>Y10111277</v>
      </c>
    </row>
    <row r="516" spans="1:9" x14ac:dyDescent="0.2">
      <c r="A516" t="s">
        <v>6649</v>
      </c>
      <c r="B516" s="7">
        <v>663</v>
      </c>
      <c r="C516" s="7" t="s">
        <v>1046</v>
      </c>
      <c r="D516" s="12" t="s">
        <v>1047</v>
      </c>
      <c r="E516" s="7" t="s">
        <v>9</v>
      </c>
      <c r="F516" s="7" t="s">
        <v>10</v>
      </c>
      <c r="G516" s="7" t="s">
        <v>475</v>
      </c>
      <c r="H516" t="e">
        <f>VLOOKUP(C516,'第二次提供单价（补充部分采购物料'!B:G,6,0)</f>
        <v>#N/A</v>
      </c>
      <c r="I516" t="str">
        <f>VLOOKUP(C516,刘少提供的新旧料号对照表!B:F,5,0)</f>
        <v>Y10111276</v>
      </c>
    </row>
    <row r="517" spans="1:9" x14ac:dyDescent="0.2">
      <c r="A517" t="s">
        <v>2012</v>
      </c>
      <c r="B517" s="7">
        <v>663</v>
      </c>
      <c r="C517" s="7" t="s">
        <v>1048</v>
      </c>
      <c r="D517" s="12" t="s">
        <v>1049</v>
      </c>
      <c r="E517" s="7" t="s">
        <v>9</v>
      </c>
      <c r="F517" s="7" t="s">
        <v>10</v>
      </c>
      <c r="G517" s="7" t="s">
        <v>475</v>
      </c>
      <c r="H517" t="e">
        <f>VLOOKUP(C517,'第二次提供单价（补充部分采购物料'!B:G,6,0)</f>
        <v>#N/A</v>
      </c>
      <c r="I517" t="str">
        <f>VLOOKUP(C517,刘少提供的新旧料号对照表!B:F,5,0)</f>
        <v>Y10111572</v>
      </c>
    </row>
    <row r="518" spans="1:9" x14ac:dyDescent="0.2">
      <c r="A518" t="s">
        <v>2014</v>
      </c>
      <c r="B518" s="7">
        <v>663</v>
      </c>
      <c r="C518" s="7" t="s">
        <v>1050</v>
      </c>
      <c r="D518" s="12" t="s">
        <v>1051</v>
      </c>
      <c r="E518" s="7" t="s">
        <v>9</v>
      </c>
      <c r="F518" s="7" t="s">
        <v>10</v>
      </c>
      <c r="G518" s="7" t="s">
        <v>475</v>
      </c>
      <c r="H518" t="e">
        <f>VLOOKUP(C518,'第二次提供单价（补充部分采购物料'!B:G,6,0)</f>
        <v>#N/A</v>
      </c>
      <c r="I518" t="str">
        <f>VLOOKUP(C518,刘少提供的新旧料号对照表!B:F,5,0)</f>
        <v>Y10111571</v>
      </c>
    </row>
    <row r="519" spans="1:9" x14ac:dyDescent="0.2">
      <c r="A519" t="s">
        <v>2016</v>
      </c>
      <c r="B519" s="7">
        <v>663</v>
      </c>
      <c r="C519" s="7" t="s">
        <v>1052</v>
      </c>
      <c r="D519" s="12" t="s">
        <v>1053</v>
      </c>
      <c r="E519" s="7" t="s">
        <v>9</v>
      </c>
      <c r="F519" s="7" t="s">
        <v>10</v>
      </c>
      <c r="G519" s="7" t="s">
        <v>475</v>
      </c>
      <c r="H519" t="e">
        <f>VLOOKUP(C519,'第二次提供单价（补充部分采购物料'!B:G,6,0)</f>
        <v>#N/A</v>
      </c>
      <c r="I519" t="str">
        <f>VLOOKUP(C519,刘少提供的新旧料号对照表!B:F,5,0)</f>
        <v>Y10111570</v>
      </c>
    </row>
    <row r="520" spans="1:9" x14ac:dyDescent="0.2">
      <c r="A520" t="s">
        <v>2018</v>
      </c>
      <c r="B520" s="7">
        <v>663</v>
      </c>
      <c r="C520" s="7" t="s">
        <v>1054</v>
      </c>
      <c r="D520" s="14" t="s">
        <v>1055</v>
      </c>
      <c r="E520" s="7" t="s">
        <v>9</v>
      </c>
      <c r="F520" s="7" t="s">
        <v>10</v>
      </c>
      <c r="G520" s="7" t="s">
        <v>475</v>
      </c>
      <c r="H520" t="e">
        <f>VLOOKUP(C520,'第二次提供单价（补充部分采购物料'!B:G,6,0)</f>
        <v>#N/A</v>
      </c>
      <c r="I520" t="str">
        <f>VLOOKUP(C520,刘少提供的新旧料号对照表!B:F,5,0)</f>
        <v>Y17181420</v>
      </c>
    </row>
    <row r="521" spans="1:9" x14ac:dyDescent="0.2">
      <c r="A521" t="s">
        <v>2021</v>
      </c>
      <c r="B521" s="7">
        <v>663</v>
      </c>
      <c r="C521" s="7" t="s">
        <v>1056</v>
      </c>
      <c r="D521" s="12" t="s">
        <v>1057</v>
      </c>
      <c r="E521" s="7" t="s">
        <v>9</v>
      </c>
      <c r="F521" s="7" t="s">
        <v>10</v>
      </c>
      <c r="G521" s="7" t="s">
        <v>475</v>
      </c>
      <c r="H521" t="e">
        <f>VLOOKUP(C521,'第二次提供单价（补充部分采购物料'!B:G,6,0)</f>
        <v>#N/A</v>
      </c>
      <c r="I521" t="str">
        <f>VLOOKUP(C521,刘少提供的新旧料号对照表!B:F,5,0)</f>
        <v>Y10111595</v>
      </c>
    </row>
    <row r="522" spans="1:9" x14ac:dyDescent="0.2">
      <c r="A522" t="s">
        <v>2023</v>
      </c>
      <c r="B522" s="7">
        <v>663</v>
      </c>
      <c r="C522" s="7" t="s">
        <v>1058</v>
      </c>
      <c r="D522" s="12" t="s">
        <v>1059</v>
      </c>
      <c r="E522" s="7" t="s">
        <v>9</v>
      </c>
      <c r="F522" s="7" t="s">
        <v>10</v>
      </c>
      <c r="G522" s="7" t="s">
        <v>475</v>
      </c>
      <c r="H522" t="e">
        <f>VLOOKUP(C522,'第二次提供单价（补充部分采购物料'!B:G,6,0)</f>
        <v>#N/A</v>
      </c>
      <c r="I522" t="str">
        <f>VLOOKUP(C522,刘少提供的新旧料号对照表!B:F,5,0)</f>
        <v>Y141215043</v>
      </c>
    </row>
    <row r="523" spans="1:9" x14ac:dyDescent="0.2">
      <c r="A523" t="s">
        <v>2026</v>
      </c>
      <c r="B523" s="7">
        <v>663</v>
      </c>
      <c r="C523" s="7" t="s">
        <v>1060</v>
      </c>
      <c r="D523" s="8" t="s">
        <v>1061</v>
      </c>
      <c r="E523" s="7" t="s">
        <v>1062</v>
      </c>
      <c r="F523" s="7" t="s">
        <v>10</v>
      </c>
      <c r="G523" s="7" t="s">
        <v>1094</v>
      </c>
      <c r="H523" t="e">
        <f>VLOOKUP(C523,'第二次提供单价（补充部分采购物料'!B:G,6,0)</f>
        <v>#N/A</v>
      </c>
      <c r="I523" t="str">
        <f>VLOOKUP(C523,刘少提供的新旧料号对照表!B:F,5,0)</f>
        <v>Y10171345191</v>
      </c>
    </row>
    <row r="524" spans="1:9" x14ac:dyDescent="0.2">
      <c r="A524" t="s">
        <v>2028</v>
      </c>
      <c r="B524" s="7">
        <v>663</v>
      </c>
      <c r="C524" s="7" t="s">
        <v>1063</v>
      </c>
      <c r="D524" s="8" t="s">
        <v>1064</v>
      </c>
      <c r="E524" s="7" t="s">
        <v>1062</v>
      </c>
      <c r="F524" s="7" t="s">
        <v>10</v>
      </c>
      <c r="G524" s="7" t="s">
        <v>1094</v>
      </c>
      <c r="H524" t="e">
        <f>VLOOKUP(C524,'第二次提供单价（补充部分采购物料'!B:G,6,0)</f>
        <v>#N/A</v>
      </c>
      <c r="I524" t="str">
        <f>VLOOKUP(C524,刘少提供的新旧料号对照表!B:F,5,0)</f>
        <v>Y10111986</v>
      </c>
    </row>
    <row r="525" spans="1:9" x14ac:dyDescent="0.2">
      <c r="A525" t="s">
        <v>2030</v>
      </c>
      <c r="B525" s="7">
        <v>663</v>
      </c>
      <c r="C525" s="7" t="s">
        <v>1065</v>
      </c>
      <c r="D525" s="8" t="s">
        <v>1066</v>
      </c>
      <c r="E525" s="7" t="s">
        <v>1062</v>
      </c>
      <c r="F525" s="7" t="s">
        <v>10</v>
      </c>
      <c r="G525" s="7"/>
      <c r="H525" t="str">
        <f>VLOOKUP(C525,'第二次提供单价（补充部分采购物料'!B:G,6,0)</f>
        <v>上海必能新材料有限公司</v>
      </c>
      <c r="I525" t="str">
        <f>VLOOKUP(C525,刘少提供的新旧料号对照表!B:F,5,0)</f>
        <v>Y10171345194</v>
      </c>
    </row>
    <row r="526" spans="1:9" x14ac:dyDescent="0.2">
      <c r="A526" t="s">
        <v>2032</v>
      </c>
      <c r="B526" s="7">
        <v>663</v>
      </c>
      <c r="C526" s="7" t="s">
        <v>1067</v>
      </c>
      <c r="D526" s="8" t="s">
        <v>1068</v>
      </c>
      <c r="E526" s="7" t="s">
        <v>1062</v>
      </c>
      <c r="F526" s="7" t="s">
        <v>10</v>
      </c>
      <c r="G526" s="7"/>
      <c r="H526" t="str">
        <f>VLOOKUP(C526,'第二次提供单价（补充部分采购物料'!B:G,6,0)</f>
        <v>杭州聚宝涂料有限公司</v>
      </c>
      <c r="I526" t="str">
        <f>VLOOKUP(C526,刘少提供的新旧料号对照表!B:F,5,0)</f>
        <v>Y10171245178</v>
      </c>
    </row>
    <row r="527" spans="1:9" x14ac:dyDescent="0.2">
      <c r="A527" t="s">
        <v>2033</v>
      </c>
      <c r="B527" s="7">
        <v>663</v>
      </c>
      <c r="C527" s="7" t="s">
        <v>1069</v>
      </c>
      <c r="D527" s="8" t="s">
        <v>1070</v>
      </c>
      <c r="E527" s="7" t="s">
        <v>1062</v>
      </c>
      <c r="F527" s="7" t="s">
        <v>10</v>
      </c>
      <c r="G527" s="7" t="s">
        <v>1094</v>
      </c>
      <c r="H527" t="e">
        <f>VLOOKUP(C527,'第二次提供单价（补充部分采购物料'!B:G,6,0)</f>
        <v>#N/A</v>
      </c>
      <c r="I527" t="str">
        <f>VLOOKUP(C527,刘少提供的新旧料号对照表!B:F,5,0)</f>
        <v>Y10171345197</v>
      </c>
    </row>
    <row r="528" spans="1:9" x14ac:dyDescent="0.2">
      <c r="A528" t="s">
        <v>2034</v>
      </c>
      <c r="B528" s="7">
        <v>663</v>
      </c>
      <c r="C528" s="7" t="s">
        <v>1071</v>
      </c>
      <c r="D528" s="8" t="s">
        <v>1072</v>
      </c>
      <c r="E528" s="7" t="s">
        <v>1062</v>
      </c>
      <c r="F528" s="7" t="s">
        <v>10</v>
      </c>
      <c r="G528" s="7" t="s">
        <v>1094</v>
      </c>
      <c r="H528" t="e">
        <f>VLOOKUP(C528,'第二次提供单价（补充部分采购物料'!B:G,6,0)</f>
        <v>#N/A</v>
      </c>
      <c r="I528" t="str">
        <f>VLOOKUP(C528,刘少提供的新旧料号对照表!B:F,5,0)</f>
        <v>Y10111370</v>
      </c>
    </row>
    <row r="529" spans="1:11" x14ac:dyDescent="0.2">
      <c r="A529" t="s">
        <v>2035</v>
      </c>
      <c r="B529" s="7">
        <v>663</v>
      </c>
      <c r="C529" s="7" t="s">
        <v>1073</v>
      </c>
      <c r="D529" s="8" t="s">
        <v>1074</v>
      </c>
      <c r="E529" s="7" t="s">
        <v>1062</v>
      </c>
      <c r="F529" s="7" t="s">
        <v>10</v>
      </c>
      <c r="G529" s="7" t="s">
        <v>1094</v>
      </c>
      <c r="H529" t="e">
        <f>VLOOKUP(C529,'第二次提供单价（补充部分采购物料'!B:G,6,0)</f>
        <v>#N/A</v>
      </c>
      <c r="I529" t="str">
        <f>VLOOKUP(C529,刘少提供的新旧料号对照表!B:F,5,0)</f>
        <v>Y10111300</v>
      </c>
    </row>
    <row r="530" spans="1:11" x14ac:dyDescent="0.2">
      <c r="A530" t="s">
        <v>2036</v>
      </c>
      <c r="B530" s="7">
        <v>663</v>
      </c>
      <c r="C530" s="7" t="s">
        <v>1075</v>
      </c>
      <c r="D530" s="8" t="s">
        <v>1076</v>
      </c>
      <c r="E530" s="7" t="s">
        <v>1062</v>
      </c>
      <c r="F530" s="7" t="s">
        <v>10</v>
      </c>
      <c r="G530" s="7" t="s">
        <v>1094</v>
      </c>
      <c r="H530" t="e">
        <f>VLOOKUP(C530,'第二次提供单价（补充部分采购物料'!B:G,6,0)</f>
        <v>#N/A</v>
      </c>
      <c r="I530" t="str">
        <f>VLOOKUP(C530,刘少提供的新旧料号对照表!B:F,5,0)</f>
        <v>Y10171345202</v>
      </c>
    </row>
    <row r="531" spans="1:11" x14ac:dyDescent="0.2">
      <c r="A531" t="s">
        <v>2037</v>
      </c>
      <c r="B531" s="7">
        <v>663</v>
      </c>
      <c r="C531" s="7" t="s">
        <v>1077</v>
      </c>
      <c r="D531" s="8" t="s">
        <v>1078</v>
      </c>
      <c r="E531" s="7" t="s">
        <v>1062</v>
      </c>
      <c r="F531" s="7" t="s">
        <v>10</v>
      </c>
      <c r="G531" s="7" t="s">
        <v>1093</v>
      </c>
      <c r="H531" t="e">
        <f>VLOOKUP(C531,'第二次提供单价（补充部分采购物料'!B:G,6,0)</f>
        <v>#N/A</v>
      </c>
      <c r="I531" t="str">
        <f>VLOOKUP(C531,刘少提供的新旧料号对照表!B:F,5,0)</f>
        <v>Y10171345201</v>
      </c>
    </row>
    <row r="532" spans="1:11" x14ac:dyDescent="0.2">
      <c r="A532" t="s">
        <v>2038</v>
      </c>
      <c r="B532" s="7">
        <v>663</v>
      </c>
      <c r="C532" s="7" t="s">
        <v>1079</v>
      </c>
      <c r="D532" s="8" t="s">
        <v>1080</v>
      </c>
      <c r="E532" s="7" t="s">
        <v>1062</v>
      </c>
      <c r="F532" s="7" t="s">
        <v>10</v>
      </c>
      <c r="G532" s="7" t="s">
        <v>1093</v>
      </c>
      <c r="H532" t="e">
        <f>VLOOKUP(C532,'第二次提供单价（补充部分采购物料'!B:G,6,0)</f>
        <v>#N/A</v>
      </c>
      <c r="I532" t="str">
        <f>VLOOKUP(C532,刘少提供的新旧料号对照表!B:F,5,0)</f>
        <v>Y10171345200</v>
      </c>
    </row>
    <row r="533" spans="1:11" x14ac:dyDescent="0.2">
      <c r="A533" t="s">
        <v>2040</v>
      </c>
      <c r="B533" s="7">
        <v>663</v>
      </c>
      <c r="C533" s="7" t="s">
        <v>1081</v>
      </c>
      <c r="D533" s="8" t="s">
        <v>1082</v>
      </c>
      <c r="E533" s="7" t="s">
        <v>1062</v>
      </c>
      <c r="F533" s="7" t="s">
        <v>10</v>
      </c>
      <c r="G533" s="7" t="s">
        <v>1093</v>
      </c>
      <c r="H533" t="e">
        <f>VLOOKUP(C533,'第二次提供单价（补充部分采购物料'!B:G,6,0)</f>
        <v>#N/A</v>
      </c>
      <c r="I533" t="str">
        <f>VLOOKUP(C533,刘少提供的新旧料号对照表!B:F,5,0)</f>
        <v>Y10111987</v>
      </c>
    </row>
    <row r="534" spans="1:11" x14ac:dyDescent="0.2">
      <c r="A534" t="s">
        <v>2042</v>
      </c>
      <c r="B534" s="7">
        <v>663</v>
      </c>
      <c r="C534" s="7" t="s">
        <v>1083</v>
      </c>
      <c r="D534" s="8" t="s">
        <v>1084</v>
      </c>
      <c r="E534" s="7" t="s">
        <v>1062</v>
      </c>
      <c r="F534" s="7" t="s">
        <v>10</v>
      </c>
      <c r="G534" s="7"/>
      <c r="H534">
        <f>VLOOKUP(C534,'第二次提供单价（补充部分采购物料'!B:G,6,0)</f>
        <v>0</v>
      </c>
      <c r="I534" t="str">
        <f>VLOOKUP(C534,刘少提供的新旧料号对照表!B:F,5,0)</f>
        <v>Y1017124545</v>
      </c>
      <c r="J534">
        <v>22.123893805000002</v>
      </c>
      <c r="K534" t="s">
        <v>1110</v>
      </c>
    </row>
    <row r="535" spans="1:11" x14ac:dyDescent="0.2">
      <c r="A535" t="s">
        <v>2044</v>
      </c>
      <c r="B535" s="7">
        <v>663</v>
      </c>
      <c r="C535" s="7" t="s">
        <v>1085</v>
      </c>
      <c r="D535" s="8" t="s">
        <v>1086</v>
      </c>
      <c r="E535" s="7" t="s">
        <v>1062</v>
      </c>
      <c r="F535" s="7" t="s">
        <v>10</v>
      </c>
      <c r="G535" s="7" t="s">
        <v>1093</v>
      </c>
      <c r="H535" t="e">
        <f>VLOOKUP(C535,'第二次提供单价（补充部分采购物料'!B:G,6,0)</f>
        <v>#N/A</v>
      </c>
      <c r="I535" t="str">
        <f>VLOOKUP(C535,刘少提供的新旧料号对照表!B:F,5,0)</f>
        <v>Y10171345181</v>
      </c>
    </row>
    <row r="536" spans="1:11" x14ac:dyDescent="0.2">
      <c r="A536" t="s">
        <v>2046</v>
      </c>
      <c r="B536" s="7">
        <v>663</v>
      </c>
      <c r="C536" s="7" t="s">
        <v>1087</v>
      </c>
      <c r="D536" s="8" t="s">
        <v>1088</v>
      </c>
      <c r="E536" s="7" t="s">
        <v>1062</v>
      </c>
      <c r="F536" s="7" t="s">
        <v>10</v>
      </c>
      <c r="G536" s="7" t="s">
        <v>1093</v>
      </c>
      <c r="H536" t="e">
        <f>VLOOKUP(C536,'第二次提供单价（补充部分采购物料'!B:G,6,0)</f>
        <v>#N/A</v>
      </c>
      <c r="I536" t="str">
        <f>VLOOKUP(C536,刘少提供的新旧料号对照表!B:F,5,0)</f>
        <v>Y10111768</v>
      </c>
    </row>
    <row r="537" spans="1:11" x14ac:dyDescent="0.2">
      <c r="A537" t="s">
        <v>2048</v>
      </c>
      <c r="B537" s="7">
        <v>663</v>
      </c>
      <c r="C537" s="7" t="s">
        <v>1089</v>
      </c>
      <c r="D537" s="8" t="s">
        <v>1090</v>
      </c>
      <c r="E537" s="7" t="s">
        <v>1062</v>
      </c>
      <c r="F537" s="7" t="s">
        <v>10</v>
      </c>
      <c r="G537" s="7" t="s">
        <v>1093</v>
      </c>
      <c r="H537" t="e">
        <f>VLOOKUP(C537,'第二次提供单价（补充部分采购物料'!B:G,6,0)</f>
        <v>#N/A</v>
      </c>
      <c r="I537" t="str">
        <f>VLOOKUP(C537,刘少提供的新旧料号对照表!B:F,5,0)</f>
        <v>Y10171345182</v>
      </c>
    </row>
    <row r="538" spans="1:11" x14ac:dyDescent="0.2">
      <c r="A538" t="s">
        <v>2050</v>
      </c>
      <c r="B538" s="7">
        <v>663</v>
      </c>
      <c r="C538" s="7" t="s">
        <v>1091</v>
      </c>
      <c r="D538" s="8" t="s">
        <v>1092</v>
      </c>
      <c r="E538" s="7" t="s">
        <v>1062</v>
      </c>
      <c r="F538" s="7" t="s">
        <v>10</v>
      </c>
      <c r="G538" s="7"/>
      <c r="H538" t="str">
        <f>VLOOKUP(C538,'第二次提供单价（补充部分采购物料'!B:G,6,0)</f>
        <v>杭州聚宝涂料有限公司</v>
      </c>
      <c r="I538" t="str">
        <f>VLOOKUP(C538,刘少提供的新旧料号对照表!B:F,5,0)</f>
        <v>Y10111119</v>
      </c>
    </row>
  </sheetData>
  <phoneticPr fontId="10"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9"/>
  <sheetViews>
    <sheetView workbookViewId="0">
      <selection activeCell="F6" sqref="F6"/>
    </sheetView>
  </sheetViews>
  <sheetFormatPr defaultRowHeight="14.25" x14ac:dyDescent="0.2"/>
  <cols>
    <col min="1" max="1" width="15.875" style="2" bestFit="1" customWidth="1"/>
    <col min="2" max="2" width="13.875" style="2" bestFit="1" customWidth="1"/>
    <col min="3" max="3" width="61.875" style="3" customWidth="1"/>
    <col min="4" max="4" width="10" style="4" bestFit="1" customWidth="1"/>
    <col min="5" max="5" width="21.375" style="4" customWidth="1"/>
    <col min="6" max="6" width="18.875" style="4" customWidth="1"/>
  </cols>
  <sheetData>
    <row r="1" spans="1:6" x14ac:dyDescent="0.2">
      <c r="A1" s="5" t="s">
        <v>0</v>
      </c>
      <c r="B1" s="5" t="s">
        <v>1</v>
      </c>
      <c r="C1" s="6" t="s">
        <v>1113</v>
      </c>
      <c r="D1" s="7" t="s">
        <v>3</v>
      </c>
      <c r="E1" s="7" t="s">
        <v>4</v>
      </c>
      <c r="F1" s="4" t="s">
        <v>1114</v>
      </c>
    </row>
    <row r="2" spans="1:6" x14ac:dyDescent="0.2">
      <c r="A2" s="7">
        <v>663</v>
      </c>
      <c r="B2" s="7" t="s">
        <v>1115</v>
      </c>
      <c r="C2" s="8" t="s">
        <v>1116</v>
      </c>
      <c r="D2" s="5" t="s">
        <v>9</v>
      </c>
      <c r="E2" s="7" t="s">
        <v>1117</v>
      </c>
      <c r="F2" s="20" t="s">
        <v>1118</v>
      </c>
    </row>
    <row r="3" spans="1:6" x14ac:dyDescent="0.2">
      <c r="A3" s="7">
        <v>663</v>
      </c>
      <c r="B3" s="7" t="s">
        <v>12</v>
      </c>
      <c r="C3" s="8" t="s">
        <v>1119</v>
      </c>
      <c r="D3" s="5" t="s">
        <v>9</v>
      </c>
      <c r="E3" s="7" t="s">
        <v>1117</v>
      </c>
      <c r="F3" s="20" t="s">
        <v>1120</v>
      </c>
    </row>
    <row r="4" spans="1:6" x14ac:dyDescent="0.2">
      <c r="A4" s="7">
        <v>663</v>
      </c>
      <c r="B4" s="7" t="s">
        <v>14</v>
      </c>
      <c r="C4" s="8" t="s">
        <v>1121</v>
      </c>
      <c r="D4" s="5" t="s">
        <v>9</v>
      </c>
      <c r="E4" s="7" t="s">
        <v>1117</v>
      </c>
      <c r="F4" s="20" t="s">
        <v>1122</v>
      </c>
    </row>
    <row r="5" spans="1:6" x14ac:dyDescent="0.2">
      <c r="A5" s="7">
        <v>663</v>
      </c>
      <c r="B5" s="7" t="s">
        <v>16</v>
      </c>
      <c r="C5" s="8" t="s">
        <v>1123</v>
      </c>
      <c r="D5" s="5" t="s">
        <v>9</v>
      </c>
      <c r="E5" s="7" t="s">
        <v>1117</v>
      </c>
      <c r="F5" s="20" t="s">
        <v>1124</v>
      </c>
    </row>
    <row r="6" spans="1:6" x14ac:dyDescent="0.2">
      <c r="A6" s="7">
        <v>663</v>
      </c>
      <c r="B6" s="7" t="s">
        <v>18</v>
      </c>
      <c r="C6" s="8" t="s">
        <v>1125</v>
      </c>
      <c r="D6" s="5" t="s">
        <v>9</v>
      </c>
      <c r="E6" s="7" t="s">
        <v>1117</v>
      </c>
      <c r="F6" s="20" t="s">
        <v>1126</v>
      </c>
    </row>
    <row r="7" spans="1:6" x14ac:dyDescent="0.2">
      <c r="A7" s="7">
        <v>663</v>
      </c>
      <c r="B7" s="7" t="s">
        <v>20</v>
      </c>
      <c r="C7" s="8" t="s">
        <v>1127</v>
      </c>
      <c r="D7" s="5" t="s">
        <v>9</v>
      </c>
      <c r="E7" s="7" t="s">
        <v>1117</v>
      </c>
      <c r="F7" s="21" t="s">
        <v>1128</v>
      </c>
    </row>
    <row r="8" spans="1:6" x14ac:dyDescent="0.2">
      <c r="A8" s="7">
        <v>663</v>
      </c>
      <c r="B8" s="7" t="s">
        <v>22</v>
      </c>
      <c r="C8" s="8" t="s">
        <v>1129</v>
      </c>
      <c r="D8" s="5" t="s">
        <v>9</v>
      </c>
      <c r="E8" s="7" t="s">
        <v>1117</v>
      </c>
      <c r="F8" s="20" t="s">
        <v>1130</v>
      </c>
    </row>
    <row r="9" spans="1:6" x14ac:dyDescent="0.2">
      <c r="A9" s="7">
        <v>663</v>
      </c>
      <c r="B9" s="7" t="s">
        <v>24</v>
      </c>
      <c r="C9" s="8" t="s">
        <v>1131</v>
      </c>
      <c r="D9" s="5" t="s">
        <v>9</v>
      </c>
      <c r="E9" s="7" t="s">
        <v>1117</v>
      </c>
      <c r="F9" s="20" t="s">
        <v>1132</v>
      </c>
    </row>
    <row r="10" spans="1:6" x14ac:dyDescent="0.2">
      <c r="A10" s="7">
        <v>663</v>
      </c>
      <c r="B10" s="7" t="s">
        <v>26</v>
      </c>
      <c r="C10" s="8" t="s">
        <v>1133</v>
      </c>
      <c r="D10" s="5" t="s">
        <v>9</v>
      </c>
      <c r="E10" s="7" t="s">
        <v>1117</v>
      </c>
      <c r="F10" s="20" t="s">
        <v>1134</v>
      </c>
    </row>
    <row r="11" spans="1:6" x14ac:dyDescent="0.2">
      <c r="A11" s="7">
        <v>663</v>
      </c>
      <c r="B11" s="7" t="s">
        <v>28</v>
      </c>
      <c r="C11" s="8" t="s">
        <v>1135</v>
      </c>
      <c r="D11" s="5" t="s">
        <v>9</v>
      </c>
      <c r="E11" s="7" t="s">
        <v>1117</v>
      </c>
      <c r="F11" s="20" t="s">
        <v>1136</v>
      </c>
    </row>
    <row r="12" spans="1:6" x14ac:dyDescent="0.2">
      <c r="A12" s="7">
        <v>663</v>
      </c>
      <c r="B12" s="7" t="s">
        <v>30</v>
      </c>
      <c r="C12" s="8" t="s">
        <v>1137</v>
      </c>
      <c r="D12" s="5" t="s">
        <v>9</v>
      </c>
      <c r="E12" s="7" t="s">
        <v>1117</v>
      </c>
      <c r="F12" s="20" t="s">
        <v>1138</v>
      </c>
    </row>
    <row r="13" spans="1:6" x14ac:dyDescent="0.2">
      <c r="A13" s="7">
        <v>663</v>
      </c>
      <c r="B13" s="7" t="s">
        <v>32</v>
      </c>
      <c r="C13" s="8" t="s">
        <v>1139</v>
      </c>
      <c r="D13" s="5" t="s">
        <v>9</v>
      </c>
      <c r="E13" s="7" t="s">
        <v>1117</v>
      </c>
      <c r="F13" s="20" t="s">
        <v>1140</v>
      </c>
    </row>
    <row r="14" spans="1:6" x14ac:dyDescent="0.2">
      <c r="A14" s="7">
        <v>663</v>
      </c>
      <c r="B14" s="7" t="s">
        <v>34</v>
      </c>
      <c r="C14" s="8" t="s">
        <v>1141</v>
      </c>
      <c r="D14" s="5" t="s">
        <v>9</v>
      </c>
      <c r="E14" s="7" t="s">
        <v>1117</v>
      </c>
      <c r="F14" s="20" t="s">
        <v>1142</v>
      </c>
    </row>
    <row r="15" spans="1:6" x14ac:dyDescent="0.2">
      <c r="A15" s="7">
        <v>663</v>
      </c>
      <c r="B15" s="7" t="s">
        <v>36</v>
      </c>
      <c r="C15" s="8" t="s">
        <v>1143</v>
      </c>
      <c r="D15" s="5" t="s">
        <v>9</v>
      </c>
      <c r="E15" s="7" t="s">
        <v>1117</v>
      </c>
      <c r="F15" s="20" t="s">
        <v>1144</v>
      </c>
    </row>
    <row r="16" spans="1:6" x14ac:dyDescent="0.2">
      <c r="A16" s="7">
        <v>663</v>
      </c>
      <c r="B16" s="7" t="s">
        <v>38</v>
      </c>
      <c r="C16" s="8" t="s">
        <v>1145</v>
      </c>
      <c r="D16" s="5" t="s">
        <v>9</v>
      </c>
      <c r="E16" s="7" t="s">
        <v>1117</v>
      </c>
      <c r="F16" s="20" t="s">
        <v>1146</v>
      </c>
    </row>
    <row r="17" spans="1:6" x14ac:dyDescent="0.2">
      <c r="A17" s="7">
        <v>663</v>
      </c>
      <c r="B17" s="7" t="s">
        <v>40</v>
      </c>
      <c r="C17" s="8" t="s">
        <v>1147</v>
      </c>
      <c r="D17" s="5" t="s">
        <v>9</v>
      </c>
      <c r="E17" s="7" t="s">
        <v>1117</v>
      </c>
      <c r="F17" s="20" t="s">
        <v>1148</v>
      </c>
    </row>
    <row r="18" spans="1:6" x14ac:dyDescent="0.2">
      <c r="A18" s="7">
        <v>663</v>
      </c>
      <c r="B18" s="7" t="s">
        <v>42</v>
      </c>
      <c r="C18" s="8" t="s">
        <v>1149</v>
      </c>
      <c r="D18" s="5" t="s">
        <v>9</v>
      </c>
      <c r="E18" s="7" t="s">
        <v>1117</v>
      </c>
      <c r="F18" s="20" t="s">
        <v>1150</v>
      </c>
    </row>
    <row r="19" spans="1:6" x14ac:dyDescent="0.2">
      <c r="A19" s="7">
        <v>663</v>
      </c>
      <c r="B19" s="7" t="s">
        <v>44</v>
      </c>
      <c r="C19" s="8" t="s">
        <v>1151</v>
      </c>
      <c r="D19" s="5" t="s">
        <v>9</v>
      </c>
      <c r="E19" s="7" t="s">
        <v>1117</v>
      </c>
      <c r="F19" s="20" t="s">
        <v>1152</v>
      </c>
    </row>
    <row r="20" spans="1:6" x14ac:dyDescent="0.2">
      <c r="A20" s="7">
        <v>663</v>
      </c>
      <c r="B20" s="7" t="s">
        <v>46</v>
      </c>
      <c r="C20" s="8" t="s">
        <v>1153</v>
      </c>
      <c r="D20" s="5" t="s">
        <v>9</v>
      </c>
      <c r="E20" s="7" t="s">
        <v>1117</v>
      </c>
      <c r="F20" s="20" t="s">
        <v>1154</v>
      </c>
    </row>
    <row r="21" spans="1:6" x14ac:dyDescent="0.2">
      <c r="A21" s="7">
        <v>663</v>
      </c>
      <c r="B21" s="7" t="s">
        <v>48</v>
      </c>
      <c r="C21" s="8" t="s">
        <v>1155</v>
      </c>
      <c r="D21" s="5" t="s">
        <v>9</v>
      </c>
      <c r="E21" s="7" t="s">
        <v>1117</v>
      </c>
      <c r="F21" s="20" t="s">
        <v>1156</v>
      </c>
    </row>
    <row r="22" spans="1:6" x14ac:dyDescent="0.2">
      <c r="A22" s="7">
        <v>663</v>
      </c>
      <c r="B22" s="7" t="s">
        <v>50</v>
      </c>
      <c r="C22" s="8" t="s">
        <v>1157</v>
      </c>
      <c r="D22" s="5" t="s">
        <v>9</v>
      </c>
      <c r="E22" s="7" t="s">
        <v>1117</v>
      </c>
      <c r="F22" s="20" t="s">
        <v>1158</v>
      </c>
    </row>
    <row r="23" spans="1:6" x14ac:dyDescent="0.2">
      <c r="A23" s="7">
        <v>663</v>
      </c>
      <c r="B23" s="7" t="s">
        <v>52</v>
      </c>
      <c r="C23" s="8" t="s">
        <v>1159</v>
      </c>
      <c r="D23" s="5" t="s">
        <v>9</v>
      </c>
      <c r="E23" s="7" t="s">
        <v>1117</v>
      </c>
      <c r="F23" s="20" t="s">
        <v>1160</v>
      </c>
    </row>
    <row r="24" spans="1:6" x14ac:dyDescent="0.2">
      <c r="A24" s="7">
        <v>663</v>
      </c>
      <c r="B24" s="7" t="s">
        <v>54</v>
      </c>
      <c r="C24" s="8" t="s">
        <v>1161</v>
      </c>
      <c r="D24" s="5" t="s">
        <v>9</v>
      </c>
      <c r="E24" s="7" t="s">
        <v>1117</v>
      </c>
      <c r="F24" s="20" t="s">
        <v>1162</v>
      </c>
    </row>
    <row r="25" spans="1:6" x14ac:dyDescent="0.2">
      <c r="A25" s="7">
        <v>663</v>
      </c>
      <c r="B25" s="7" t="s">
        <v>56</v>
      </c>
      <c r="C25" s="8" t="s">
        <v>1163</v>
      </c>
      <c r="D25" s="5" t="s">
        <v>9</v>
      </c>
      <c r="E25" s="7" t="s">
        <v>1117</v>
      </c>
      <c r="F25" s="21" t="s">
        <v>1128</v>
      </c>
    </row>
    <row r="26" spans="1:6" x14ac:dyDescent="0.2">
      <c r="A26" s="7">
        <v>663</v>
      </c>
      <c r="B26" s="7" t="s">
        <v>58</v>
      </c>
      <c r="C26" s="8" t="s">
        <v>1164</v>
      </c>
      <c r="D26" s="5" t="s">
        <v>9</v>
      </c>
      <c r="E26" s="7" t="s">
        <v>1117</v>
      </c>
      <c r="F26" s="20" t="s">
        <v>1165</v>
      </c>
    </row>
    <row r="27" spans="1:6" x14ac:dyDescent="0.2">
      <c r="A27" s="7">
        <v>663</v>
      </c>
      <c r="B27" s="7" t="s">
        <v>60</v>
      </c>
      <c r="C27" s="8" t="s">
        <v>1166</v>
      </c>
      <c r="D27" s="5" t="s">
        <v>9</v>
      </c>
      <c r="E27" s="7" t="s">
        <v>1117</v>
      </c>
      <c r="F27" s="20" t="s">
        <v>1167</v>
      </c>
    </row>
    <row r="28" spans="1:6" x14ac:dyDescent="0.2">
      <c r="A28" s="7">
        <v>663</v>
      </c>
      <c r="B28" s="7" t="s">
        <v>62</v>
      </c>
      <c r="C28" s="8" t="s">
        <v>1168</v>
      </c>
      <c r="D28" s="5" t="s">
        <v>9</v>
      </c>
      <c r="E28" s="7" t="s">
        <v>1117</v>
      </c>
      <c r="F28" s="20" t="s">
        <v>1169</v>
      </c>
    </row>
    <row r="29" spans="1:6" x14ac:dyDescent="0.2">
      <c r="A29" s="7">
        <v>663</v>
      </c>
      <c r="B29" s="7" t="s">
        <v>64</v>
      </c>
      <c r="C29" s="8" t="s">
        <v>1170</v>
      </c>
      <c r="D29" s="5" t="s">
        <v>9</v>
      </c>
      <c r="E29" s="7" t="s">
        <v>1117</v>
      </c>
      <c r="F29" s="20" t="s">
        <v>1171</v>
      </c>
    </row>
    <row r="30" spans="1:6" x14ac:dyDescent="0.2">
      <c r="A30" s="7">
        <v>663</v>
      </c>
      <c r="B30" s="7" t="s">
        <v>66</v>
      </c>
      <c r="C30" s="8" t="s">
        <v>1172</v>
      </c>
      <c r="D30" s="5" t="s">
        <v>9</v>
      </c>
      <c r="E30" s="7" t="s">
        <v>1117</v>
      </c>
      <c r="F30" s="20" t="s">
        <v>1173</v>
      </c>
    </row>
    <row r="31" spans="1:6" x14ac:dyDescent="0.2">
      <c r="A31" s="7">
        <v>663</v>
      </c>
      <c r="B31" s="7" t="s">
        <v>68</v>
      </c>
      <c r="C31" s="8" t="s">
        <v>1174</v>
      </c>
      <c r="D31" s="5" t="s">
        <v>9</v>
      </c>
      <c r="E31" s="7" t="s">
        <v>1117</v>
      </c>
      <c r="F31" s="20" t="s">
        <v>1175</v>
      </c>
    </row>
    <row r="32" spans="1:6" x14ac:dyDescent="0.2">
      <c r="A32" s="7">
        <v>663</v>
      </c>
      <c r="B32" s="7" t="s">
        <v>70</v>
      </c>
      <c r="C32" s="8" t="s">
        <v>1176</v>
      </c>
      <c r="D32" s="5" t="s">
        <v>9</v>
      </c>
      <c r="E32" s="7" t="s">
        <v>1117</v>
      </c>
      <c r="F32" s="20" t="s">
        <v>1177</v>
      </c>
    </row>
    <row r="33" spans="1:6" x14ac:dyDescent="0.2">
      <c r="A33" s="7">
        <v>663</v>
      </c>
      <c r="B33" s="7" t="s">
        <v>72</v>
      </c>
      <c r="C33" s="8" t="s">
        <v>1178</v>
      </c>
      <c r="D33" s="5" t="s">
        <v>9</v>
      </c>
      <c r="E33" s="7" t="s">
        <v>1117</v>
      </c>
      <c r="F33" s="20" t="s">
        <v>1179</v>
      </c>
    </row>
    <row r="34" spans="1:6" x14ac:dyDescent="0.2">
      <c r="A34" s="7">
        <v>663</v>
      </c>
      <c r="B34" s="7" t="s">
        <v>74</v>
      </c>
      <c r="C34" s="8" t="s">
        <v>1180</v>
      </c>
      <c r="D34" s="5" t="s">
        <v>9</v>
      </c>
      <c r="E34" s="7" t="s">
        <v>1117</v>
      </c>
      <c r="F34" s="20" t="s">
        <v>1181</v>
      </c>
    </row>
    <row r="35" spans="1:6" x14ac:dyDescent="0.2">
      <c r="A35" s="7">
        <v>663</v>
      </c>
      <c r="B35" s="7" t="s">
        <v>76</v>
      </c>
      <c r="C35" s="8" t="s">
        <v>1182</v>
      </c>
      <c r="D35" s="5" t="s">
        <v>9</v>
      </c>
      <c r="E35" s="7" t="s">
        <v>1117</v>
      </c>
      <c r="F35" s="20" t="s">
        <v>1183</v>
      </c>
    </row>
    <row r="36" spans="1:6" x14ac:dyDescent="0.2">
      <c r="A36" s="7">
        <v>663</v>
      </c>
      <c r="B36" s="7" t="s">
        <v>78</v>
      </c>
      <c r="C36" s="8" t="s">
        <v>1184</v>
      </c>
      <c r="D36" s="5" t="s">
        <v>9</v>
      </c>
      <c r="E36" s="7" t="s">
        <v>1117</v>
      </c>
      <c r="F36" s="20" t="s">
        <v>1185</v>
      </c>
    </row>
    <row r="37" spans="1:6" x14ac:dyDescent="0.2">
      <c r="A37" s="7">
        <v>663</v>
      </c>
      <c r="B37" s="7" t="s">
        <v>80</v>
      </c>
      <c r="C37" s="8" t="s">
        <v>1186</v>
      </c>
      <c r="D37" s="5" t="s">
        <v>9</v>
      </c>
      <c r="E37" s="7" t="s">
        <v>1117</v>
      </c>
      <c r="F37" s="20" t="s">
        <v>1187</v>
      </c>
    </row>
    <row r="38" spans="1:6" x14ac:dyDescent="0.2">
      <c r="A38" s="7">
        <v>663</v>
      </c>
      <c r="B38" s="7" t="s">
        <v>82</v>
      </c>
      <c r="C38" s="8" t="s">
        <v>1188</v>
      </c>
      <c r="D38" s="5" t="s">
        <v>9</v>
      </c>
      <c r="E38" s="7" t="s">
        <v>1117</v>
      </c>
      <c r="F38" s="20" t="s">
        <v>1189</v>
      </c>
    </row>
    <row r="39" spans="1:6" x14ac:dyDescent="0.2">
      <c r="A39" s="7">
        <v>663</v>
      </c>
      <c r="B39" s="7" t="s">
        <v>84</v>
      </c>
      <c r="C39" s="8" t="s">
        <v>1190</v>
      </c>
      <c r="D39" s="5" t="s">
        <v>9</v>
      </c>
      <c r="E39" s="7" t="s">
        <v>1117</v>
      </c>
      <c r="F39" s="20" t="s">
        <v>1191</v>
      </c>
    </row>
    <row r="40" spans="1:6" x14ac:dyDescent="0.2">
      <c r="A40" s="7">
        <v>663</v>
      </c>
      <c r="B40" s="7" t="s">
        <v>86</v>
      </c>
      <c r="C40" s="8" t="s">
        <v>1192</v>
      </c>
      <c r="D40" s="5" t="s">
        <v>9</v>
      </c>
      <c r="E40" s="7" t="s">
        <v>1117</v>
      </c>
      <c r="F40" s="20" t="s">
        <v>1193</v>
      </c>
    </row>
    <row r="41" spans="1:6" x14ac:dyDescent="0.2">
      <c r="A41" s="7">
        <v>663</v>
      </c>
      <c r="B41" s="7" t="s">
        <v>88</v>
      </c>
      <c r="C41" s="8" t="s">
        <v>1194</v>
      </c>
      <c r="D41" s="5" t="s">
        <v>9</v>
      </c>
      <c r="E41" s="7" t="s">
        <v>1117</v>
      </c>
      <c r="F41" s="20" t="s">
        <v>1195</v>
      </c>
    </row>
    <row r="42" spans="1:6" x14ac:dyDescent="0.2">
      <c r="A42" s="7">
        <v>663</v>
      </c>
      <c r="B42" s="7" t="s">
        <v>90</v>
      </c>
      <c r="C42" s="8" t="s">
        <v>1196</v>
      </c>
      <c r="D42" s="5" t="s">
        <v>9</v>
      </c>
      <c r="E42" s="7" t="s">
        <v>1117</v>
      </c>
      <c r="F42" s="20" t="s">
        <v>1197</v>
      </c>
    </row>
    <row r="43" spans="1:6" x14ac:dyDescent="0.2">
      <c r="A43" s="7">
        <v>663</v>
      </c>
      <c r="B43" s="7" t="s">
        <v>92</v>
      </c>
      <c r="C43" s="8" t="s">
        <v>1198</v>
      </c>
      <c r="D43" s="5" t="s">
        <v>9</v>
      </c>
      <c r="E43" s="7" t="s">
        <v>1117</v>
      </c>
      <c r="F43" s="20" t="s">
        <v>1199</v>
      </c>
    </row>
    <row r="44" spans="1:6" x14ac:dyDescent="0.2">
      <c r="A44" s="7">
        <v>663</v>
      </c>
      <c r="B44" s="7" t="s">
        <v>94</v>
      </c>
      <c r="C44" s="18" t="s">
        <v>1200</v>
      </c>
      <c r="D44" s="5" t="s">
        <v>9</v>
      </c>
      <c r="E44" s="7" t="s">
        <v>1117</v>
      </c>
      <c r="F44" s="20" t="s">
        <v>1201</v>
      </c>
    </row>
    <row r="45" spans="1:6" x14ac:dyDescent="0.2">
      <c r="A45" s="7">
        <v>663</v>
      </c>
      <c r="B45" s="7" t="s">
        <v>96</v>
      </c>
      <c r="C45" s="18" t="s">
        <v>1202</v>
      </c>
      <c r="D45" s="5" t="s">
        <v>9</v>
      </c>
      <c r="E45" s="7" t="s">
        <v>1117</v>
      </c>
      <c r="F45" s="20" t="s">
        <v>1203</v>
      </c>
    </row>
    <row r="46" spans="1:6" x14ac:dyDescent="0.2">
      <c r="A46" s="7">
        <v>663</v>
      </c>
      <c r="B46" s="7" t="s">
        <v>98</v>
      </c>
      <c r="C46" s="18" t="s">
        <v>1204</v>
      </c>
      <c r="D46" s="5" t="s">
        <v>9</v>
      </c>
      <c r="E46" s="7" t="s">
        <v>1117</v>
      </c>
      <c r="F46" s="20" t="s">
        <v>1205</v>
      </c>
    </row>
    <row r="47" spans="1:6" x14ac:dyDescent="0.2">
      <c r="A47" s="7">
        <v>663</v>
      </c>
      <c r="B47" s="7" t="s">
        <v>100</v>
      </c>
      <c r="C47" s="18" t="s">
        <v>1206</v>
      </c>
      <c r="D47" s="5" t="s">
        <v>9</v>
      </c>
      <c r="E47" s="7" t="s">
        <v>1117</v>
      </c>
      <c r="F47" s="20" t="s">
        <v>1207</v>
      </c>
    </row>
    <row r="48" spans="1:6" x14ac:dyDescent="0.2">
      <c r="A48" s="7">
        <v>663</v>
      </c>
      <c r="B48" s="7" t="s">
        <v>102</v>
      </c>
      <c r="C48" s="8" t="s">
        <v>1208</v>
      </c>
      <c r="D48" s="5" t="s">
        <v>9</v>
      </c>
      <c r="E48" s="7" t="s">
        <v>1117</v>
      </c>
      <c r="F48" s="20" t="s">
        <v>1209</v>
      </c>
    </row>
    <row r="49" spans="1:6" x14ac:dyDescent="0.2">
      <c r="A49" s="7">
        <v>663</v>
      </c>
      <c r="B49" s="7" t="s">
        <v>104</v>
      </c>
      <c r="C49" s="8" t="s">
        <v>1210</v>
      </c>
      <c r="D49" s="5" t="s">
        <v>9</v>
      </c>
      <c r="E49" s="7" t="s">
        <v>1117</v>
      </c>
      <c r="F49" s="20" t="s">
        <v>1211</v>
      </c>
    </row>
    <row r="50" spans="1:6" x14ac:dyDescent="0.2">
      <c r="A50" s="7">
        <v>663</v>
      </c>
      <c r="B50" s="7" t="s">
        <v>106</v>
      </c>
      <c r="C50" s="8" t="s">
        <v>1212</v>
      </c>
      <c r="D50" s="5" t="s">
        <v>9</v>
      </c>
      <c r="E50" s="7" t="s">
        <v>1117</v>
      </c>
      <c r="F50" s="20" t="s">
        <v>1213</v>
      </c>
    </row>
    <row r="51" spans="1:6" x14ac:dyDescent="0.2">
      <c r="A51" s="7">
        <v>663</v>
      </c>
      <c r="B51" s="7" t="s">
        <v>108</v>
      </c>
      <c r="C51" s="8" t="s">
        <v>1214</v>
      </c>
      <c r="D51" s="5" t="s">
        <v>9</v>
      </c>
      <c r="E51" s="7" t="s">
        <v>1117</v>
      </c>
      <c r="F51" s="20" t="s">
        <v>1215</v>
      </c>
    </row>
    <row r="52" spans="1:6" x14ac:dyDescent="0.2">
      <c r="A52" s="7">
        <v>663</v>
      </c>
      <c r="B52" s="7" t="s">
        <v>110</v>
      </c>
      <c r="C52" s="8" t="s">
        <v>1216</v>
      </c>
      <c r="D52" s="5" t="s">
        <v>9</v>
      </c>
      <c r="E52" s="7" t="s">
        <v>1117</v>
      </c>
      <c r="F52" s="20" t="s">
        <v>1217</v>
      </c>
    </row>
    <row r="53" spans="1:6" x14ac:dyDescent="0.2">
      <c r="A53" s="7">
        <v>663</v>
      </c>
      <c r="B53" s="7" t="s">
        <v>112</v>
      </c>
      <c r="C53" s="8" t="s">
        <v>1218</v>
      </c>
      <c r="D53" s="5" t="s">
        <v>9</v>
      </c>
      <c r="E53" s="7" t="s">
        <v>1117</v>
      </c>
      <c r="F53" s="20" t="s">
        <v>1219</v>
      </c>
    </row>
    <row r="54" spans="1:6" x14ac:dyDescent="0.2">
      <c r="A54" s="7">
        <v>663</v>
      </c>
      <c r="B54" s="7" t="s">
        <v>114</v>
      </c>
      <c r="C54" s="8" t="s">
        <v>1220</v>
      </c>
      <c r="D54" s="5" t="s">
        <v>9</v>
      </c>
      <c r="E54" s="7" t="s">
        <v>1117</v>
      </c>
      <c r="F54" s="20" t="s">
        <v>1221</v>
      </c>
    </row>
    <row r="55" spans="1:6" x14ac:dyDescent="0.2">
      <c r="A55" s="7">
        <v>663</v>
      </c>
      <c r="B55" s="7" t="s">
        <v>116</v>
      </c>
      <c r="C55" s="8" t="s">
        <v>1222</v>
      </c>
      <c r="D55" s="5" t="s">
        <v>9</v>
      </c>
      <c r="E55" s="7" t="s">
        <v>1117</v>
      </c>
      <c r="F55" s="22" t="s">
        <v>1223</v>
      </c>
    </row>
    <row r="56" spans="1:6" x14ac:dyDescent="0.2">
      <c r="A56" s="7">
        <v>663</v>
      </c>
      <c r="B56" s="7" t="s">
        <v>118</v>
      </c>
      <c r="C56" s="8" t="s">
        <v>1224</v>
      </c>
      <c r="D56" s="5" t="s">
        <v>9</v>
      </c>
      <c r="E56" s="7" t="s">
        <v>1117</v>
      </c>
      <c r="F56" s="23" t="s">
        <v>1225</v>
      </c>
    </row>
    <row r="57" spans="1:6" x14ac:dyDescent="0.2">
      <c r="A57" s="7">
        <v>663</v>
      </c>
      <c r="B57" s="7" t="s">
        <v>120</v>
      </c>
      <c r="C57" s="8" t="s">
        <v>1226</v>
      </c>
      <c r="D57" s="5" t="s">
        <v>9</v>
      </c>
      <c r="E57" s="7" t="s">
        <v>1117</v>
      </c>
      <c r="F57" s="22" t="s">
        <v>1227</v>
      </c>
    </row>
    <row r="58" spans="1:6" x14ac:dyDescent="0.2">
      <c r="A58" s="7">
        <v>663</v>
      </c>
      <c r="B58" s="7" t="s">
        <v>122</v>
      </c>
      <c r="C58" s="8" t="s">
        <v>1228</v>
      </c>
      <c r="D58" s="5" t="s">
        <v>9</v>
      </c>
      <c r="E58" s="7" t="s">
        <v>1117</v>
      </c>
      <c r="F58" s="21" t="s">
        <v>1128</v>
      </c>
    </row>
    <row r="59" spans="1:6" x14ac:dyDescent="0.2">
      <c r="A59" s="7">
        <v>663</v>
      </c>
      <c r="B59" s="7" t="s">
        <v>124</v>
      </c>
      <c r="C59" s="12" t="s">
        <v>125</v>
      </c>
      <c r="D59" s="5" t="s">
        <v>126</v>
      </c>
      <c r="E59" s="7" t="s">
        <v>1117</v>
      </c>
      <c r="F59" s="20" t="s">
        <v>1229</v>
      </c>
    </row>
    <row r="60" spans="1:6" x14ac:dyDescent="0.2">
      <c r="A60" s="7">
        <v>663</v>
      </c>
      <c r="B60" s="7" t="s">
        <v>127</v>
      </c>
      <c r="C60" s="12" t="s">
        <v>128</v>
      </c>
      <c r="D60" s="5" t="s">
        <v>126</v>
      </c>
      <c r="E60" s="7" t="s">
        <v>1117</v>
      </c>
      <c r="F60" s="20" t="s">
        <v>1230</v>
      </c>
    </row>
    <row r="61" spans="1:6" x14ac:dyDescent="0.2">
      <c r="A61" s="7">
        <v>663</v>
      </c>
      <c r="B61" s="7" t="s">
        <v>129</v>
      </c>
      <c r="C61" s="12" t="s">
        <v>130</v>
      </c>
      <c r="D61" s="5" t="s">
        <v>126</v>
      </c>
      <c r="E61" s="7" t="s">
        <v>1117</v>
      </c>
      <c r="F61" s="20" t="s">
        <v>1231</v>
      </c>
    </row>
    <row r="62" spans="1:6" x14ac:dyDescent="0.2">
      <c r="A62" s="7">
        <v>663</v>
      </c>
      <c r="B62" s="7" t="s">
        <v>131</v>
      </c>
      <c r="C62" s="12" t="s">
        <v>132</v>
      </c>
      <c r="D62" s="5" t="s">
        <v>126</v>
      </c>
      <c r="E62" s="7" t="s">
        <v>1117</v>
      </c>
      <c r="F62" s="20" t="s">
        <v>1232</v>
      </c>
    </row>
    <row r="63" spans="1:6" x14ac:dyDescent="0.2">
      <c r="A63" s="7">
        <v>663</v>
      </c>
      <c r="B63" s="7" t="s">
        <v>133</v>
      </c>
      <c r="C63" s="12" t="s">
        <v>134</v>
      </c>
      <c r="D63" s="5" t="s">
        <v>126</v>
      </c>
      <c r="E63" s="7" t="s">
        <v>1117</v>
      </c>
      <c r="F63" s="20" t="s">
        <v>1233</v>
      </c>
    </row>
    <row r="64" spans="1:6" x14ac:dyDescent="0.2">
      <c r="A64" s="7">
        <v>663</v>
      </c>
      <c r="B64" s="7" t="s">
        <v>135</v>
      </c>
      <c r="C64" s="12" t="s">
        <v>136</v>
      </c>
      <c r="D64" s="5" t="s">
        <v>126</v>
      </c>
      <c r="E64" s="7" t="s">
        <v>1117</v>
      </c>
      <c r="F64" s="21" t="s">
        <v>1128</v>
      </c>
    </row>
    <row r="65" spans="1:6" x14ac:dyDescent="0.2">
      <c r="A65" s="7">
        <v>663</v>
      </c>
      <c r="B65" s="7" t="s">
        <v>137</v>
      </c>
      <c r="C65" s="12" t="s">
        <v>138</v>
      </c>
      <c r="D65" s="5" t="s">
        <v>126</v>
      </c>
      <c r="E65" s="7" t="s">
        <v>1117</v>
      </c>
      <c r="F65" s="20" t="s">
        <v>1234</v>
      </c>
    </row>
    <row r="66" spans="1:6" x14ac:dyDescent="0.2">
      <c r="A66" s="7">
        <v>663</v>
      </c>
      <c r="B66" s="7" t="s">
        <v>139</v>
      </c>
      <c r="C66" s="12" t="s">
        <v>140</v>
      </c>
      <c r="D66" s="5" t="s">
        <v>126</v>
      </c>
      <c r="E66" s="7" t="s">
        <v>1117</v>
      </c>
      <c r="F66" s="20" t="s">
        <v>1235</v>
      </c>
    </row>
    <row r="67" spans="1:6" x14ac:dyDescent="0.2">
      <c r="A67" s="7">
        <v>663</v>
      </c>
      <c r="B67" s="7" t="s">
        <v>141</v>
      </c>
      <c r="C67" s="12" t="s">
        <v>142</v>
      </c>
      <c r="D67" s="5" t="s">
        <v>126</v>
      </c>
      <c r="E67" s="7" t="s">
        <v>1117</v>
      </c>
      <c r="F67" s="20" t="s">
        <v>1236</v>
      </c>
    </row>
    <row r="68" spans="1:6" x14ac:dyDescent="0.2">
      <c r="A68" s="7">
        <v>663</v>
      </c>
      <c r="B68" s="7" t="s">
        <v>143</v>
      </c>
      <c r="C68" s="12" t="s">
        <v>144</v>
      </c>
      <c r="D68" s="5" t="s">
        <v>126</v>
      </c>
      <c r="E68" s="7" t="s">
        <v>1117</v>
      </c>
      <c r="F68" s="20" t="s">
        <v>1237</v>
      </c>
    </row>
    <row r="69" spans="1:6" x14ac:dyDescent="0.2">
      <c r="A69" s="7">
        <v>663</v>
      </c>
      <c r="B69" s="7" t="s">
        <v>145</v>
      </c>
      <c r="C69" s="12" t="s">
        <v>146</v>
      </c>
      <c r="D69" s="5" t="s">
        <v>126</v>
      </c>
      <c r="E69" s="7" t="s">
        <v>1117</v>
      </c>
      <c r="F69" s="20" t="s">
        <v>1238</v>
      </c>
    </row>
    <row r="70" spans="1:6" x14ac:dyDescent="0.2">
      <c r="A70" s="7">
        <v>663</v>
      </c>
      <c r="B70" s="7" t="s">
        <v>147</v>
      </c>
      <c r="C70" s="12" t="s">
        <v>148</v>
      </c>
      <c r="D70" s="5" t="s">
        <v>126</v>
      </c>
      <c r="E70" s="7" t="s">
        <v>1117</v>
      </c>
      <c r="F70" s="20" t="s">
        <v>1239</v>
      </c>
    </row>
    <row r="71" spans="1:6" x14ac:dyDescent="0.2">
      <c r="A71" s="7">
        <v>663</v>
      </c>
      <c r="B71" s="7" t="s">
        <v>149</v>
      </c>
      <c r="C71" s="12" t="s">
        <v>150</v>
      </c>
      <c r="D71" s="5" t="s">
        <v>126</v>
      </c>
      <c r="E71" s="7" t="s">
        <v>1117</v>
      </c>
      <c r="F71" s="21" t="s">
        <v>1128</v>
      </c>
    </row>
    <row r="72" spans="1:6" x14ac:dyDescent="0.2">
      <c r="A72" s="7">
        <v>663</v>
      </c>
      <c r="B72" s="7" t="s">
        <v>151</v>
      </c>
      <c r="C72" s="12" t="s">
        <v>152</v>
      </c>
      <c r="D72" s="5" t="s">
        <v>126</v>
      </c>
      <c r="E72" s="7" t="s">
        <v>1117</v>
      </c>
      <c r="F72" s="21" t="s">
        <v>1128</v>
      </c>
    </row>
    <row r="73" spans="1:6" x14ac:dyDescent="0.2">
      <c r="A73" s="7">
        <v>663</v>
      </c>
      <c r="B73" s="7" t="s">
        <v>153</v>
      </c>
      <c r="C73" s="12" t="s">
        <v>154</v>
      </c>
      <c r="D73" s="5" t="s">
        <v>126</v>
      </c>
      <c r="E73" s="7" t="s">
        <v>1117</v>
      </c>
      <c r="F73" s="21" t="s">
        <v>1128</v>
      </c>
    </row>
    <row r="74" spans="1:6" x14ac:dyDescent="0.2">
      <c r="A74" s="7">
        <v>663</v>
      </c>
      <c r="B74" s="7" t="s">
        <v>155</v>
      </c>
      <c r="C74" s="12" t="s">
        <v>156</v>
      </c>
      <c r="D74" s="5" t="s">
        <v>126</v>
      </c>
      <c r="E74" s="7" t="s">
        <v>1117</v>
      </c>
      <c r="F74" s="21" t="s">
        <v>1128</v>
      </c>
    </row>
    <row r="75" spans="1:6" x14ac:dyDescent="0.2">
      <c r="A75" s="7">
        <v>663</v>
      </c>
      <c r="B75" s="7" t="s">
        <v>157</v>
      </c>
      <c r="C75" s="12" t="s">
        <v>1240</v>
      </c>
      <c r="D75" s="5" t="s">
        <v>126</v>
      </c>
      <c r="E75" s="7" t="s">
        <v>1117</v>
      </c>
      <c r="F75" s="20" t="s">
        <v>1241</v>
      </c>
    </row>
    <row r="76" spans="1:6" x14ac:dyDescent="0.2">
      <c r="A76" s="7">
        <v>663</v>
      </c>
      <c r="B76" s="7" t="s">
        <v>159</v>
      </c>
      <c r="C76" s="12" t="s">
        <v>160</v>
      </c>
      <c r="D76" s="5" t="s">
        <v>126</v>
      </c>
      <c r="E76" s="7" t="s">
        <v>1117</v>
      </c>
      <c r="F76" s="21" t="s">
        <v>1128</v>
      </c>
    </row>
    <row r="77" spans="1:6" x14ac:dyDescent="0.2">
      <c r="A77" s="7">
        <v>663</v>
      </c>
      <c r="B77" s="7" t="s">
        <v>161</v>
      </c>
      <c r="C77" s="12" t="s">
        <v>162</v>
      </c>
      <c r="D77" s="5" t="s">
        <v>126</v>
      </c>
      <c r="E77" s="7" t="s">
        <v>1117</v>
      </c>
      <c r="F77" s="21" t="s">
        <v>1128</v>
      </c>
    </row>
    <row r="78" spans="1:6" x14ac:dyDescent="0.2">
      <c r="A78" s="7">
        <v>663</v>
      </c>
      <c r="B78" s="7" t="s">
        <v>163</v>
      </c>
      <c r="C78" s="12" t="s">
        <v>164</v>
      </c>
      <c r="D78" s="5" t="s">
        <v>126</v>
      </c>
      <c r="E78" s="7" t="s">
        <v>1117</v>
      </c>
      <c r="F78" s="20" t="s">
        <v>1242</v>
      </c>
    </row>
    <row r="79" spans="1:6" x14ac:dyDescent="0.2">
      <c r="A79" s="7">
        <v>663</v>
      </c>
      <c r="B79" s="7" t="s">
        <v>165</v>
      </c>
      <c r="C79" s="12" t="s">
        <v>166</v>
      </c>
      <c r="D79" s="5" t="s">
        <v>126</v>
      </c>
      <c r="E79" s="7" t="s">
        <v>1117</v>
      </c>
      <c r="F79" s="20" t="s">
        <v>1243</v>
      </c>
    </row>
    <row r="80" spans="1:6" x14ac:dyDescent="0.2">
      <c r="A80" s="7">
        <v>663</v>
      </c>
      <c r="B80" s="7" t="s">
        <v>167</v>
      </c>
      <c r="C80" s="12" t="s">
        <v>168</v>
      </c>
      <c r="D80" s="5" t="s">
        <v>126</v>
      </c>
      <c r="E80" s="7" t="s">
        <v>1117</v>
      </c>
      <c r="F80" s="20" t="s">
        <v>1244</v>
      </c>
    </row>
    <row r="81" spans="1:6" x14ac:dyDescent="0.2">
      <c r="A81" s="7">
        <v>663</v>
      </c>
      <c r="B81" s="7" t="s">
        <v>169</v>
      </c>
      <c r="C81" s="12" t="s">
        <v>170</v>
      </c>
      <c r="D81" s="5" t="s">
        <v>126</v>
      </c>
      <c r="E81" s="7" t="s">
        <v>1117</v>
      </c>
      <c r="F81" s="20" t="s">
        <v>1245</v>
      </c>
    </row>
    <row r="82" spans="1:6" x14ac:dyDescent="0.2">
      <c r="A82" s="7">
        <v>663</v>
      </c>
      <c r="B82" s="7" t="s">
        <v>171</v>
      </c>
      <c r="C82" s="12" t="s">
        <v>172</v>
      </c>
      <c r="D82" s="5" t="s">
        <v>126</v>
      </c>
      <c r="E82" s="7" t="s">
        <v>1117</v>
      </c>
      <c r="F82" s="20" t="s">
        <v>1246</v>
      </c>
    </row>
    <row r="83" spans="1:6" x14ac:dyDescent="0.2">
      <c r="A83" s="7">
        <v>663</v>
      </c>
      <c r="B83" s="7" t="s">
        <v>173</v>
      </c>
      <c r="C83" s="12" t="s">
        <v>174</v>
      </c>
      <c r="D83" s="5" t="s">
        <v>126</v>
      </c>
      <c r="E83" s="7" t="s">
        <v>1117</v>
      </c>
      <c r="F83" s="21" t="s">
        <v>1128</v>
      </c>
    </row>
    <row r="84" spans="1:6" x14ac:dyDescent="0.2">
      <c r="A84" s="7">
        <v>663</v>
      </c>
      <c r="B84" s="7" t="s">
        <v>175</v>
      </c>
      <c r="C84" s="12" t="s">
        <v>176</v>
      </c>
      <c r="D84" s="5" t="s">
        <v>126</v>
      </c>
      <c r="E84" s="7" t="s">
        <v>1117</v>
      </c>
      <c r="F84" s="20" t="s">
        <v>1247</v>
      </c>
    </row>
    <row r="85" spans="1:6" x14ac:dyDescent="0.2">
      <c r="A85" s="7">
        <v>663</v>
      </c>
      <c r="B85" s="7" t="s">
        <v>177</v>
      </c>
      <c r="C85" s="12" t="s">
        <v>178</v>
      </c>
      <c r="D85" s="5" t="s">
        <v>126</v>
      </c>
      <c r="E85" s="7" t="s">
        <v>1117</v>
      </c>
      <c r="F85" s="20" t="s">
        <v>1248</v>
      </c>
    </row>
    <row r="86" spans="1:6" x14ac:dyDescent="0.2">
      <c r="A86" s="7">
        <v>663</v>
      </c>
      <c r="B86" s="7" t="s">
        <v>179</v>
      </c>
      <c r="C86" s="12" t="s">
        <v>180</v>
      </c>
      <c r="D86" s="5" t="s">
        <v>126</v>
      </c>
      <c r="E86" s="7" t="s">
        <v>1117</v>
      </c>
      <c r="F86" s="20" t="s">
        <v>1249</v>
      </c>
    </row>
    <row r="87" spans="1:6" x14ac:dyDescent="0.2">
      <c r="A87" s="7">
        <v>663</v>
      </c>
      <c r="B87" s="7" t="s">
        <v>181</v>
      </c>
      <c r="C87" s="12" t="s">
        <v>182</v>
      </c>
      <c r="D87" s="5" t="s">
        <v>126</v>
      </c>
      <c r="E87" s="7" t="s">
        <v>1117</v>
      </c>
      <c r="F87" s="20" t="s">
        <v>1250</v>
      </c>
    </row>
    <row r="88" spans="1:6" x14ac:dyDescent="0.2">
      <c r="A88" s="7">
        <v>663</v>
      </c>
      <c r="B88" s="7" t="s">
        <v>183</v>
      </c>
      <c r="C88" s="12" t="s">
        <v>184</v>
      </c>
      <c r="D88" s="5" t="s">
        <v>126</v>
      </c>
      <c r="E88" s="7" t="s">
        <v>1117</v>
      </c>
      <c r="F88" s="20" t="s">
        <v>1251</v>
      </c>
    </row>
    <row r="89" spans="1:6" x14ac:dyDescent="0.2">
      <c r="A89" s="7">
        <v>663</v>
      </c>
      <c r="B89" s="7" t="s">
        <v>185</v>
      </c>
      <c r="C89" s="12" t="s">
        <v>186</v>
      </c>
      <c r="D89" s="5" t="s">
        <v>126</v>
      </c>
      <c r="E89" s="7" t="s">
        <v>1117</v>
      </c>
      <c r="F89" s="21" t="s">
        <v>1128</v>
      </c>
    </row>
    <row r="90" spans="1:6" x14ac:dyDescent="0.2">
      <c r="A90" s="7">
        <v>663</v>
      </c>
      <c r="B90" s="7" t="s">
        <v>187</v>
      </c>
      <c r="C90" s="12" t="s">
        <v>1252</v>
      </c>
      <c r="D90" s="5" t="s">
        <v>126</v>
      </c>
      <c r="E90" s="7" t="s">
        <v>1117</v>
      </c>
      <c r="F90" s="20" t="s">
        <v>1253</v>
      </c>
    </row>
    <row r="91" spans="1:6" x14ac:dyDescent="0.2">
      <c r="A91" s="7">
        <v>663</v>
      </c>
      <c r="B91" s="7" t="s">
        <v>189</v>
      </c>
      <c r="C91" s="12" t="s">
        <v>1254</v>
      </c>
      <c r="D91" s="5" t="s">
        <v>126</v>
      </c>
      <c r="E91" s="7" t="s">
        <v>1117</v>
      </c>
      <c r="F91" s="20" t="s">
        <v>1255</v>
      </c>
    </row>
    <row r="92" spans="1:6" x14ac:dyDescent="0.2">
      <c r="A92" s="7">
        <v>663</v>
      </c>
      <c r="B92" s="7" t="s">
        <v>191</v>
      </c>
      <c r="C92" s="12" t="s">
        <v>1256</v>
      </c>
      <c r="D92" s="5" t="s">
        <v>9</v>
      </c>
      <c r="E92" s="7" t="s">
        <v>1117</v>
      </c>
      <c r="F92" s="24" t="s">
        <v>1257</v>
      </c>
    </row>
    <row r="93" spans="1:6" x14ac:dyDescent="0.2">
      <c r="A93" s="7">
        <v>663</v>
      </c>
      <c r="B93" s="7" t="s">
        <v>193</v>
      </c>
      <c r="C93" s="12" t="s">
        <v>1258</v>
      </c>
      <c r="D93" s="5" t="s">
        <v>9</v>
      </c>
      <c r="E93" s="7" t="s">
        <v>1117</v>
      </c>
      <c r="F93" s="20" t="s">
        <v>1259</v>
      </c>
    </row>
    <row r="94" spans="1:6" x14ac:dyDescent="0.2">
      <c r="A94" s="7">
        <v>663</v>
      </c>
      <c r="B94" s="7" t="s">
        <v>196</v>
      </c>
      <c r="C94" s="12" t="s">
        <v>1260</v>
      </c>
      <c r="D94" s="5" t="s">
        <v>9</v>
      </c>
      <c r="E94" s="7" t="s">
        <v>1117</v>
      </c>
      <c r="F94" s="20" t="s">
        <v>1261</v>
      </c>
    </row>
    <row r="95" spans="1:6" x14ac:dyDescent="0.2">
      <c r="A95" s="7">
        <v>663</v>
      </c>
      <c r="B95" s="7" t="s">
        <v>198</v>
      </c>
      <c r="C95" s="12" t="s">
        <v>1262</v>
      </c>
      <c r="D95" s="5" t="s">
        <v>9</v>
      </c>
      <c r="E95" s="7" t="s">
        <v>1117</v>
      </c>
      <c r="F95" s="20" t="s">
        <v>1263</v>
      </c>
    </row>
    <row r="96" spans="1:6" x14ac:dyDescent="0.2">
      <c r="A96" s="7">
        <v>663</v>
      </c>
      <c r="B96" s="7" t="s">
        <v>200</v>
      </c>
      <c r="C96" s="12" t="s">
        <v>1264</v>
      </c>
      <c r="D96" s="5" t="s">
        <v>9</v>
      </c>
      <c r="E96" s="7" t="s">
        <v>1117</v>
      </c>
      <c r="F96" s="20" t="s">
        <v>1265</v>
      </c>
    </row>
    <row r="97" spans="1:6" x14ac:dyDescent="0.2">
      <c r="A97" s="7">
        <v>663</v>
      </c>
      <c r="B97" s="7" t="s">
        <v>202</v>
      </c>
      <c r="C97" s="14" t="s">
        <v>1266</v>
      </c>
      <c r="D97" s="5" t="s">
        <v>9</v>
      </c>
      <c r="E97" s="7" t="s">
        <v>1117</v>
      </c>
      <c r="F97" s="20" t="s">
        <v>1267</v>
      </c>
    </row>
    <row r="98" spans="1:6" x14ac:dyDescent="0.2">
      <c r="A98" s="7">
        <v>663</v>
      </c>
      <c r="B98" s="7" t="s">
        <v>204</v>
      </c>
      <c r="C98" s="8" t="s">
        <v>1268</v>
      </c>
      <c r="D98" s="5" t="s">
        <v>9</v>
      </c>
      <c r="E98" s="7" t="s">
        <v>1117</v>
      </c>
      <c r="F98" s="20" t="s">
        <v>1269</v>
      </c>
    </row>
    <row r="99" spans="1:6" x14ac:dyDescent="0.2">
      <c r="A99" s="7">
        <v>663</v>
      </c>
      <c r="B99" s="7" t="s">
        <v>206</v>
      </c>
      <c r="C99" s="8" t="s">
        <v>1270</v>
      </c>
      <c r="D99" s="5" t="s">
        <v>9</v>
      </c>
      <c r="E99" s="7" t="s">
        <v>1117</v>
      </c>
      <c r="F99" s="20" t="s">
        <v>1271</v>
      </c>
    </row>
    <row r="100" spans="1:6" x14ac:dyDescent="0.2">
      <c r="A100" s="7">
        <v>663</v>
      </c>
      <c r="B100" s="7" t="s">
        <v>208</v>
      </c>
      <c r="C100" s="8" t="s">
        <v>1272</v>
      </c>
      <c r="D100" s="5" t="s">
        <v>9</v>
      </c>
      <c r="E100" s="7" t="s">
        <v>1117</v>
      </c>
      <c r="F100" s="20" t="s">
        <v>1273</v>
      </c>
    </row>
    <row r="101" spans="1:6" x14ac:dyDescent="0.2">
      <c r="A101" s="7">
        <v>663</v>
      </c>
      <c r="B101" s="7" t="s">
        <v>210</v>
      </c>
      <c r="C101" s="8" t="s">
        <v>1274</v>
      </c>
      <c r="D101" s="5" t="s">
        <v>9</v>
      </c>
      <c r="E101" s="7" t="s">
        <v>1117</v>
      </c>
      <c r="F101" s="20" t="s">
        <v>1275</v>
      </c>
    </row>
    <row r="102" spans="1:6" x14ac:dyDescent="0.2">
      <c r="A102" s="7">
        <v>663</v>
      </c>
      <c r="B102" s="7" t="s">
        <v>212</v>
      </c>
      <c r="C102" s="8" t="s">
        <v>1276</v>
      </c>
      <c r="D102" s="5" t="s">
        <v>9</v>
      </c>
      <c r="E102" s="7" t="s">
        <v>1117</v>
      </c>
      <c r="F102" s="20" t="s">
        <v>1277</v>
      </c>
    </row>
    <row r="103" spans="1:6" x14ac:dyDescent="0.2">
      <c r="A103" s="7">
        <v>663</v>
      </c>
      <c r="B103" s="7" t="s">
        <v>214</v>
      </c>
      <c r="C103" s="8" t="s">
        <v>1278</v>
      </c>
      <c r="D103" s="5" t="s">
        <v>9</v>
      </c>
      <c r="E103" s="7" t="s">
        <v>1117</v>
      </c>
      <c r="F103" s="20" t="s">
        <v>1279</v>
      </c>
    </row>
    <row r="104" spans="1:6" x14ac:dyDescent="0.2">
      <c r="A104" s="7">
        <v>663</v>
      </c>
      <c r="B104" s="7" t="s">
        <v>216</v>
      </c>
      <c r="C104" s="8" t="s">
        <v>1280</v>
      </c>
      <c r="D104" s="5" t="s">
        <v>9</v>
      </c>
      <c r="E104" s="7" t="s">
        <v>1117</v>
      </c>
      <c r="F104" s="20" t="s">
        <v>1281</v>
      </c>
    </row>
    <row r="105" spans="1:6" x14ac:dyDescent="0.2">
      <c r="A105" s="7">
        <v>663</v>
      </c>
      <c r="B105" s="7" t="s">
        <v>218</v>
      </c>
      <c r="C105" s="8" t="s">
        <v>1282</v>
      </c>
      <c r="D105" s="5" t="s">
        <v>9</v>
      </c>
      <c r="E105" s="7" t="s">
        <v>1117</v>
      </c>
      <c r="F105" s="20" t="s">
        <v>1283</v>
      </c>
    </row>
    <row r="106" spans="1:6" x14ac:dyDescent="0.2">
      <c r="A106" s="7">
        <v>663</v>
      </c>
      <c r="B106" s="7" t="s">
        <v>220</v>
      </c>
      <c r="C106" s="8" t="s">
        <v>1284</v>
      </c>
      <c r="D106" s="5" t="s">
        <v>9</v>
      </c>
      <c r="E106" s="7" t="s">
        <v>1117</v>
      </c>
      <c r="F106" s="21" t="s">
        <v>1128</v>
      </c>
    </row>
    <row r="107" spans="1:6" x14ac:dyDescent="0.2">
      <c r="A107" s="7">
        <v>663</v>
      </c>
      <c r="B107" s="7" t="s">
        <v>1285</v>
      </c>
      <c r="C107" s="12" t="s">
        <v>1286</v>
      </c>
      <c r="D107" s="5" t="s">
        <v>9</v>
      </c>
      <c r="E107" s="7" t="s">
        <v>1117</v>
      </c>
      <c r="F107" s="22" t="s">
        <v>1287</v>
      </c>
    </row>
    <row r="108" spans="1:6" x14ac:dyDescent="0.2">
      <c r="A108" s="7">
        <v>663</v>
      </c>
      <c r="B108" s="7" t="s">
        <v>225</v>
      </c>
      <c r="C108" s="12" t="s">
        <v>1288</v>
      </c>
      <c r="D108" s="5" t="s">
        <v>9</v>
      </c>
      <c r="E108" s="7" t="s">
        <v>1117</v>
      </c>
      <c r="F108" s="20" t="s">
        <v>1289</v>
      </c>
    </row>
    <row r="109" spans="1:6" x14ac:dyDescent="0.2">
      <c r="A109" s="7">
        <v>663</v>
      </c>
      <c r="B109" s="7" t="s">
        <v>1290</v>
      </c>
      <c r="C109" s="12" t="s">
        <v>1291</v>
      </c>
      <c r="D109" s="5" t="s">
        <v>9</v>
      </c>
      <c r="E109" s="7" t="s">
        <v>1117</v>
      </c>
      <c r="F109" s="20" t="s">
        <v>1292</v>
      </c>
    </row>
    <row r="110" spans="1:6" x14ac:dyDescent="0.2">
      <c r="A110" s="7">
        <v>663</v>
      </c>
      <c r="B110" s="7" t="s">
        <v>229</v>
      </c>
      <c r="C110" s="12" t="s">
        <v>1293</v>
      </c>
      <c r="D110" s="5" t="s">
        <v>9</v>
      </c>
      <c r="E110" s="7" t="s">
        <v>1117</v>
      </c>
    </row>
    <row r="111" spans="1:6" x14ac:dyDescent="0.2">
      <c r="A111" s="7">
        <v>663</v>
      </c>
      <c r="B111" s="7" t="s">
        <v>231</v>
      </c>
      <c r="C111" s="12" t="s">
        <v>1294</v>
      </c>
      <c r="D111" s="5" t="s">
        <v>9</v>
      </c>
      <c r="E111" s="7" t="s">
        <v>1117</v>
      </c>
      <c r="F111" s="22" t="s">
        <v>1295</v>
      </c>
    </row>
    <row r="112" spans="1:6" x14ac:dyDescent="0.2">
      <c r="A112" s="7">
        <v>663</v>
      </c>
      <c r="B112" s="7" t="s">
        <v>233</v>
      </c>
      <c r="C112" s="12" t="s">
        <v>1296</v>
      </c>
      <c r="D112" s="5" t="s">
        <v>9</v>
      </c>
      <c r="E112" s="7" t="s">
        <v>1117</v>
      </c>
      <c r="F112" s="21" t="s">
        <v>1128</v>
      </c>
    </row>
    <row r="113" spans="1:6" x14ac:dyDescent="0.2">
      <c r="A113" s="7">
        <v>663</v>
      </c>
      <c r="B113" s="7" t="s">
        <v>235</v>
      </c>
      <c r="C113" s="12" t="s">
        <v>1297</v>
      </c>
      <c r="D113" s="5" t="s">
        <v>9</v>
      </c>
      <c r="E113" s="7" t="s">
        <v>1117</v>
      </c>
      <c r="F113" s="20" t="s">
        <v>1298</v>
      </c>
    </row>
    <row r="114" spans="1:6" x14ac:dyDescent="0.2">
      <c r="A114" s="7">
        <v>663</v>
      </c>
      <c r="B114" s="7" t="s">
        <v>237</v>
      </c>
      <c r="C114" s="12" t="s">
        <v>1299</v>
      </c>
      <c r="D114" s="5" t="s">
        <v>9</v>
      </c>
      <c r="E114" s="7" t="s">
        <v>1117</v>
      </c>
      <c r="F114" s="20" t="s">
        <v>1300</v>
      </c>
    </row>
    <row r="115" spans="1:6" x14ac:dyDescent="0.2">
      <c r="A115" s="7">
        <v>663</v>
      </c>
      <c r="B115" s="7" t="s">
        <v>239</v>
      </c>
      <c r="C115" s="12" t="s">
        <v>1301</v>
      </c>
      <c r="D115" s="5" t="s">
        <v>9</v>
      </c>
      <c r="E115" s="7" t="s">
        <v>1117</v>
      </c>
      <c r="F115" s="20" t="s">
        <v>1302</v>
      </c>
    </row>
    <row r="116" spans="1:6" x14ac:dyDescent="0.2">
      <c r="A116" s="7">
        <v>663</v>
      </c>
      <c r="B116" s="7" t="s">
        <v>241</v>
      </c>
      <c r="C116" s="12" t="s">
        <v>1303</v>
      </c>
      <c r="D116" s="5" t="s">
        <v>9</v>
      </c>
      <c r="E116" s="7" t="s">
        <v>1117</v>
      </c>
      <c r="F116" s="20" t="s">
        <v>1304</v>
      </c>
    </row>
    <row r="117" spans="1:6" x14ac:dyDescent="0.2">
      <c r="A117" s="7">
        <v>663</v>
      </c>
      <c r="B117" s="7" t="s">
        <v>243</v>
      </c>
      <c r="C117" s="12" t="s">
        <v>1305</v>
      </c>
      <c r="D117" s="5" t="s">
        <v>9</v>
      </c>
      <c r="E117" s="7" t="s">
        <v>1117</v>
      </c>
      <c r="F117" s="4" t="s">
        <v>1306</v>
      </c>
    </row>
    <row r="118" spans="1:6" x14ac:dyDescent="0.2">
      <c r="A118" s="7">
        <v>663</v>
      </c>
      <c r="B118" s="7" t="s">
        <v>245</v>
      </c>
      <c r="C118" s="12" t="s">
        <v>1307</v>
      </c>
      <c r="D118" s="5" t="s">
        <v>9</v>
      </c>
      <c r="E118" s="7" t="s">
        <v>1117</v>
      </c>
      <c r="F118" s="4" t="s">
        <v>1306</v>
      </c>
    </row>
    <row r="119" spans="1:6" x14ac:dyDescent="0.2">
      <c r="A119" s="7">
        <v>663</v>
      </c>
      <c r="B119" s="7" t="s">
        <v>1308</v>
      </c>
      <c r="C119" s="12" t="s">
        <v>1309</v>
      </c>
      <c r="D119" s="5" t="s">
        <v>9</v>
      </c>
      <c r="E119" s="7" t="s">
        <v>1117</v>
      </c>
      <c r="F119" s="20" t="s">
        <v>1310</v>
      </c>
    </row>
    <row r="120" spans="1:6" x14ac:dyDescent="0.2">
      <c r="A120" s="7">
        <v>663</v>
      </c>
      <c r="B120" s="7" t="s">
        <v>249</v>
      </c>
      <c r="C120" s="12" t="s">
        <v>1311</v>
      </c>
      <c r="D120" s="5" t="s">
        <v>9</v>
      </c>
      <c r="E120" s="7" t="s">
        <v>1117</v>
      </c>
      <c r="F120" s="20" t="s">
        <v>1312</v>
      </c>
    </row>
    <row r="121" spans="1:6" x14ac:dyDescent="0.2">
      <c r="A121" s="7">
        <v>663</v>
      </c>
      <c r="B121" s="7" t="s">
        <v>251</v>
      </c>
      <c r="C121" s="12" t="s">
        <v>1313</v>
      </c>
      <c r="D121" s="5" t="s">
        <v>9</v>
      </c>
      <c r="E121" s="7" t="s">
        <v>1117</v>
      </c>
      <c r="F121" s="20" t="s">
        <v>1314</v>
      </c>
    </row>
    <row r="122" spans="1:6" x14ac:dyDescent="0.2">
      <c r="A122" s="21">
        <v>663</v>
      </c>
      <c r="B122" s="21" t="s">
        <v>253</v>
      </c>
      <c r="C122" s="25" t="s">
        <v>1315</v>
      </c>
      <c r="D122" s="26" t="s">
        <v>9</v>
      </c>
      <c r="E122" s="21" t="s">
        <v>1117</v>
      </c>
      <c r="F122" s="21" t="s">
        <v>1128</v>
      </c>
    </row>
    <row r="123" spans="1:6" x14ac:dyDescent="0.2">
      <c r="A123" s="21">
        <v>663</v>
      </c>
      <c r="B123" s="21" t="s">
        <v>255</v>
      </c>
      <c r="C123" s="25" t="s">
        <v>1316</v>
      </c>
      <c r="D123" s="26" t="s">
        <v>9</v>
      </c>
      <c r="E123" s="21" t="s">
        <v>1117</v>
      </c>
      <c r="F123" s="27" t="s">
        <v>1317</v>
      </c>
    </row>
    <row r="124" spans="1:6" x14ac:dyDescent="0.2">
      <c r="A124" s="21">
        <v>663</v>
      </c>
      <c r="B124" s="21" t="s">
        <v>257</v>
      </c>
      <c r="C124" s="25" t="s">
        <v>1318</v>
      </c>
      <c r="D124" s="26" t="s">
        <v>9</v>
      </c>
      <c r="E124" s="21" t="s">
        <v>1117</v>
      </c>
      <c r="F124" s="27" t="s">
        <v>1319</v>
      </c>
    </row>
    <row r="125" spans="1:6" x14ac:dyDescent="0.2">
      <c r="A125" s="7">
        <v>663</v>
      </c>
      <c r="B125" s="7" t="s">
        <v>259</v>
      </c>
      <c r="C125" s="12" t="s">
        <v>1320</v>
      </c>
      <c r="D125" s="5" t="s">
        <v>9</v>
      </c>
      <c r="E125" s="7" t="s">
        <v>1117</v>
      </c>
      <c r="F125" s="20" t="s">
        <v>1321</v>
      </c>
    </row>
    <row r="126" spans="1:6" x14ac:dyDescent="0.2">
      <c r="A126" s="7">
        <v>663</v>
      </c>
      <c r="B126" s="7" t="s">
        <v>1322</v>
      </c>
      <c r="C126" s="12" t="s">
        <v>1323</v>
      </c>
      <c r="D126" s="5" t="s">
        <v>9</v>
      </c>
      <c r="E126" s="7" t="s">
        <v>1117</v>
      </c>
      <c r="F126" s="20" t="s">
        <v>1324</v>
      </c>
    </row>
    <row r="127" spans="1:6" x14ac:dyDescent="0.2">
      <c r="A127" s="7">
        <v>663</v>
      </c>
      <c r="B127" s="7" t="s">
        <v>264</v>
      </c>
      <c r="C127" s="12" t="s">
        <v>1325</v>
      </c>
      <c r="D127" s="5" t="s">
        <v>9</v>
      </c>
      <c r="E127" s="7" t="s">
        <v>1117</v>
      </c>
      <c r="F127" s="20" t="s">
        <v>1326</v>
      </c>
    </row>
    <row r="128" spans="1:6" x14ac:dyDescent="0.2">
      <c r="A128" s="7">
        <v>663</v>
      </c>
      <c r="B128" s="7" t="s">
        <v>266</v>
      </c>
      <c r="C128" s="12" t="s">
        <v>1327</v>
      </c>
      <c r="D128" s="5" t="s">
        <v>9</v>
      </c>
      <c r="E128" s="7" t="s">
        <v>1117</v>
      </c>
      <c r="F128" s="21" t="s">
        <v>1128</v>
      </c>
    </row>
    <row r="129" spans="1:6" x14ac:dyDescent="0.2">
      <c r="A129" s="7">
        <v>663</v>
      </c>
      <c r="B129" s="7" t="s">
        <v>268</v>
      </c>
      <c r="C129" s="12" t="s">
        <v>1328</v>
      </c>
      <c r="D129" s="5" t="s">
        <v>9</v>
      </c>
      <c r="E129" s="7" t="s">
        <v>1117</v>
      </c>
      <c r="F129" s="20" t="s">
        <v>1329</v>
      </c>
    </row>
    <row r="130" spans="1:6" x14ac:dyDescent="0.2">
      <c r="A130" s="7">
        <v>663</v>
      </c>
      <c r="B130" s="7" t="s">
        <v>270</v>
      </c>
      <c r="C130" s="12" t="s">
        <v>1330</v>
      </c>
      <c r="D130" s="5" t="s">
        <v>9</v>
      </c>
      <c r="E130" s="7" t="s">
        <v>1117</v>
      </c>
      <c r="F130" s="20" t="s">
        <v>1331</v>
      </c>
    </row>
    <row r="131" spans="1:6" x14ac:dyDescent="0.2">
      <c r="A131" s="7">
        <v>663</v>
      </c>
      <c r="B131" s="7" t="s">
        <v>272</v>
      </c>
      <c r="C131" s="12" t="s">
        <v>1332</v>
      </c>
      <c r="D131" s="5" t="s">
        <v>9</v>
      </c>
      <c r="E131" s="7" t="s">
        <v>1117</v>
      </c>
      <c r="F131" s="20" t="s">
        <v>1333</v>
      </c>
    </row>
    <row r="132" spans="1:6" x14ac:dyDescent="0.2">
      <c r="A132" s="7">
        <v>663</v>
      </c>
      <c r="B132" s="7" t="s">
        <v>274</v>
      </c>
      <c r="C132" s="12" t="s">
        <v>1334</v>
      </c>
      <c r="D132" s="5" t="s">
        <v>9</v>
      </c>
      <c r="E132" s="7" t="s">
        <v>1117</v>
      </c>
      <c r="F132" s="21" t="s">
        <v>1128</v>
      </c>
    </row>
    <row r="133" spans="1:6" x14ac:dyDescent="0.2">
      <c r="A133" s="7">
        <v>663</v>
      </c>
      <c r="B133" s="7" t="s">
        <v>276</v>
      </c>
      <c r="C133" s="12" t="s">
        <v>1335</v>
      </c>
      <c r="D133" s="5" t="s">
        <v>9</v>
      </c>
      <c r="E133" s="7" t="s">
        <v>1117</v>
      </c>
      <c r="F133" s="21" t="s">
        <v>1128</v>
      </c>
    </row>
    <row r="134" spans="1:6" x14ac:dyDescent="0.2">
      <c r="A134" s="7">
        <v>663</v>
      </c>
      <c r="B134" s="7" t="s">
        <v>278</v>
      </c>
      <c r="C134" s="12" t="s">
        <v>1336</v>
      </c>
      <c r="D134" s="5" t="s">
        <v>9</v>
      </c>
      <c r="E134" s="7" t="s">
        <v>1117</v>
      </c>
      <c r="F134" s="21" t="s">
        <v>1128</v>
      </c>
    </row>
    <row r="135" spans="1:6" x14ac:dyDescent="0.2">
      <c r="A135" s="7">
        <v>663</v>
      </c>
      <c r="B135" s="7" t="s">
        <v>280</v>
      </c>
      <c r="C135" s="12" t="s">
        <v>1337</v>
      </c>
      <c r="D135" s="5" t="s">
        <v>9</v>
      </c>
      <c r="E135" s="7" t="s">
        <v>1117</v>
      </c>
      <c r="F135" s="21" t="s">
        <v>1128</v>
      </c>
    </row>
    <row r="136" spans="1:6" x14ac:dyDescent="0.2">
      <c r="A136" s="7">
        <v>663</v>
      </c>
      <c r="B136" s="7" t="s">
        <v>282</v>
      </c>
      <c r="C136" s="12" t="s">
        <v>1338</v>
      </c>
      <c r="D136" s="5" t="s">
        <v>9</v>
      </c>
      <c r="E136" s="7" t="s">
        <v>1117</v>
      </c>
      <c r="F136" s="21" t="s">
        <v>1128</v>
      </c>
    </row>
    <row r="137" spans="1:6" x14ac:dyDescent="0.2">
      <c r="A137" s="7">
        <v>663</v>
      </c>
      <c r="B137" s="7" t="s">
        <v>284</v>
      </c>
      <c r="C137" s="12" t="s">
        <v>1339</v>
      </c>
      <c r="D137" s="5" t="s">
        <v>9</v>
      </c>
      <c r="E137" s="7" t="s">
        <v>1117</v>
      </c>
      <c r="F137" s="21" t="s">
        <v>1128</v>
      </c>
    </row>
    <row r="138" spans="1:6" x14ac:dyDescent="0.2">
      <c r="A138" s="7">
        <v>663</v>
      </c>
      <c r="B138" s="7" t="s">
        <v>286</v>
      </c>
      <c r="C138" s="12" t="s">
        <v>1340</v>
      </c>
      <c r="D138" s="5" t="s">
        <v>9</v>
      </c>
      <c r="E138" s="7" t="s">
        <v>1117</v>
      </c>
      <c r="F138" s="21" t="s">
        <v>1128</v>
      </c>
    </row>
    <row r="139" spans="1:6" x14ac:dyDescent="0.2">
      <c r="A139" s="7">
        <v>663</v>
      </c>
      <c r="B139" s="7" t="s">
        <v>288</v>
      </c>
      <c r="C139" s="12" t="s">
        <v>1341</v>
      </c>
      <c r="D139" s="5" t="s">
        <v>9</v>
      </c>
      <c r="E139" s="7" t="s">
        <v>1117</v>
      </c>
      <c r="F139" s="21" t="s">
        <v>1128</v>
      </c>
    </row>
    <row r="140" spans="1:6" x14ac:dyDescent="0.2">
      <c r="A140" s="7">
        <v>663</v>
      </c>
      <c r="B140" s="7" t="s">
        <v>290</v>
      </c>
      <c r="C140" s="12" t="s">
        <v>1342</v>
      </c>
      <c r="D140" s="5" t="s">
        <v>9</v>
      </c>
      <c r="E140" s="7" t="s">
        <v>1117</v>
      </c>
      <c r="F140" s="20" t="s">
        <v>1343</v>
      </c>
    </row>
    <row r="141" spans="1:6" x14ac:dyDescent="0.2">
      <c r="A141" s="7">
        <v>663</v>
      </c>
      <c r="B141" s="7" t="s">
        <v>292</v>
      </c>
      <c r="C141" s="12" t="s">
        <v>1344</v>
      </c>
      <c r="D141" s="5" t="s">
        <v>9</v>
      </c>
      <c r="E141" s="7" t="s">
        <v>1117</v>
      </c>
      <c r="F141" s="20" t="s">
        <v>1345</v>
      </c>
    </row>
    <row r="142" spans="1:6" x14ac:dyDescent="0.2">
      <c r="A142" s="7">
        <v>663</v>
      </c>
      <c r="B142" s="7" t="s">
        <v>294</v>
      </c>
      <c r="C142" s="12" t="s">
        <v>1346</v>
      </c>
      <c r="D142" s="5" t="s">
        <v>9</v>
      </c>
      <c r="E142" s="7" t="s">
        <v>1117</v>
      </c>
      <c r="F142" s="21" t="s">
        <v>1128</v>
      </c>
    </row>
    <row r="143" spans="1:6" x14ac:dyDescent="0.2">
      <c r="A143" s="7">
        <v>663</v>
      </c>
      <c r="B143" s="7" t="s">
        <v>296</v>
      </c>
      <c r="C143" s="12" t="s">
        <v>1347</v>
      </c>
      <c r="D143" s="5" t="s">
        <v>9</v>
      </c>
      <c r="E143" s="7" t="s">
        <v>1117</v>
      </c>
      <c r="F143" s="21" t="s">
        <v>1128</v>
      </c>
    </row>
    <row r="144" spans="1:6" x14ac:dyDescent="0.2">
      <c r="A144" s="7">
        <v>663</v>
      </c>
      <c r="B144" s="7" t="s">
        <v>298</v>
      </c>
      <c r="C144" s="12" t="s">
        <v>1348</v>
      </c>
      <c r="D144" s="5" t="s">
        <v>9</v>
      </c>
      <c r="E144" s="7" t="s">
        <v>1117</v>
      </c>
      <c r="F144" s="21" t="s">
        <v>1128</v>
      </c>
    </row>
    <row r="145" spans="1:6" x14ac:dyDescent="0.2">
      <c r="A145" s="7">
        <v>663</v>
      </c>
      <c r="B145" s="7" t="s">
        <v>300</v>
      </c>
      <c r="C145" s="12" t="s">
        <v>1349</v>
      </c>
      <c r="D145" s="5" t="s">
        <v>9</v>
      </c>
      <c r="E145" s="7" t="s">
        <v>1117</v>
      </c>
      <c r="F145" s="21" t="s">
        <v>1128</v>
      </c>
    </row>
    <row r="146" spans="1:6" x14ac:dyDescent="0.2">
      <c r="A146" s="7">
        <v>663</v>
      </c>
      <c r="B146" s="7" t="s">
        <v>302</v>
      </c>
      <c r="C146" s="12" t="s">
        <v>1350</v>
      </c>
      <c r="D146" s="5" t="s">
        <v>9</v>
      </c>
      <c r="E146" s="7" t="s">
        <v>1117</v>
      </c>
      <c r="F146" s="21" t="s">
        <v>1128</v>
      </c>
    </row>
    <row r="147" spans="1:6" x14ac:dyDescent="0.2">
      <c r="A147" s="7">
        <v>663</v>
      </c>
      <c r="B147" s="7" t="s">
        <v>304</v>
      </c>
      <c r="C147" s="12" t="s">
        <v>1351</v>
      </c>
      <c r="D147" s="5" t="s">
        <v>9</v>
      </c>
      <c r="E147" s="7" t="s">
        <v>1117</v>
      </c>
      <c r="F147" s="21" t="s">
        <v>1128</v>
      </c>
    </row>
    <row r="148" spans="1:6" x14ac:dyDescent="0.2">
      <c r="A148" s="7">
        <v>663</v>
      </c>
      <c r="B148" s="7" t="s">
        <v>306</v>
      </c>
      <c r="C148" s="12" t="s">
        <v>1352</v>
      </c>
      <c r="D148" s="5" t="s">
        <v>9</v>
      </c>
      <c r="E148" s="7" t="s">
        <v>1117</v>
      </c>
      <c r="F148" s="21" t="s">
        <v>1128</v>
      </c>
    </row>
    <row r="149" spans="1:6" x14ac:dyDescent="0.2">
      <c r="A149" s="7">
        <v>663</v>
      </c>
      <c r="B149" s="7" t="s">
        <v>308</v>
      </c>
      <c r="C149" s="12" t="s">
        <v>1353</v>
      </c>
      <c r="D149" s="5" t="s">
        <v>9</v>
      </c>
      <c r="E149" s="7" t="s">
        <v>1117</v>
      </c>
      <c r="F149" s="21" t="s">
        <v>1128</v>
      </c>
    </row>
    <row r="150" spans="1:6" x14ac:dyDescent="0.2">
      <c r="A150" s="7">
        <v>663</v>
      </c>
      <c r="B150" s="7" t="s">
        <v>310</v>
      </c>
      <c r="C150" s="12" t="s">
        <v>1354</v>
      </c>
      <c r="D150" s="5" t="s">
        <v>9</v>
      </c>
      <c r="E150" s="7" t="s">
        <v>1117</v>
      </c>
      <c r="F150" s="21" t="s">
        <v>1128</v>
      </c>
    </row>
    <row r="151" spans="1:6" x14ac:dyDescent="0.2">
      <c r="A151" s="7">
        <v>663</v>
      </c>
      <c r="B151" s="7" t="s">
        <v>312</v>
      </c>
      <c r="C151" s="12" t="s">
        <v>1355</v>
      </c>
      <c r="D151" s="5" t="s">
        <v>9</v>
      </c>
      <c r="E151" s="7" t="s">
        <v>1117</v>
      </c>
      <c r="F151" s="21" t="s">
        <v>1128</v>
      </c>
    </row>
    <row r="152" spans="1:6" x14ac:dyDescent="0.2">
      <c r="A152" s="7">
        <v>663</v>
      </c>
      <c r="B152" s="7" t="s">
        <v>314</v>
      </c>
      <c r="C152" s="12" t="s">
        <v>1356</v>
      </c>
      <c r="D152" s="5" t="s">
        <v>9</v>
      </c>
      <c r="E152" s="7" t="s">
        <v>1117</v>
      </c>
      <c r="F152" s="21" t="s">
        <v>1128</v>
      </c>
    </row>
    <row r="153" spans="1:6" x14ac:dyDescent="0.2">
      <c r="A153" s="7">
        <v>663</v>
      </c>
      <c r="B153" s="7" t="s">
        <v>316</v>
      </c>
      <c r="C153" s="12" t="s">
        <v>1357</v>
      </c>
      <c r="D153" s="5" t="s">
        <v>9</v>
      </c>
      <c r="E153" s="7" t="s">
        <v>1117</v>
      </c>
      <c r="F153" s="21" t="s">
        <v>1128</v>
      </c>
    </row>
    <row r="154" spans="1:6" x14ac:dyDescent="0.2">
      <c r="A154" s="7">
        <v>663</v>
      </c>
      <c r="B154" s="7" t="s">
        <v>318</v>
      </c>
      <c r="C154" s="12" t="s">
        <v>1358</v>
      </c>
      <c r="D154" s="5" t="s">
        <v>9</v>
      </c>
      <c r="E154" s="7" t="s">
        <v>1117</v>
      </c>
      <c r="F154" s="21" t="s">
        <v>1128</v>
      </c>
    </row>
    <row r="155" spans="1:6" x14ac:dyDescent="0.2">
      <c r="A155" s="7">
        <v>663</v>
      </c>
      <c r="B155" s="7" t="s">
        <v>320</v>
      </c>
      <c r="C155" s="12" t="s">
        <v>1359</v>
      </c>
      <c r="D155" s="5" t="s">
        <v>9</v>
      </c>
      <c r="E155" s="7" t="s">
        <v>1117</v>
      </c>
      <c r="F155" s="21" t="s">
        <v>1128</v>
      </c>
    </row>
    <row r="156" spans="1:6" x14ac:dyDescent="0.2">
      <c r="A156" s="7">
        <v>663</v>
      </c>
      <c r="B156" s="7" t="s">
        <v>322</v>
      </c>
      <c r="C156" s="12" t="s">
        <v>1360</v>
      </c>
      <c r="D156" s="5" t="s">
        <v>9</v>
      </c>
      <c r="E156" s="7" t="s">
        <v>1117</v>
      </c>
      <c r="F156" s="21" t="s">
        <v>1128</v>
      </c>
    </row>
    <row r="157" spans="1:6" x14ac:dyDescent="0.2">
      <c r="A157" s="7">
        <v>663</v>
      </c>
      <c r="B157" s="7" t="s">
        <v>324</v>
      </c>
      <c r="C157" s="12" t="s">
        <v>1361</v>
      </c>
      <c r="D157" s="5" t="s">
        <v>9</v>
      </c>
      <c r="E157" s="7" t="s">
        <v>1117</v>
      </c>
      <c r="F157" s="20" t="s">
        <v>1362</v>
      </c>
    </row>
    <row r="158" spans="1:6" x14ac:dyDescent="0.2">
      <c r="A158" s="7">
        <v>663</v>
      </c>
      <c r="B158" s="7" t="s">
        <v>326</v>
      </c>
      <c r="C158" s="12" t="s">
        <v>1363</v>
      </c>
      <c r="D158" s="5" t="s">
        <v>9</v>
      </c>
      <c r="E158" s="7" t="s">
        <v>1117</v>
      </c>
      <c r="F158" s="20" t="s">
        <v>1364</v>
      </c>
    </row>
    <row r="159" spans="1:6" x14ac:dyDescent="0.2">
      <c r="A159" s="7">
        <v>663</v>
      </c>
      <c r="B159" s="7" t="s">
        <v>328</v>
      </c>
      <c r="C159" s="12" t="s">
        <v>1365</v>
      </c>
      <c r="D159" s="5" t="s">
        <v>9</v>
      </c>
      <c r="E159" s="7" t="s">
        <v>1117</v>
      </c>
      <c r="F159" s="21" t="s">
        <v>1128</v>
      </c>
    </row>
    <row r="160" spans="1:6" x14ac:dyDescent="0.2">
      <c r="A160" s="7">
        <v>663</v>
      </c>
      <c r="B160" s="7" t="s">
        <v>330</v>
      </c>
      <c r="C160" s="12" t="s">
        <v>1366</v>
      </c>
      <c r="D160" s="5" t="s">
        <v>9</v>
      </c>
      <c r="E160" s="7" t="s">
        <v>1117</v>
      </c>
      <c r="F160" s="20" t="s">
        <v>1367</v>
      </c>
    </row>
    <row r="161" spans="1:6" x14ac:dyDescent="0.2">
      <c r="A161" s="7">
        <v>663</v>
      </c>
      <c r="B161" s="7" t="s">
        <v>332</v>
      </c>
      <c r="C161" s="12" t="s">
        <v>1368</v>
      </c>
      <c r="D161" s="5" t="s">
        <v>9</v>
      </c>
      <c r="E161" s="7" t="s">
        <v>1117</v>
      </c>
      <c r="F161" s="21" t="s">
        <v>1128</v>
      </c>
    </row>
    <row r="162" spans="1:6" x14ac:dyDescent="0.2">
      <c r="A162" s="7">
        <v>663</v>
      </c>
      <c r="B162" s="7" t="s">
        <v>334</v>
      </c>
      <c r="C162" s="12" t="s">
        <v>1369</v>
      </c>
      <c r="D162" s="5" t="s">
        <v>9</v>
      </c>
      <c r="E162" s="7" t="s">
        <v>1117</v>
      </c>
      <c r="F162" s="20" t="s">
        <v>1370</v>
      </c>
    </row>
    <row r="163" spans="1:6" x14ac:dyDescent="0.2">
      <c r="A163" s="7">
        <v>663</v>
      </c>
      <c r="B163" s="7" t="s">
        <v>336</v>
      </c>
      <c r="C163" s="12" t="s">
        <v>1371</v>
      </c>
      <c r="D163" s="5" t="s">
        <v>9</v>
      </c>
      <c r="E163" s="7" t="s">
        <v>1117</v>
      </c>
      <c r="F163" s="20" t="s">
        <v>1372</v>
      </c>
    </row>
    <row r="164" spans="1:6" x14ac:dyDescent="0.2">
      <c r="A164" s="7">
        <v>663</v>
      </c>
      <c r="B164" s="7" t="s">
        <v>338</v>
      </c>
      <c r="C164" s="12" t="s">
        <v>1373</v>
      </c>
      <c r="D164" s="5" t="s">
        <v>9</v>
      </c>
      <c r="E164" s="7" t="s">
        <v>1117</v>
      </c>
      <c r="F164" s="4" t="s">
        <v>1374</v>
      </c>
    </row>
    <row r="165" spans="1:6" x14ac:dyDescent="0.2">
      <c r="A165" s="7">
        <v>663</v>
      </c>
      <c r="B165" s="7" t="s">
        <v>341</v>
      </c>
      <c r="C165" s="12" t="s">
        <v>1375</v>
      </c>
      <c r="D165" s="5" t="s">
        <v>9</v>
      </c>
      <c r="E165" s="7" t="s">
        <v>1117</v>
      </c>
      <c r="F165" s="4" t="s">
        <v>1376</v>
      </c>
    </row>
    <row r="166" spans="1:6" x14ac:dyDescent="0.2">
      <c r="A166" s="7">
        <v>663</v>
      </c>
      <c r="B166" s="7" t="s">
        <v>344</v>
      </c>
      <c r="C166" s="12" t="s">
        <v>1377</v>
      </c>
      <c r="D166" s="5" t="s">
        <v>9</v>
      </c>
      <c r="E166" s="7" t="s">
        <v>1117</v>
      </c>
      <c r="F166" s="20" t="s">
        <v>1378</v>
      </c>
    </row>
    <row r="167" spans="1:6" x14ac:dyDescent="0.2">
      <c r="A167" s="7">
        <v>663</v>
      </c>
      <c r="B167" s="7" t="s">
        <v>1379</v>
      </c>
      <c r="C167" s="12" t="s">
        <v>1380</v>
      </c>
      <c r="D167" s="5" t="s">
        <v>9</v>
      </c>
      <c r="E167" s="7" t="s">
        <v>1117</v>
      </c>
      <c r="F167" s="20" t="s">
        <v>1381</v>
      </c>
    </row>
    <row r="168" spans="1:6" x14ac:dyDescent="0.2">
      <c r="A168" s="7">
        <v>663</v>
      </c>
      <c r="B168" s="7" t="s">
        <v>348</v>
      </c>
      <c r="C168" s="18" t="s">
        <v>1382</v>
      </c>
      <c r="D168" s="5" t="s">
        <v>9</v>
      </c>
      <c r="E168" s="7" t="s">
        <v>1117</v>
      </c>
      <c r="F168" s="28" t="s">
        <v>1383</v>
      </c>
    </row>
    <row r="169" spans="1:6" x14ac:dyDescent="0.2">
      <c r="A169" s="7">
        <v>663</v>
      </c>
      <c r="B169" s="7" t="s">
        <v>1384</v>
      </c>
      <c r="C169" s="12" t="s">
        <v>1385</v>
      </c>
      <c r="D169" s="5" t="s">
        <v>9</v>
      </c>
      <c r="E169" s="7" t="s">
        <v>1117</v>
      </c>
      <c r="F169" s="20" t="s">
        <v>1386</v>
      </c>
    </row>
    <row r="170" spans="1:6" x14ac:dyDescent="0.2">
      <c r="A170" s="7">
        <v>663</v>
      </c>
      <c r="B170" s="7" t="s">
        <v>352</v>
      </c>
      <c r="C170" s="12" t="s">
        <v>1387</v>
      </c>
      <c r="D170" s="5" t="s">
        <v>9</v>
      </c>
      <c r="E170" s="7" t="s">
        <v>1117</v>
      </c>
      <c r="F170" s="20" t="s">
        <v>1388</v>
      </c>
    </row>
    <row r="171" spans="1:6" x14ac:dyDescent="0.2">
      <c r="A171" s="7">
        <v>663</v>
      </c>
      <c r="B171" s="7" t="s">
        <v>354</v>
      </c>
      <c r="C171" s="12" t="s">
        <v>1389</v>
      </c>
      <c r="D171" s="5" t="s">
        <v>9</v>
      </c>
      <c r="E171" s="7" t="s">
        <v>1117</v>
      </c>
      <c r="F171" s="20" t="s">
        <v>1390</v>
      </c>
    </row>
    <row r="172" spans="1:6" x14ac:dyDescent="0.2">
      <c r="A172" s="7">
        <v>663</v>
      </c>
      <c r="B172" s="7" t="s">
        <v>1391</v>
      </c>
      <c r="C172" s="12" t="s">
        <v>1392</v>
      </c>
      <c r="D172" s="5" t="s">
        <v>9</v>
      </c>
      <c r="E172" s="7" t="s">
        <v>1117</v>
      </c>
      <c r="F172" s="20" t="s">
        <v>1393</v>
      </c>
    </row>
    <row r="173" spans="1:6" x14ac:dyDescent="0.2">
      <c r="A173" s="7">
        <v>663</v>
      </c>
      <c r="B173" s="7" t="s">
        <v>358</v>
      </c>
      <c r="C173" s="12" t="s">
        <v>1394</v>
      </c>
      <c r="D173" s="5" t="s">
        <v>9</v>
      </c>
      <c r="E173" s="7" t="s">
        <v>1117</v>
      </c>
      <c r="F173" s="20" t="s">
        <v>1395</v>
      </c>
    </row>
    <row r="174" spans="1:6" x14ac:dyDescent="0.2">
      <c r="A174" s="7">
        <v>663</v>
      </c>
      <c r="B174" s="7" t="s">
        <v>1396</v>
      </c>
      <c r="C174" s="12" t="s">
        <v>1397</v>
      </c>
      <c r="D174" s="5" t="s">
        <v>9</v>
      </c>
      <c r="E174" s="7" t="s">
        <v>1117</v>
      </c>
      <c r="F174" s="22" t="s">
        <v>1398</v>
      </c>
    </row>
    <row r="175" spans="1:6" x14ac:dyDescent="0.2">
      <c r="A175" s="7">
        <v>663</v>
      </c>
      <c r="B175" s="7" t="s">
        <v>362</v>
      </c>
      <c r="C175" s="12" t="s">
        <v>1399</v>
      </c>
      <c r="D175" s="5" t="s">
        <v>9</v>
      </c>
      <c r="E175" s="7" t="s">
        <v>1117</v>
      </c>
      <c r="F175" s="20" t="s">
        <v>1400</v>
      </c>
    </row>
    <row r="176" spans="1:6" x14ac:dyDescent="0.2">
      <c r="A176" s="7">
        <v>663</v>
      </c>
      <c r="B176" s="7" t="s">
        <v>364</v>
      </c>
      <c r="C176" s="12" t="s">
        <v>1401</v>
      </c>
      <c r="D176" s="5" t="s">
        <v>9</v>
      </c>
      <c r="E176" s="7" t="s">
        <v>1117</v>
      </c>
      <c r="F176" s="20" t="s">
        <v>1402</v>
      </c>
    </row>
    <row r="177" spans="1:6" x14ac:dyDescent="0.2">
      <c r="A177" s="7">
        <v>663</v>
      </c>
      <c r="B177" s="7" t="s">
        <v>1403</v>
      </c>
      <c r="C177" s="12" t="s">
        <v>1404</v>
      </c>
      <c r="D177" s="5" t="s">
        <v>9</v>
      </c>
      <c r="E177" s="7" t="s">
        <v>1117</v>
      </c>
      <c r="F177" s="20" t="s">
        <v>1405</v>
      </c>
    </row>
    <row r="178" spans="1:6" x14ac:dyDescent="0.2">
      <c r="A178" s="7">
        <v>663</v>
      </c>
      <c r="B178" s="7" t="s">
        <v>368</v>
      </c>
      <c r="C178" s="12" t="s">
        <v>1406</v>
      </c>
      <c r="D178" s="5" t="s">
        <v>9</v>
      </c>
      <c r="E178" s="7" t="s">
        <v>1117</v>
      </c>
      <c r="F178" s="20" t="s">
        <v>1407</v>
      </c>
    </row>
    <row r="179" spans="1:6" x14ac:dyDescent="0.2">
      <c r="A179" s="7">
        <v>663</v>
      </c>
      <c r="B179" s="7" t="s">
        <v>1408</v>
      </c>
      <c r="C179" s="12" t="s">
        <v>1409</v>
      </c>
      <c r="D179" s="5" t="s">
        <v>9</v>
      </c>
      <c r="E179" s="7" t="s">
        <v>1117</v>
      </c>
      <c r="F179" s="20" t="s">
        <v>1410</v>
      </c>
    </row>
    <row r="180" spans="1:6" x14ac:dyDescent="0.2">
      <c r="A180" s="7">
        <v>663</v>
      </c>
      <c r="B180" s="7" t="s">
        <v>372</v>
      </c>
      <c r="C180" s="12" t="s">
        <v>373</v>
      </c>
      <c r="D180" s="5" t="s">
        <v>9</v>
      </c>
      <c r="E180" s="7" t="s">
        <v>1117</v>
      </c>
      <c r="F180" s="20" t="s">
        <v>1411</v>
      </c>
    </row>
    <row r="181" spans="1:6" x14ac:dyDescent="0.2">
      <c r="A181" s="7">
        <v>663</v>
      </c>
      <c r="B181" s="7" t="s">
        <v>374</v>
      </c>
      <c r="C181" s="12" t="s">
        <v>1412</v>
      </c>
      <c r="D181" s="5" t="s">
        <v>9</v>
      </c>
      <c r="E181" s="7" t="s">
        <v>1117</v>
      </c>
      <c r="F181" s="24" t="s">
        <v>1257</v>
      </c>
    </row>
    <row r="182" spans="1:6" x14ac:dyDescent="0.2">
      <c r="A182" s="7">
        <v>663</v>
      </c>
      <c r="B182" s="7" t="s">
        <v>376</v>
      </c>
      <c r="C182" s="12" t="s">
        <v>1413</v>
      </c>
      <c r="D182" s="5" t="s">
        <v>9</v>
      </c>
      <c r="E182" s="7" t="s">
        <v>1117</v>
      </c>
      <c r="F182" s="20" t="s">
        <v>1414</v>
      </c>
    </row>
    <row r="183" spans="1:6" x14ac:dyDescent="0.2">
      <c r="A183" s="7">
        <v>663</v>
      </c>
      <c r="B183" s="7" t="s">
        <v>378</v>
      </c>
      <c r="C183" s="12" t="s">
        <v>1415</v>
      </c>
      <c r="D183" s="5" t="s">
        <v>9</v>
      </c>
      <c r="E183" s="7" t="s">
        <v>1117</v>
      </c>
      <c r="F183" s="20" t="s">
        <v>1416</v>
      </c>
    </row>
    <row r="184" spans="1:6" x14ac:dyDescent="0.2">
      <c r="A184" s="7">
        <v>663</v>
      </c>
      <c r="B184" s="7" t="s">
        <v>380</v>
      </c>
      <c r="C184" s="12" t="s">
        <v>1417</v>
      </c>
      <c r="D184" s="5" t="s">
        <v>9</v>
      </c>
      <c r="E184" s="7" t="s">
        <v>1117</v>
      </c>
      <c r="F184" s="20" t="s">
        <v>1418</v>
      </c>
    </row>
    <row r="185" spans="1:6" x14ac:dyDescent="0.2">
      <c r="A185" s="7">
        <v>663</v>
      </c>
      <c r="B185" s="7" t="s">
        <v>382</v>
      </c>
      <c r="C185" s="12" t="s">
        <v>1419</v>
      </c>
      <c r="D185" s="5" t="s">
        <v>9</v>
      </c>
      <c r="E185" s="7" t="s">
        <v>1117</v>
      </c>
      <c r="F185" s="29" t="s">
        <v>1420</v>
      </c>
    </row>
    <row r="186" spans="1:6" x14ac:dyDescent="0.2">
      <c r="A186" s="7">
        <v>663</v>
      </c>
      <c r="B186" s="7" t="s">
        <v>384</v>
      </c>
      <c r="C186" s="12" t="s">
        <v>1421</v>
      </c>
      <c r="D186" s="5" t="s">
        <v>9</v>
      </c>
      <c r="E186" s="7" t="s">
        <v>1117</v>
      </c>
      <c r="F186" s="24" t="s">
        <v>1257</v>
      </c>
    </row>
    <row r="187" spans="1:6" x14ac:dyDescent="0.2">
      <c r="A187" s="7">
        <v>663</v>
      </c>
      <c r="B187" s="7" t="s">
        <v>386</v>
      </c>
      <c r="C187" s="12" t="s">
        <v>1422</v>
      </c>
      <c r="D187" s="5" t="s">
        <v>9</v>
      </c>
      <c r="E187" s="7" t="s">
        <v>1117</v>
      </c>
      <c r="F187" s="20" t="s">
        <v>1423</v>
      </c>
    </row>
    <row r="188" spans="1:6" x14ac:dyDescent="0.2">
      <c r="A188" s="7">
        <v>663</v>
      </c>
      <c r="B188" s="7" t="s">
        <v>388</v>
      </c>
      <c r="C188" s="12" t="s">
        <v>1424</v>
      </c>
      <c r="D188" s="5" t="s">
        <v>9</v>
      </c>
      <c r="E188" s="7" t="s">
        <v>1117</v>
      </c>
      <c r="F188" s="20" t="s">
        <v>1425</v>
      </c>
    </row>
    <row r="189" spans="1:6" x14ac:dyDescent="0.2">
      <c r="A189" s="7">
        <v>663</v>
      </c>
      <c r="B189" s="7" t="s">
        <v>390</v>
      </c>
      <c r="C189" s="12" t="s">
        <v>1426</v>
      </c>
      <c r="D189" s="5" t="s">
        <v>9</v>
      </c>
      <c r="E189" s="7" t="s">
        <v>1117</v>
      </c>
      <c r="F189" s="20" t="s">
        <v>1427</v>
      </c>
    </row>
    <row r="190" spans="1:6" x14ac:dyDescent="0.2">
      <c r="A190" s="7">
        <v>663</v>
      </c>
      <c r="B190" s="7" t="s">
        <v>392</v>
      </c>
      <c r="C190" s="12" t="s">
        <v>1428</v>
      </c>
      <c r="D190" s="5" t="s">
        <v>9</v>
      </c>
      <c r="E190" s="7" t="s">
        <v>1117</v>
      </c>
      <c r="F190" s="20" t="s">
        <v>1429</v>
      </c>
    </row>
    <row r="191" spans="1:6" x14ac:dyDescent="0.2">
      <c r="A191" s="7">
        <v>663</v>
      </c>
      <c r="B191" s="7" t="s">
        <v>394</v>
      </c>
      <c r="C191" s="12" t="s">
        <v>1430</v>
      </c>
      <c r="D191" s="5" t="s">
        <v>9</v>
      </c>
      <c r="E191" s="7" t="s">
        <v>1117</v>
      </c>
      <c r="F191" s="20" t="s">
        <v>1431</v>
      </c>
    </row>
    <row r="192" spans="1:6" x14ac:dyDescent="0.2">
      <c r="A192" s="7">
        <v>663</v>
      </c>
      <c r="B192" s="7" t="s">
        <v>396</v>
      </c>
      <c r="C192" s="12" t="s">
        <v>1432</v>
      </c>
      <c r="D192" s="5" t="s">
        <v>9</v>
      </c>
      <c r="E192" s="7" t="s">
        <v>1117</v>
      </c>
      <c r="F192" s="20" t="s">
        <v>1433</v>
      </c>
    </row>
    <row r="193" spans="1:6" x14ac:dyDescent="0.2">
      <c r="A193" s="7">
        <v>663</v>
      </c>
      <c r="B193" s="7" t="s">
        <v>398</v>
      </c>
      <c r="C193" s="12" t="s">
        <v>1434</v>
      </c>
      <c r="D193" s="5" t="s">
        <v>9</v>
      </c>
      <c r="E193" s="7" t="s">
        <v>1117</v>
      </c>
      <c r="F193" s="20" t="s">
        <v>1435</v>
      </c>
    </row>
    <row r="194" spans="1:6" x14ac:dyDescent="0.2">
      <c r="A194" s="7">
        <v>663</v>
      </c>
      <c r="B194" s="7" t="s">
        <v>401</v>
      </c>
      <c r="C194" s="12" t="s">
        <v>1436</v>
      </c>
      <c r="D194" s="5" t="s">
        <v>9</v>
      </c>
      <c r="E194" s="7" t="s">
        <v>1117</v>
      </c>
      <c r="F194" s="20" t="s">
        <v>1437</v>
      </c>
    </row>
    <row r="195" spans="1:6" x14ac:dyDescent="0.2">
      <c r="A195" s="7">
        <v>663</v>
      </c>
      <c r="B195" s="7" t="s">
        <v>403</v>
      </c>
      <c r="C195" s="12" t="s">
        <v>1438</v>
      </c>
      <c r="D195" s="5" t="s">
        <v>9</v>
      </c>
      <c r="E195" s="7" t="s">
        <v>1117</v>
      </c>
      <c r="F195" s="20" t="s">
        <v>1439</v>
      </c>
    </row>
    <row r="196" spans="1:6" x14ac:dyDescent="0.2">
      <c r="A196" s="7">
        <v>663</v>
      </c>
      <c r="B196" s="7" t="s">
        <v>405</v>
      </c>
      <c r="C196" s="12" t="s">
        <v>1440</v>
      </c>
      <c r="D196" s="5" t="s">
        <v>9</v>
      </c>
      <c r="E196" s="7" t="s">
        <v>1117</v>
      </c>
      <c r="F196" s="20" t="s">
        <v>1441</v>
      </c>
    </row>
    <row r="197" spans="1:6" x14ac:dyDescent="0.2">
      <c r="A197" s="7">
        <v>663</v>
      </c>
      <c r="B197" s="7" t="s">
        <v>407</v>
      </c>
      <c r="C197" s="12" t="s">
        <v>1442</v>
      </c>
      <c r="D197" s="5" t="s">
        <v>9</v>
      </c>
      <c r="E197" s="7" t="s">
        <v>1117</v>
      </c>
      <c r="F197" s="20" t="s">
        <v>1443</v>
      </c>
    </row>
    <row r="198" spans="1:6" x14ac:dyDescent="0.2">
      <c r="A198" s="7">
        <v>663</v>
      </c>
      <c r="B198" s="7" t="s">
        <v>409</v>
      </c>
      <c r="C198" s="12" t="s">
        <v>1444</v>
      </c>
      <c r="D198" s="5" t="s">
        <v>9</v>
      </c>
      <c r="E198" s="7" t="s">
        <v>1117</v>
      </c>
      <c r="F198" s="20" t="s">
        <v>1445</v>
      </c>
    </row>
    <row r="199" spans="1:6" x14ac:dyDescent="0.2">
      <c r="A199" s="7">
        <v>663</v>
      </c>
      <c r="B199" s="7" t="s">
        <v>411</v>
      </c>
      <c r="C199" s="12" t="s">
        <v>1446</v>
      </c>
      <c r="D199" s="5" t="s">
        <v>9</v>
      </c>
      <c r="E199" s="7" t="s">
        <v>1117</v>
      </c>
      <c r="F199" s="20" t="s">
        <v>1447</v>
      </c>
    </row>
    <row r="200" spans="1:6" x14ac:dyDescent="0.2">
      <c r="A200" s="7">
        <v>663</v>
      </c>
      <c r="B200" s="7" t="s">
        <v>413</v>
      </c>
      <c r="C200" s="12" t="s">
        <v>1448</v>
      </c>
      <c r="D200" s="5" t="s">
        <v>9</v>
      </c>
      <c r="E200" s="7" t="s">
        <v>1117</v>
      </c>
      <c r="F200" s="20" t="s">
        <v>1449</v>
      </c>
    </row>
    <row r="201" spans="1:6" x14ac:dyDescent="0.2">
      <c r="A201" s="7">
        <v>663</v>
      </c>
      <c r="B201" s="7" t="s">
        <v>415</v>
      </c>
      <c r="C201" s="12" t="s">
        <v>1450</v>
      </c>
      <c r="D201" s="5" t="s">
        <v>9</v>
      </c>
      <c r="E201" s="7" t="s">
        <v>1117</v>
      </c>
      <c r="F201" s="20" t="s">
        <v>1451</v>
      </c>
    </row>
    <row r="202" spans="1:6" x14ac:dyDescent="0.2">
      <c r="A202" s="7">
        <v>663</v>
      </c>
      <c r="B202" s="7" t="s">
        <v>417</v>
      </c>
      <c r="C202" s="12" t="s">
        <v>1452</v>
      </c>
      <c r="D202" s="5" t="s">
        <v>9</v>
      </c>
      <c r="E202" s="7" t="s">
        <v>1117</v>
      </c>
      <c r="F202" s="20" t="s">
        <v>1453</v>
      </c>
    </row>
    <row r="203" spans="1:6" x14ac:dyDescent="0.2">
      <c r="A203" s="7">
        <v>663</v>
      </c>
      <c r="B203" s="7" t="s">
        <v>419</v>
      </c>
      <c r="C203" s="12" t="s">
        <v>1454</v>
      </c>
      <c r="D203" s="5" t="s">
        <v>9</v>
      </c>
      <c r="E203" s="7" t="s">
        <v>1117</v>
      </c>
      <c r="F203" s="20" t="s">
        <v>1455</v>
      </c>
    </row>
    <row r="204" spans="1:6" x14ac:dyDescent="0.2">
      <c r="A204" s="7">
        <v>663</v>
      </c>
      <c r="B204" s="7" t="s">
        <v>421</v>
      </c>
      <c r="C204" s="12" t="s">
        <v>1456</v>
      </c>
      <c r="D204" s="5" t="s">
        <v>9</v>
      </c>
      <c r="E204" s="7" t="s">
        <v>1117</v>
      </c>
      <c r="F204" s="20" t="s">
        <v>1457</v>
      </c>
    </row>
    <row r="205" spans="1:6" x14ac:dyDescent="0.2">
      <c r="A205" s="7">
        <v>663</v>
      </c>
      <c r="B205" s="7" t="s">
        <v>423</v>
      </c>
      <c r="C205" s="12" t="s">
        <v>1458</v>
      </c>
      <c r="D205" s="5" t="s">
        <v>9</v>
      </c>
      <c r="E205" s="7" t="s">
        <v>1117</v>
      </c>
      <c r="F205" s="22" t="s">
        <v>1459</v>
      </c>
    </row>
    <row r="206" spans="1:6" x14ac:dyDescent="0.2">
      <c r="A206" s="7">
        <v>663</v>
      </c>
      <c r="B206" s="7" t="s">
        <v>425</v>
      </c>
      <c r="C206" s="12" t="s">
        <v>1460</v>
      </c>
      <c r="D206" s="5" t="s">
        <v>9</v>
      </c>
      <c r="E206" s="7" t="s">
        <v>1117</v>
      </c>
      <c r="F206" s="20" t="s">
        <v>1461</v>
      </c>
    </row>
    <row r="207" spans="1:6" x14ac:dyDescent="0.2">
      <c r="A207" s="7">
        <v>663</v>
      </c>
      <c r="B207" s="7" t="s">
        <v>1462</v>
      </c>
      <c r="C207" s="8" t="s">
        <v>1463</v>
      </c>
      <c r="D207" s="5" t="s">
        <v>9</v>
      </c>
      <c r="E207" s="7" t="s">
        <v>1117</v>
      </c>
      <c r="F207" s="20" t="s">
        <v>1464</v>
      </c>
    </row>
    <row r="208" spans="1:6" x14ac:dyDescent="0.2">
      <c r="A208" s="7">
        <v>663</v>
      </c>
      <c r="B208" s="7" t="s">
        <v>430</v>
      </c>
      <c r="C208" s="8" t="s">
        <v>1465</v>
      </c>
      <c r="D208" s="5" t="s">
        <v>9</v>
      </c>
      <c r="E208" s="7" t="s">
        <v>1117</v>
      </c>
      <c r="F208" s="20" t="s">
        <v>1466</v>
      </c>
    </row>
    <row r="209" spans="1:6" x14ac:dyDescent="0.2">
      <c r="A209" s="7">
        <v>663</v>
      </c>
      <c r="B209" s="7" t="s">
        <v>432</v>
      </c>
      <c r="C209" s="8" t="s">
        <v>1467</v>
      </c>
      <c r="D209" s="5" t="s">
        <v>9</v>
      </c>
      <c r="E209" s="7" t="s">
        <v>1117</v>
      </c>
      <c r="F209" s="20" t="s">
        <v>1468</v>
      </c>
    </row>
    <row r="210" spans="1:6" x14ac:dyDescent="0.2">
      <c r="A210" s="7">
        <v>663</v>
      </c>
      <c r="B210" s="7" t="s">
        <v>434</v>
      </c>
      <c r="C210" s="8" t="s">
        <v>1469</v>
      </c>
      <c r="D210" s="5" t="s">
        <v>9</v>
      </c>
      <c r="E210" s="7" t="s">
        <v>1117</v>
      </c>
      <c r="F210" s="20" t="s">
        <v>1470</v>
      </c>
    </row>
    <row r="211" spans="1:6" x14ac:dyDescent="0.2">
      <c r="A211" s="7">
        <v>663</v>
      </c>
      <c r="B211" s="7" t="s">
        <v>436</v>
      </c>
      <c r="C211" s="8" t="s">
        <v>1471</v>
      </c>
      <c r="D211" s="5" t="s">
        <v>9</v>
      </c>
      <c r="E211" s="7" t="s">
        <v>1117</v>
      </c>
      <c r="F211" s="20" t="s">
        <v>1472</v>
      </c>
    </row>
    <row r="212" spans="1:6" x14ac:dyDescent="0.2">
      <c r="A212" s="7">
        <v>663</v>
      </c>
      <c r="B212" s="7" t="s">
        <v>438</v>
      </c>
      <c r="C212" s="8" t="s">
        <v>1473</v>
      </c>
      <c r="D212" s="5" t="s">
        <v>9</v>
      </c>
      <c r="E212" s="7" t="s">
        <v>1117</v>
      </c>
      <c r="F212" s="20" t="s">
        <v>1474</v>
      </c>
    </row>
    <row r="213" spans="1:6" x14ac:dyDescent="0.2">
      <c r="A213" s="7">
        <v>663</v>
      </c>
      <c r="B213" s="7" t="s">
        <v>440</v>
      </c>
      <c r="C213" s="8" t="s">
        <v>1475</v>
      </c>
      <c r="D213" s="5" t="s">
        <v>9</v>
      </c>
      <c r="E213" s="7" t="s">
        <v>1117</v>
      </c>
      <c r="F213" s="20" t="s">
        <v>1476</v>
      </c>
    </row>
    <row r="214" spans="1:6" x14ac:dyDescent="0.2">
      <c r="A214" s="7">
        <v>663</v>
      </c>
      <c r="B214" s="7" t="s">
        <v>442</v>
      </c>
      <c r="C214" s="8" t="s">
        <v>1477</v>
      </c>
      <c r="D214" s="5" t="s">
        <v>9</v>
      </c>
      <c r="E214" s="7" t="s">
        <v>1117</v>
      </c>
      <c r="F214" s="28" t="s">
        <v>1478</v>
      </c>
    </row>
    <row r="215" spans="1:6" x14ac:dyDescent="0.2">
      <c r="A215" s="7">
        <v>663</v>
      </c>
      <c r="B215" s="7" t="s">
        <v>1479</v>
      </c>
      <c r="C215" s="8" t="s">
        <v>1480</v>
      </c>
      <c r="D215" s="5" t="s">
        <v>9</v>
      </c>
      <c r="E215" s="7" t="s">
        <v>1117</v>
      </c>
      <c r="F215" s="20" t="s">
        <v>1481</v>
      </c>
    </row>
    <row r="216" spans="1:6" x14ac:dyDescent="0.2">
      <c r="A216" s="7">
        <v>663</v>
      </c>
      <c r="B216" s="7" t="s">
        <v>446</v>
      </c>
      <c r="C216" s="8" t="s">
        <v>1482</v>
      </c>
      <c r="D216" s="5" t="s">
        <v>9</v>
      </c>
      <c r="E216" s="7" t="s">
        <v>1117</v>
      </c>
      <c r="F216" s="20" t="s">
        <v>1483</v>
      </c>
    </row>
    <row r="217" spans="1:6" x14ac:dyDescent="0.2">
      <c r="A217" s="7">
        <v>663</v>
      </c>
      <c r="B217" s="7" t="s">
        <v>448</v>
      </c>
      <c r="C217" s="8" t="s">
        <v>1484</v>
      </c>
      <c r="D217" s="5" t="s">
        <v>9</v>
      </c>
      <c r="E217" s="7" t="s">
        <v>1117</v>
      </c>
      <c r="F217" s="20" t="s">
        <v>1485</v>
      </c>
    </row>
    <row r="218" spans="1:6" x14ac:dyDescent="0.2">
      <c r="A218" s="7">
        <v>663</v>
      </c>
      <c r="B218" s="7" t="s">
        <v>450</v>
      </c>
      <c r="C218" s="8" t="s">
        <v>1486</v>
      </c>
      <c r="D218" s="5" t="s">
        <v>9</v>
      </c>
      <c r="E218" s="7" t="s">
        <v>1117</v>
      </c>
      <c r="F218" s="20" t="s">
        <v>1487</v>
      </c>
    </row>
    <row r="219" spans="1:6" x14ac:dyDescent="0.2">
      <c r="A219" s="7">
        <v>663</v>
      </c>
      <c r="B219" s="7" t="s">
        <v>452</v>
      </c>
      <c r="C219" s="8" t="s">
        <v>1488</v>
      </c>
      <c r="D219" s="5" t="s">
        <v>9</v>
      </c>
      <c r="E219" s="7" t="s">
        <v>1117</v>
      </c>
      <c r="F219" s="20" t="s">
        <v>1489</v>
      </c>
    </row>
    <row r="220" spans="1:6" x14ac:dyDescent="0.2">
      <c r="A220" s="7">
        <v>663</v>
      </c>
      <c r="B220" s="7" t="s">
        <v>454</v>
      </c>
      <c r="C220" s="8" t="s">
        <v>1490</v>
      </c>
      <c r="D220" s="5" t="s">
        <v>9</v>
      </c>
      <c r="E220" s="7" t="s">
        <v>1117</v>
      </c>
      <c r="F220" s="20" t="s">
        <v>1491</v>
      </c>
    </row>
    <row r="221" spans="1:6" x14ac:dyDescent="0.2">
      <c r="A221" s="7">
        <v>663</v>
      </c>
      <c r="B221" s="7" t="s">
        <v>456</v>
      </c>
      <c r="C221" s="8" t="s">
        <v>1492</v>
      </c>
      <c r="D221" s="5" t="s">
        <v>9</v>
      </c>
      <c r="E221" s="7" t="s">
        <v>1117</v>
      </c>
      <c r="F221" s="20" t="s">
        <v>1493</v>
      </c>
    </row>
    <row r="222" spans="1:6" x14ac:dyDescent="0.2">
      <c r="A222" s="7">
        <v>663</v>
      </c>
      <c r="B222" s="7" t="s">
        <v>458</v>
      </c>
      <c r="C222" s="8" t="s">
        <v>1494</v>
      </c>
      <c r="D222" s="5" t="s">
        <v>9</v>
      </c>
      <c r="E222" s="7" t="s">
        <v>1117</v>
      </c>
      <c r="F222" s="20" t="s">
        <v>1495</v>
      </c>
    </row>
    <row r="223" spans="1:6" x14ac:dyDescent="0.2">
      <c r="A223" s="7">
        <v>663</v>
      </c>
      <c r="B223" s="7" t="s">
        <v>460</v>
      </c>
      <c r="C223" s="8" t="s">
        <v>1496</v>
      </c>
      <c r="D223" s="5" t="s">
        <v>9</v>
      </c>
      <c r="E223" s="7" t="s">
        <v>1117</v>
      </c>
      <c r="F223" s="20" t="s">
        <v>1497</v>
      </c>
    </row>
    <row r="224" spans="1:6" x14ac:dyDescent="0.2">
      <c r="A224" s="7">
        <v>663</v>
      </c>
      <c r="B224" s="7" t="s">
        <v>462</v>
      </c>
      <c r="C224" s="8" t="s">
        <v>1498</v>
      </c>
      <c r="D224" s="5" t="s">
        <v>9</v>
      </c>
      <c r="E224" s="7" t="s">
        <v>1117</v>
      </c>
      <c r="F224" s="20" t="s">
        <v>1499</v>
      </c>
    </row>
    <row r="225" spans="1:6" x14ac:dyDescent="0.2">
      <c r="A225" s="7">
        <v>663</v>
      </c>
      <c r="B225" s="7" t="s">
        <v>464</v>
      </c>
      <c r="C225" s="8" t="s">
        <v>1500</v>
      </c>
      <c r="D225" s="5" t="s">
        <v>9</v>
      </c>
      <c r="E225" s="7" t="s">
        <v>1117</v>
      </c>
      <c r="F225" s="20" t="s">
        <v>1501</v>
      </c>
    </row>
    <row r="226" spans="1:6" x14ac:dyDescent="0.2">
      <c r="A226" s="7">
        <v>663</v>
      </c>
      <c r="B226" s="7" t="s">
        <v>466</v>
      </c>
      <c r="C226" s="8" t="s">
        <v>1502</v>
      </c>
      <c r="D226" s="5" t="s">
        <v>9</v>
      </c>
      <c r="E226" s="7" t="s">
        <v>1117</v>
      </c>
      <c r="F226" s="20" t="s">
        <v>1503</v>
      </c>
    </row>
    <row r="227" spans="1:6" x14ac:dyDescent="0.2">
      <c r="A227" s="7">
        <v>663</v>
      </c>
      <c r="B227" s="7" t="s">
        <v>468</v>
      </c>
      <c r="C227" s="8" t="s">
        <v>1494</v>
      </c>
      <c r="D227" s="5" t="s">
        <v>9</v>
      </c>
      <c r="E227" s="7" t="s">
        <v>1117</v>
      </c>
      <c r="F227" s="21" t="s">
        <v>458</v>
      </c>
    </row>
    <row r="228" spans="1:6" x14ac:dyDescent="0.2">
      <c r="A228" s="7">
        <v>663</v>
      </c>
      <c r="B228" s="7" t="s">
        <v>469</v>
      </c>
      <c r="C228" s="8" t="s">
        <v>1504</v>
      </c>
      <c r="D228" s="5" t="s">
        <v>9</v>
      </c>
      <c r="E228" s="7" t="s">
        <v>1117</v>
      </c>
      <c r="F228" s="20" t="s">
        <v>1505</v>
      </c>
    </row>
    <row r="229" spans="1:6" x14ac:dyDescent="0.2">
      <c r="A229" s="7">
        <v>663</v>
      </c>
      <c r="B229" s="7" t="s">
        <v>471</v>
      </c>
      <c r="C229" s="8" t="s">
        <v>1506</v>
      </c>
      <c r="D229" s="5" t="s">
        <v>9</v>
      </c>
      <c r="E229" s="7" t="s">
        <v>1117</v>
      </c>
      <c r="F229" s="20" t="s">
        <v>1507</v>
      </c>
    </row>
    <row r="230" spans="1:6" x14ac:dyDescent="0.2">
      <c r="A230" s="7">
        <v>663</v>
      </c>
      <c r="B230" s="7" t="s">
        <v>1508</v>
      </c>
      <c r="C230" s="12" t="s">
        <v>1509</v>
      </c>
      <c r="D230" s="5" t="s">
        <v>9</v>
      </c>
      <c r="E230" s="7" t="s">
        <v>1117</v>
      </c>
      <c r="F230" s="20" t="s">
        <v>1510</v>
      </c>
    </row>
    <row r="231" spans="1:6" x14ac:dyDescent="0.2">
      <c r="A231" s="7">
        <v>663</v>
      </c>
      <c r="B231" s="7" t="s">
        <v>476</v>
      </c>
      <c r="C231" s="12" t="s">
        <v>1511</v>
      </c>
      <c r="D231" s="5" t="s">
        <v>9</v>
      </c>
      <c r="E231" s="7" t="s">
        <v>1117</v>
      </c>
      <c r="F231" s="20" t="s">
        <v>1512</v>
      </c>
    </row>
    <row r="232" spans="1:6" x14ac:dyDescent="0.2">
      <c r="A232" s="7">
        <v>663</v>
      </c>
      <c r="B232" s="7" t="s">
        <v>478</v>
      </c>
      <c r="C232" s="12" t="s">
        <v>1513</v>
      </c>
      <c r="D232" s="5" t="s">
        <v>9</v>
      </c>
      <c r="E232" s="7" t="s">
        <v>1117</v>
      </c>
      <c r="F232" s="20" t="s">
        <v>1514</v>
      </c>
    </row>
    <row r="233" spans="1:6" x14ac:dyDescent="0.2">
      <c r="A233" s="7">
        <v>663</v>
      </c>
      <c r="B233" s="7" t="s">
        <v>480</v>
      </c>
      <c r="C233" s="12" t="s">
        <v>1515</v>
      </c>
      <c r="D233" s="5" t="s">
        <v>9</v>
      </c>
      <c r="E233" s="7" t="s">
        <v>1117</v>
      </c>
      <c r="F233" s="20" t="s">
        <v>1516</v>
      </c>
    </row>
    <row r="234" spans="1:6" x14ac:dyDescent="0.2">
      <c r="A234" s="7">
        <v>663</v>
      </c>
      <c r="B234" s="7" t="s">
        <v>482</v>
      </c>
      <c r="C234" s="12" t="s">
        <v>1517</v>
      </c>
      <c r="D234" s="5" t="s">
        <v>9</v>
      </c>
      <c r="E234" s="7" t="s">
        <v>1117</v>
      </c>
      <c r="F234" s="20" t="s">
        <v>1518</v>
      </c>
    </row>
    <row r="235" spans="1:6" x14ac:dyDescent="0.2">
      <c r="A235" s="7">
        <v>663</v>
      </c>
      <c r="B235" s="7" t="s">
        <v>484</v>
      </c>
      <c r="C235" s="12" t="s">
        <v>1519</v>
      </c>
      <c r="D235" s="5" t="s">
        <v>9</v>
      </c>
      <c r="E235" s="7" t="s">
        <v>1117</v>
      </c>
      <c r="F235" s="20" t="s">
        <v>1520</v>
      </c>
    </row>
    <row r="236" spans="1:6" x14ac:dyDescent="0.2">
      <c r="A236" s="7">
        <v>663</v>
      </c>
      <c r="B236" s="7" t="s">
        <v>486</v>
      </c>
      <c r="C236" s="12" t="s">
        <v>1521</v>
      </c>
      <c r="D236" s="5" t="s">
        <v>9</v>
      </c>
      <c r="E236" s="7" t="s">
        <v>1117</v>
      </c>
      <c r="F236" s="20" t="s">
        <v>1522</v>
      </c>
    </row>
    <row r="237" spans="1:6" x14ac:dyDescent="0.2">
      <c r="A237" s="7">
        <v>663</v>
      </c>
      <c r="B237" s="7" t="s">
        <v>488</v>
      </c>
      <c r="C237" s="12" t="s">
        <v>1523</v>
      </c>
      <c r="D237" s="5" t="s">
        <v>9</v>
      </c>
      <c r="E237" s="7" t="s">
        <v>1117</v>
      </c>
      <c r="F237" s="20" t="s">
        <v>1524</v>
      </c>
    </row>
    <row r="238" spans="1:6" x14ac:dyDescent="0.2">
      <c r="A238" s="7">
        <v>663</v>
      </c>
      <c r="B238" s="7" t="s">
        <v>490</v>
      </c>
      <c r="C238" s="12" t="s">
        <v>1525</v>
      </c>
      <c r="D238" s="5" t="s">
        <v>9</v>
      </c>
      <c r="E238" s="7" t="s">
        <v>1117</v>
      </c>
      <c r="F238" s="20" t="s">
        <v>1526</v>
      </c>
    </row>
    <row r="239" spans="1:6" x14ac:dyDescent="0.2">
      <c r="A239" s="7">
        <v>663</v>
      </c>
      <c r="B239" s="7" t="s">
        <v>492</v>
      </c>
      <c r="C239" s="12" t="s">
        <v>1527</v>
      </c>
      <c r="D239" s="5" t="s">
        <v>9</v>
      </c>
      <c r="E239" s="7" t="s">
        <v>1117</v>
      </c>
      <c r="F239" s="20" t="s">
        <v>1528</v>
      </c>
    </row>
    <row r="240" spans="1:6" x14ac:dyDescent="0.2">
      <c r="A240" s="7">
        <v>663</v>
      </c>
      <c r="B240" s="7" t="s">
        <v>494</v>
      </c>
      <c r="C240" s="12" t="s">
        <v>1529</v>
      </c>
      <c r="D240" s="5" t="s">
        <v>9</v>
      </c>
      <c r="E240" s="7" t="s">
        <v>1117</v>
      </c>
      <c r="F240" s="20" t="s">
        <v>1530</v>
      </c>
    </row>
    <row r="241" spans="1:6" x14ac:dyDescent="0.2">
      <c r="A241" s="7">
        <v>663</v>
      </c>
      <c r="B241" s="7" t="s">
        <v>496</v>
      </c>
      <c r="C241" s="12" t="s">
        <v>1531</v>
      </c>
      <c r="D241" s="5" t="s">
        <v>9</v>
      </c>
      <c r="E241" s="7" t="s">
        <v>1117</v>
      </c>
      <c r="F241" s="20" t="s">
        <v>1532</v>
      </c>
    </row>
    <row r="242" spans="1:6" x14ac:dyDescent="0.2">
      <c r="A242" s="7">
        <v>663</v>
      </c>
      <c r="B242" s="7" t="s">
        <v>498</v>
      </c>
      <c r="C242" s="12" t="s">
        <v>1533</v>
      </c>
      <c r="D242" s="5" t="s">
        <v>9</v>
      </c>
      <c r="E242" s="7" t="s">
        <v>1117</v>
      </c>
      <c r="F242" s="20" t="s">
        <v>1534</v>
      </c>
    </row>
    <row r="243" spans="1:6" x14ac:dyDescent="0.2">
      <c r="A243" s="7">
        <v>663</v>
      </c>
      <c r="B243" s="7" t="s">
        <v>500</v>
      </c>
      <c r="C243" s="12" t="s">
        <v>1535</v>
      </c>
      <c r="D243" s="5" t="s">
        <v>9</v>
      </c>
      <c r="E243" s="7" t="s">
        <v>1117</v>
      </c>
      <c r="F243" s="20" t="s">
        <v>1536</v>
      </c>
    </row>
    <row r="244" spans="1:6" x14ac:dyDescent="0.2">
      <c r="A244" s="7">
        <v>663</v>
      </c>
      <c r="B244" s="7" t="s">
        <v>502</v>
      </c>
      <c r="C244" s="12" t="s">
        <v>1537</v>
      </c>
      <c r="D244" s="5" t="s">
        <v>9</v>
      </c>
      <c r="E244" s="7" t="s">
        <v>1117</v>
      </c>
      <c r="F244" s="20" t="s">
        <v>1538</v>
      </c>
    </row>
    <row r="245" spans="1:6" x14ac:dyDescent="0.2">
      <c r="A245" s="7">
        <v>663</v>
      </c>
      <c r="B245" s="7" t="s">
        <v>504</v>
      </c>
      <c r="C245" s="12" t="s">
        <v>1539</v>
      </c>
      <c r="D245" s="5" t="s">
        <v>9</v>
      </c>
      <c r="E245" s="7" t="s">
        <v>1117</v>
      </c>
      <c r="F245" s="20" t="s">
        <v>1540</v>
      </c>
    </row>
    <row r="246" spans="1:6" x14ac:dyDescent="0.2">
      <c r="A246" s="7">
        <v>663</v>
      </c>
      <c r="B246" s="7" t="s">
        <v>506</v>
      </c>
      <c r="C246" s="12" t="s">
        <v>1541</v>
      </c>
      <c r="D246" s="5" t="s">
        <v>9</v>
      </c>
      <c r="E246" s="7" t="s">
        <v>1117</v>
      </c>
      <c r="F246" s="20" t="s">
        <v>1542</v>
      </c>
    </row>
    <row r="247" spans="1:6" x14ac:dyDescent="0.2">
      <c r="A247" s="7">
        <v>663</v>
      </c>
      <c r="B247" s="7" t="s">
        <v>508</v>
      </c>
      <c r="C247" s="12" t="s">
        <v>1543</v>
      </c>
      <c r="D247" s="5" t="s">
        <v>9</v>
      </c>
      <c r="E247" s="7" t="s">
        <v>1117</v>
      </c>
      <c r="F247" s="20" t="s">
        <v>1544</v>
      </c>
    </row>
    <row r="248" spans="1:6" x14ac:dyDescent="0.2">
      <c r="A248" s="7">
        <v>663</v>
      </c>
      <c r="B248" s="7" t="s">
        <v>510</v>
      </c>
      <c r="C248" s="12" t="s">
        <v>1545</v>
      </c>
      <c r="D248" s="5" t="s">
        <v>9</v>
      </c>
      <c r="E248" s="7" t="s">
        <v>1117</v>
      </c>
      <c r="F248" s="20" t="s">
        <v>1546</v>
      </c>
    </row>
    <row r="249" spans="1:6" x14ac:dyDescent="0.2">
      <c r="A249" s="7">
        <v>663</v>
      </c>
      <c r="B249" s="7" t="s">
        <v>512</v>
      </c>
      <c r="C249" s="12" t="s">
        <v>1547</v>
      </c>
      <c r="D249" s="5" t="s">
        <v>9</v>
      </c>
      <c r="E249" s="7" t="s">
        <v>1117</v>
      </c>
      <c r="F249" s="20" t="s">
        <v>1548</v>
      </c>
    </row>
    <row r="250" spans="1:6" x14ac:dyDescent="0.2">
      <c r="A250" s="7">
        <v>663</v>
      </c>
      <c r="B250" s="7" t="s">
        <v>514</v>
      </c>
      <c r="C250" s="12" t="s">
        <v>1549</v>
      </c>
      <c r="D250" s="5" t="s">
        <v>9</v>
      </c>
      <c r="E250" s="7" t="s">
        <v>1117</v>
      </c>
      <c r="F250" s="20" t="s">
        <v>1546</v>
      </c>
    </row>
    <row r="251" spans="1:6" x14ac:dyDescent="0.2">
      <c r="A251" s="7">
        <v>663</v>
      </c>
      <c r="B251" s="7" t="s">
        <v>516</v>
      </c>
      <c r="C251" s="12" t="s">
        <v>1550</v>
      </c>
      <c r="D251" s="5" t="s">
        <v>9</v>
      </c>
      <c r="E251" s="7" t="s">
        <v>1117</v>
      </c>
      <c r="F251" s="20" t="s">
        <v>1548</v>
      </c>
    </row>
    <row r="252" spans="1:6" x14ac:dyDescent="0.2">
      <c r="A252" s="7">
        <v>663</v>
      </c>
      <c r="B252" s="7" t="s">
        <v>518</v>
      </c>
      <c r="C252" s="12" t="s">
        <v>1551</v>
      </c>
      <c r="D252" s="5" t="s">
        <v>9</v>
      </c>
      <c r="E252" s="7" t="s">
        <v>1117</v>
      </c>
      <c r="F252" s="20" t="s">
        <v>1552</v>
      </c>
    </row>
    <row r="253" spans="1:6" x14ac:dyDescent="0.2">
      <c r="A253" s="7">
        <v>663</v>
      </c>
      <c r="B253" s="7" t="s">
        <v>520</v>
      </c>
      <c r="C253" s="12" t="s">
        <v>1553</v>
      </c>
      <c r="D253" s="5" t="s">
        <v>9</v>
      </c>
      <c r="E253" s="7" t="s">
        <v>1117</v>
      </c>
      <c r="F253" s="20" t="s">
        <v>1554</v>
      </c>
    </row>
    <row r="254" spans="1:6" x14ac:dyDescent="0.2">
      <c r="A254" s="7">
        <v>663</v>
      </c>
      <c r="B254" s="7" t="s">
        <v>522</v>
      </c>
      <c r="C254" s="12" t="s">
        <v>1555</v>
      </c>
      <c r="D254" s="5" t="s">
        <v>9</v>
      </c>
      <c r="E254" s="7" t="s">
        <v>1117</v>
      </c>
      <c r="F254" s="20" t="s">
        <v>1556</v>
      </c>
    </row>
    <row r="255" spans="1:6" x14ac:dyDescent="0.2">
      <c r="A255" s="7">
        <v>663</v>
      </c>
      <c r="B255" s="7" t="s">
        <v>524</v>
      </c>
      <c r="C255" s="12" t="s">
        <v>1557</v>
      </c>
      <c r="D255" s="5" t="s">
        <v>9</v>
      </c>
      <c r="E255" s="7" t="s">
        <v>1117</v>
      </c>
      <c r="F255" s="20" t="s">
        <v>1558</v>
      </c>
    </row>
    <row r="256" spans="1:6" x14ac:dyDescent="0.2">
      <c r="A256" s="7">
        <v>663</v>
      </c>
      <c r="B256" s="7" t="s">
        <v>526</v>
      </c>
      <c r="C256" s="12" t="s">
        <v>1559</v>
      </c>
      <c r="D256" s="5" t="s">
        <v>9</v>
      </c>
      <c r="E256" s="7" t="s">
        <v>1117</v>
      </c>
      <c r="F256" s="20" t="s">
        <v>1560</v>
      </c>
    </row>
    <row r="257" spans="1:6" x14ac:dyDescent="0.2">
      <c r="A257" s="7">
        <v>663</v>
      </c>
      <c r="B257" s="7" t="s">
        <v>528</v>
      </c>
      <c r="C257" s="12" t="s">
        <v>1561</v>
      </c>
      <c r="D257" s="5" t="s">
        <v>9</v>
      </c>
      <c r="E257" s="7" t="s">
        <v>1117</v>
      </c>
      <c r="F257" s="21" t="s">
        <v>1128</v>
      </c>
    </row>
    <row r="258" spans="1:6" x14ac:dyDescent="0.2">
      <c r="A258" s="7">
        <v>663</v>
      </c>
      <c r="B258" s="7" t="s">
        <v>530</v>
      </c>
      <c r="C258" s="12" t="s">
        <v>1562</v>
      </c>
      <c r="D258" s="5" t="s">
        <v>9</v>
      </c>
      <c r="E258" s="7" t="s">
        <v>1117</v>
      </c>
      <c r="F258" s="21" t="s">
        <v>1128</v>
      </c>
    </row>
    <row r="259" spans="1:6" x14ac:dyDescent="0.2">
      <c r="A259" s="7">
        <v>663</v>
      </c>
      <c r="B259" s="7" t="s">
        <v>532</v>
      </c>
      <c r="C259" s="12" t="s">
        <v>1563</v>
      </c>
      <c r="D259" s="5" t="s">
        <v>9</v>
      </c>
      <c r="E259" s="7" t="s">
        <v>1117</v>
      </c>
      <c r="F259" s="21" t="s">
        <v>1128</v>
      </c>
    </row>
    <row r="260" spans="1:6" x14ac:dyDescent="0.2">
      <c r="A260" s="7">
        <v>663</v>
      </c>
      <c r="B260" s="7" t="s">
        <v>534</v>
      </c>
      <c r="C260" s="12" t="s">
        <v>1564</v>
      </c>
      <c r="D260" s="5" t="s">
        <v>9</v>
      </c>
      <c r="E260" s="7" t="s">
        <v>1117</v>
      </c>
      <c r="F260" s="20" t="s">
        <v>1565</v>
      </c>
    </row>
    <row r="261" spans="1:6" x14ac:dyDescent="0.2">
      <c r="A261" s="7">
        <v>663</v>
      </c>
      <c r="B261" s="7" t="s">
        <v>536</v>
      </c>
      <c r="C261" s="12" t="s">
        <v>1566</v>
      </c>
      <c r="D261" s="5" t="s">
        <v>9</v>
      </c>
      <c r="E261" s="7" t="s">
        <v>1117</v>
      </c>
      <c r="F261" s="20" t="s">
        <v>1538</v>
      </c>
    </row>
    <row r="262" spans="1:6" x14ac:dyDescent="0.2">
      <c r="A262" s="7">
        <v>663</v>
      </c>
      <c r="B262" s="7" t="s">
        <v>538</v>
      </c>
      <c r="C262" s="12" t="s">
        <v>1567</v>
      </c>
      <c r="D262" s="5" t="s">
        <v>9</v>
      </c>
      <c r="E262" s="7" t="s">
        <v>1117</v>
      </c>
      <c r="F262" s="20" t="s">
        <v>1568</v>
      </c>
    </row>
    <row r="263" spans="1:6" x14ac:dyDescent="0.2">
      <c r="A263" s="7">
        <v>663</v>
      </c>
      <c r="B263" s="7" t="s">
        <v>540</v>
      </c>
      <c r="C263" s="12" t="s">
        <v>1569</v>
      </c>
      <c r="D263" s="5" t="s">
        <v>9</v>
      </c>
      <c r="E263" s="7" t="s">
        <v>1117</v>
      </c>
      <c r="F263" s="21" t="s">
        <v>1128</v>
      </c>
    </row>
    <row r="264" spans="1:6" x14ac:dyDescent="0.2">
      <c r="A264" s="7">
        <v>663</v>
      </c>
      <c r="B264" s="7" t="s">
        <v>542</v>
      </c>
      <c r="C264" s="12" t="s">
        <v>1570</v>
      </c>
      <c r="D264" s="5" t="s">
        <v>9</v>
      </c>
      <c r="E264" s="7" t="s">
        <v>1117</v>
      </c>
      <c r="F264" s="20" t="s">
        <v>1571</v>
      </c>
    </row>
    <row r="265" spans="1:6" x14ac:dyDescent="0.2">
      <c r="A265" s="7">
        <v>663</v>
      </c>
      <c r="B265" s="7" t="s">
        <v>544</v>
      </c>
      <c r="C265" s="12" t="s">
        <v>1572</v>
      </c>
      <c r="D265" s="5" t="s">
        <v>9</v>
      </c>
      <c r="E265" s="7" t="s">
        <v>1117</v>
      </c>
      <c r="F265" s="20" t="s">
        <v>1552</v>
      </c>
    </row>
    <row r="266" spans="1:6" x14ac:dyDescent="0.2">
      <c r="A266" s="7">
        <v>663</v>
      </c>
      <c r="B266" s="7" t="s">
        <v>546</v>
      </c>
      <c r="C266" s="12" t="s">
        <v>1573</v>
      </c>
      <c r="D266" s="5" t="s">
        <v>9</v>
      </c>
      <c r="E266" s="7" t="s">
        <v>1117</v>
      </c>
      <c r="F266" s="20" t="s">
        <v>1554</v>
      </c>
    </row>
    <row r="267" spans="1:6" x14ac:dyDescent="0.2">
      <c r="A267" s="7">
        <v>663</v>
      </c>
      <c r="B267" s="7" t="s">
        <v>548</v>
      </c>
      <c r="C267" s="12" t="s">
        <v>1574</v>
      </c>
      <c r="D267" s="5" t="s">
        <v>9</v>
      </c>
      <c r="E267" s="7" t="s">
        <v>1117</v>
      </c>
      <c r="F267" s="20" t="s">
        <v>1558</v>
      </c>
    </row>
    <row r="268" spans="1:6" x14ac:dyDescent="0.2">
      <c r="A268" s="7">
        <v>663</v>
      </c>
      <c r="B268" s="7" t="s">
        <v>550</v>
      </c>
      <c r="C268" s="12" t="s">
        <v>1575</v>
      </c>
      <c r="D268" s="5" t="s">
        <v>9</v>
      </c>
      <c r="E268" s="7" t="s">
        <v>1117</v>
      </c>
      <c r="F268" s="20" t="s">
        <v>1560</v>
      </c>
    </row>
    <row r="269" spans="1:6" x14ac:dyDescent="0.2">
      <c r="A269" s="7">
        <v>663</v>
      </c>
      <c r="B269" s="7" t="s">
        <v>552</v>
      </c>
      <c r="C269" s="12" t="s">
        <v>1576</v>
      </c>
      <c r="D269" s="5" t="s">
        <v>9</v>
      </c>
      <c r="E269" s="7" t="s">
        <v>1117</v>
      </c>
      <c r="F269" s="20" t="s">
        <v>1577</v>
      </c>
    </row>
    <row r="270" spans="1:6" x14ac:dyDescent="0.2">
      <c r="A270" s="7">
        <v>663</v>
      </c>
      <c r="B270" s="7" t="s">
        <v>554</v>
      </c>
      <c r="C270" s="12" t="s">
        <v>1578</v>
      </c>
      <c r="D270" s="5" t="s">
        <v>9</v>
      </c>
      <c r="E270" s="7" t="s">
        <v>1117</v>
      </c>
      <c r="F270" s="20" t="s">
        <v>1579</v>
      </c>
    </row>
    <row r="271" spans="1:6" x14ac:dyDescent="0.2">
      <c r="A271" s="7">
        <v>663</v>
      </c>
      <c r="B271" s="7" t="s">
        <v>556</v>
      </c>
      <c r="C271" s="12" t="s">
        <v>1580</v>
      </c>
      <c r="D271" s="5" t="s">
        <v>9</v>
      </c>
      <c r="E271" s="7" t="s">
        <v>1117</v>
      </c>
      <c r="F271" s="28" t="s">
        <v>1581</v>
      </c>
    </row>
    <row r="272" spans="1:6" x14ac:dyDescent="0.2">
      <c r="A272" s="7">
        <v>663</v>
      </c>
      <c r="B272" s="7" t="s">
        <v>558</v>
      </c>
      <c r="C272" s="12" t="s">
        <v>1582</v>
      </c>
      <c r="D272" s="5" t="s">
        <v>9</v>
      </c>
      <c r="E272" s="7" t="s">
        <v>1117</v>
      </c>
      <c r="F272" s="28" t="s">
        <v>1583</v>
      </c>
    </row>
    <row r="273" spans="1:6" x14ac:dyDescent="0.2">
      <c r="A273" s="7">
        <v>663</v>
      </c>
      <c r="B273" s="7" t="s">
        <v>560</v>
      </c>
      <c r="C273" s="12" t="s">
        <v>1584</v>
      </c>
      <c r="D273" s="5" t="s">
        <v>9</v>
      </c>
      <c r="E273" s="7" t="s">
        <v>1117</v>
      </c>
      <c r="F273" s="20" t="s">
        <v>1585</v>
      </c>
    </row>
    <row r="274" spans="1:6" x14ac:dyDescent="0.2">
      <c r="A274" s="7">
        <v>663</v>
      </c>
      <c r="B274" s="7" t="s">
        <v>562</v>
      </c>
      <c r="C274" s="12" t="s">
        <v>1586</v>
      </c>
      <c r="D274" s="5" t="s">
        <v>9</v>
      </c>
      <c r="E274" s="7" t="s">
        <v>1117</v>
      </c>
      <c r="F274" s="20" t="s">
        <v>1587</v>
      </c>
    </row>
    <row r="275" spans="1:6" x14ac:dyDescent="0.2">
      <c r="A275" s="7">
        <v>663</v>
      </c>
      <c r="B275" s="7" t="s">
        <v>564</v>
      </c>
      <c r="C275" s="12" t="s">
        <v>1588</v>
      </c>
      <c r="D275" s="5" t="s">
        <v>9</v>
      </c>
      <c r="E275" s="7" t="s">
        <v>1117</v>
      </c>
      <c r="F275" s="20" t="s">
        <v>1589</v>
      </c>
    </row>
    <row r="276" spans="1:6" x14ac:dyDescent="0.2">
      <c r="A276" s="7">
        <v>663</v>
      </c>
      <c r="B276" s="7" t="s">
        <v>566</v>
      </c>
      <c r="C276" s="12" t="s">
        <v>1590</v>
      </c>
      <c r="D276" s="5" t="s">
        <v>9</v>
      </c>
      <c r="E276" s="7" t="s">
        <v>1117</v>
      </c>
      <c r="F276" s="20" t="s">
        <v>1591</v>
      </c>
    </row>
    <row r="277" spans="1:6" x14ac:dyDescent="0.2">
      <c r="A277" s="7">
        <v>663</v>
      </c>
      <c r="B277" s="7" t="s">
        <v>568</v>
      </c>
      <c r="C277" s="12" t="s">
        <v>1592</v>
      </c>
      <c r="D277" s="5" t="s">
        <v>9</v>
      </c>
      <c r="E277" s="7" t="s">
        <v>1117</v>
      </c>
      <c r="F277" s="20" t="s">
        <v>1593</v>
      </c>
    </row>
    <row r="278" spans="1:6" x14ac:dyDescent="0.2">
      <c r="A278" s="7">
        <v>663</v>
      </c>
      <c r="B278" s="7" t="s">
        <v>570</v>
      </c>
      <c r="C278" s="12" t="s">
        <v>1594</v>
      </c>
      <c r="D278" s="5" t="s">
        <v>9</v>
      </c>
      <c r="E278" s="7" t="s">
        <v>1117</v>
      </c>
      <c r="F278" s="20" t="s">
        <v>1593</v>
      </c>
    </row>
    <row r="279" spans="1:6" x14ac:dyDescent="0.2">
      <c r="A279" s="7">
        <v>663</v>
      </c>
      <c r="B279" s="7" t="s">
        <v>572</v>
      </c>
      <c r="C279" s="12" t="s">
        <v>1595</v>
      </c>
      <c r="D279" s="5" t="s">
        <v>9</v>
      </c>
      <c r="E279" s="7" t="s">
        <v>1117</v>
      </c>
      <c r="F279" s="20" t="s">
        <v>1596</v>
      </c>
    </row>
    <row r="280" spans="1:6" x14ac:dyDescent="0.2">
      <c r="A280" s="7">
        <v>663</v>
      </c>
      <c r="B280" s="7" t="s">
        <v>574</v>
      </c>
      <c r="C280" s="12" t="s">
        <v>1597</v>
      </c>
      <c r="D280" s="5" t="s">
        <v>9</v>
      </c>
      <c r="E280" s="7" t="s">
        <v>1117</v>
      </c>
      <c r="F280" s="20" t="s">
        <v>1596</v>
      </c>
    </row>
    <row r="281" spans="1:6" x14ac:dyDescent="0.2">
      <c r="A281" s="7">
        <v>663</v>
      </c>
      <c r="B281" s="7" t="s">
        <v>576</v>
      </c>
      <c r="C281" s="12" t="s">
        <v>1598</v>
      </c>
      <c r="D281" s="5" t="s">
        <v>9</v>
      </c>
      <c r="E281" s="7" t="s">
        <v>1117</v>
      </c>
      <c r="F281" s="20" t="s">
        <v>1599</v>
      </c>
    </row>
    <row r="282" spans="1:6" x14ac:dyDescent="0.2">
      <c r="A282" s="7">
        <v>663</v>
      </c>
      <c r="B282" s="7" t="s">
        <v>578</v>
      </c>
      <c r="C282" s="12" t="s">
        <v>1600</v>
      </c>
      <c r="D282" s="5" t="s">
        <v>9</v>
      </c>
      <c r="E282" s="7" t="s">
        <v>1117</v>
      </c>
      <c r="F282" s="20" t="s">
        <v>1601</v>
      </c>
    </row>
    <row r="283" spans="1:6" x14ac:dyDescent="0.2">
      <c r="A283" s="7">
        <v>663</v>
      </c>
      <c r="B283" s="7" t="s">
        <v>580</v>
      </c>
      <c r="C283" s="12" t="s">
        <v>1602</v>
      </c>
      <c r="D283" s="5" t="s">
        <v>9</v>
      </c>
      <c r="E283" s="7" t="s">
        <v>1117</v>
      </c>
      <c r="F283" s="20" t="s">
        <v>1603</v>
      </c>
    </row>
    <row r="284" spans="1:6" x14ac:dyDescent="0.2">
      <c r="A284" s="7">
        <v>663</v>
      </c>
      <c r="B284" s="7" t="s">
        <v>582</v>
      </c>
      <c r="C284" s="12" t="s">
        <v>1604</v>
      </c>
      <c r="D284" s="5" t="s">
        <v>9</v>
      </c>
      <c r="E284" s="7" t="s">
        <v>1117</v>
      </c>
      <c r="F284" s="20" t="s">
        <v>1605</v>
      </c>
    </row>
    <row r="285" spans="1:6" x14ac:dyDescent="0.2">
      <c r="A285" s="7">
        <v>663</v>
      </c>
      <c r="B285" s="7" t="s">
        <v>584</v>
      </c>
      <c r="C285" s="12" t="s">
        <v>1606</v>
      </c>
      <c r="D285" s="5" t="s">
        <v>9</v>
      </c>
      <c r="E285" s="7" t="s">
        <v>1117</v>
      </c>
      <c r="F285" s="20" t="s">
        <v>1607</v>
      </c>
    </row>
    <row r="286" spans="1:6" x14ac:dyDescent="0.2">
      <c r="A286" s="7">
        <v>663</v>
      </c>
      <c r="B286" s="7" t="s">
        <v>586</v>
      </c>
      <c r="C286" s="12" t="s">
        <v>1608</v>
      </c>
      <c r="D286" s="5" t="s">
        <v>9</v>
      </c>
      <c r="E286" s="7" t="s">
        <v>1117</v>
      </c>
      <c r="F286" s="20" t="s">
        <v>1609</v>
      </c>
    </row>
    <row r="287" spans="1:6" x14ac:dyDescent="0.2">
      <c r="A287" s="7">
        <v>663</v>
      </c>
      <c r="B287" s="7" t="s">
        <v>588</v>
      </c>
      <c r="C287" s="12" t="s">
        <v>1610</v>
      </c>
      <c r="D287" s="5" t="s">
        <v>9</v>
      </c>
      <c r="E287" s="7" t="s">
        <v>1117</v>
      </c>
      <c r="F287" s="20" t="s">
        <v>1611</v>
      </c>
    </row>
    <row r="288" spans="1:6" x14ac:dyDescent="0.2">
      <c r="A288" s="7">
        <v>663</v>
      </c>
      <c r="B288" s="7" t="s">
        <v>590</v>
      </c>
      <c r="C288" s="12" t="s">
        <v>1612</v>
      </c>
      <c r="D288" s="5" t="s">
        <v>9</v>
      </c>
      <c r="E288" s="7" t="s">
        <v>1117</v>
      </c>
      <c r="F288" s="20" t="s">
        <v>1613</v>
      </c>
    </row>
    <row r="289" spans="1:6" x14ac:dyDescent="0.2">
      <c r="A289" s="7">
        <v>663</v>
      </c>
      <c r="B289" s="7" t="s">
        <v>592</v>
      </c>
      <c r="C289" s="12" t="s">
        <v>1614</v>
      </c>
      <c r="D289" s="5" t="s">
        <v>9</v>
      </c>
      <c r="E289" s="7" t="s">
        <v>1117</v>
      </c>
      <c r="F289" s="20" t="s">
        <v>1615</v>
      </c>
    </row>
    <row r="290" spans="1:6" x14ac:dyDescent="0.2">
      <c r="A290" s="7">
        <v>663</v>
      </c>
      <c r="B290" s="7" t="s">
        <v>594</v>
      </c>
      <c r="C290" s="12" t="s">
        <v>1616</v>
      </c>
      <c r="D290" s="5" t="s">
        <v>9</v>
      </c>
      <c r="E290" s="7" t="s">
        <v>1117</v>
      </c>
      <c r="F290" s="20" t="s">
        <v>1613</v>
      </c>
    </row>
    <row r="291" spans="1:6" x14ac:dyDescent="0.2">
      <c r="A291" s="7">
        <v>663</v>
      </c>
      <c r="B291" s="7" t="s">
        <v>596</v>
      </c>
      <c r="C291" s="12" t="s">
        <v>1617</v>
      </c>
      <c r="D291" s="5" t="s">
        <v>9</v>
      </c>
      <c r="E291" s="7" t="s">
        <v>1117</v>
      </c>
      <c r="F291" s="20" t="s">
        <v>1618</v>
      </c>
    </row>
    <row r="292" spans="1:6" x14ac:dyDescent="0.2">
      <c r="A292" s="7">
        <v>663</v>
      </c>
      <c r="B292" s="7" t="s">
        <v>598</v>
      </c>
      <c r="C292" s="12" t="s">
        <v>1619</v>
      </c>
      <c r="D292" s="5" t="s">
        <v>9</v>
      </c>
      <c r="E292" s="7" t="s">
        <v>1117</v>
      </c>
      <c r="F292" s="20" t="s">
        <v>1620</v>
      </c>
    </row>
    <row r="293" spans="1:6" x14ac:dyDescent="0.2">
      <c r="A293" s="7">
        <v>663</v>
      </c>
      <c r="B293" s="7" t="s">
        <v>600</v>
      </c>
      <c r="C293" s="12" t="s">
        <v>1621</v>
      </c>
      <c r="D293" s="5" t="s">
        <v>9</v>
      </c>
      <c r="E293" s="7" t="s">
        <v>1117</v>
      </c>
      <c r="F293" s="20" t="s">
        <v>1622</v>
      </c>
    </row>
    <row r="294" spans="1:6" x14ac:dyDescent="0.2">
      <c r="A294" s="7">
        <v>663</v>
      </c>
      <c r="B294" s="7" t="s">
        <v>602</v>
      </c>
      <c r="C294" s="12" t="s">
        <v>1623</v>
      </c>
      <c r="D294" s="5" t="s">
        <v>9</v>
      </c>
      <c r="E294" s="7" t="s">
        <v>1117</v>
      </c>
      <c r="F294" s="20" t="s">
        <v>1624</v>
      </c>
    </row>
    <row r="295" spans="1:6" x14ac:dyDescent="0.2">
      <c r="A295" s="7">
        <v>663</v>
      </c>
      <c r="B295" s="7" t="s">
        <v>1625</v>
      </c>
      <c r="C295" s="12" t="s">
        <v>1626</v>
      </c>
      <c r="D295" s="5" t="s">
        <v>9</v>
      </c>
      <c r="E295" s="7" t="s">
        <v>1117</v>
      </c>
      <c r="F295" s="20" t="s">
        <v>1627</v>
      </c>
    </row>
    <row r="296" spans="1:6" x14ac:dyDescent="0.2">
      <c r="A296" s="7">
        <v>663</v>
      </c>
      <c r="B296" s="7" t="s">
        <v>606</v>
      </c>
      <c r="C296" s="12" t="s">
        <v>1628</v>
      </c>
      <c r="D296" s="5" t="s">
        <v>9</v>
      </c>
      <c r="E296" s="7" t="s">
        <v>1117</v>
      </c>
      <c r="F296" s="20" t="s">
        <v>1629</v>
      </c>
    </row>
    <row r="297" spans="1:6" x14ac:dyDescent="0.2">
      <c r="A297" s="7">
        <v>663</v>
      </c>
      <c r="B297" s="7" t="s">
        <v>608</v>
      </c>
      <c r="C297" s="12" t="s">
        <v>1630</v>
      </c>
      <c r="D297" s="5" t="s">
        <v>9</v>
      </c>
      <c r="E297" s="7" t="s">
        <v>1117</v>
      </c>
      <c r="F297" s="20" t="s">
        <v>1631</v>
      </c>
    </row>
    <row r="298" spans="1:6" x14ac:dyDescent="0.2">
      <c r="A298" s="7">
        <v>663</v>
      </c>
      <c r="B298" s="7" t="s">
        <v>610</v>
      </c>
      <c r="C298" s="12" t="s">
        <v>1632</v>
      </c>
      <c r="D298" s="5" t="s">
        <v>9</v>
      </c>
      <c r="E298" s="7" t="s">
        <v>1117</v>
      </c>
      <c r="F298" s="20" t="s">
        <v>1633</v>
      </c>
    </row>
    <row r="299" spans="1:6" x14ac:dyDescent="0.2">
      <c r="A299" s="7">
        <v>663</v>
      </c>
      <c r="B299" s="7" t="s">
        <v>612</v>
      </c>
      <c r="C299" s="12" t="s">
        <v>1634</v>
      </c>
      <c r="D299" s="5" t="s">
        <v>9</v>
      </c>
      <c r="E299" s="7" t="s">
        <v>1117</v>
      </c>
      <c r="F299" s="20" t="s">
        <v>1635</v>
      </c>
    </row>
    <row r="300" spans="1:6" x14ac:dyDescent="0.2">
      <c r="A300" s="7">
        <v>663</v>
      </c>
      <c r="B300" s="7" t="s">
        <v>614</v>
      </c>
      <c r="C300" s="12" t="s">
        <v>1636</v>
      </c>
      <c r="D300" s="5" t="s">
        <v>9</v>
      </c>
      <c r="E300" s="7" t="s">
        <v>1117</v>
      </c>
      <c r="F300" s="7" t="s">
        <v>1637</v>
      </c>
    </row>
    <row r="301" spans="1:6" x14ac:dyDescent="0.2">
      <c r="A301" s="7">
        <v>663</v>
      </c>
      <c r="B301" s="7" t="s">
        <v>616</v>
      </c>
      <c r="C301" s="12" t="s">
        <v>1638</v>
      </c>
      <c r="D301" s="5" t="s">
        <v>9</v>
      </c>
      <c r="E301" s="7" t="s">
        <v>1117</v>
      </c>
      <c r="F301" s="7" t="s">
        <v>1637</v>
      </c>
    </row>
    <row r="302" spans="1:6" x14ac:dyDescent="0.2">
      <c r="A302" s="7">
        <v>663</v>
      </c>
      <c r="B302" s="7" t="s">
        <v>618</v>
      </c>
      <c r="C302" s="12" t="s">
        <v>1639</v>
      </c>
      <c r="D302" s="5" t="s">
        <v>9</v>
      </c>
      <c r="E302" s="7" t="s">
        <v>1117</v>
      </c>
      <c r="F302" s="20" t="s">
        <v>1640</v>
      </c>
    </row>
    <row r="303" spans="1:6" x14ac:dyDescent="0.2">
      <c r="A303" s="7">
        <v>663</v>
      </c>
      <c r="B303" s="7" t="s">
        <v>620</v>
      </c>
      <c r="C303" s="12" t="s">
        <v>1641</v>
      </c>
      <c r="D303" s="5" t="s">
        <v>9</v>
      </c>
      <c r="E303" s="7" t="s">
        <v>1117</v>
      </c>
      <c r="F303" s="7" t="s">
        <v>1637</v>
      </c>
    </row>
    <row r="304" spans="1:6" x14ac:dyDescent="0.2">
      <c r="A304" s="7">
        <v>663</v>
      </c>
      <c r="B304" s="7" t="s">
        <v>622</v>
      </c>
      <c r="C304" s="12" t="s">
        <v>1642</v>
      </c>
      <c r="D304" s="5" t="s">
        <v>9</v>
      </c>
      <c r="E304" s="7" t="s">
        <v>1117</v>
      </c>
      <c r="F304" s="7" t="s">
        <v>1637</v>
      </c>
    </row>
    <row r="305" spans="1:6" x14ac:dyDescent="0.2">
      <c r="A305" s="7">
        <v>663</v>
      </c>
      <c r="B305" s="7" t="s">
        <v>624</v>
      </c>
      <c r="C305" s="12" t="s">
        <v>1643</v>
      </c>
      <c r="D305" s="5" t="s">
        <v>9</v>
      </c>
      <c r="E305" s="7" t="s">
        <v>1117</v>
      </c>
      <c r="F305" s="7" t="s">
        <v>1637</v>
      </c>
    </row>
    <row r="306" spans="1:6" x14ac:dyDescent="0.2">
      <c r="A306" s="7">
        <v>663</v>
      </c>
      <c r="B306" s="7" t="s">
        <v>626</v>
      </c>
      <c r="C306" s="12" t="s">
        <v>1644</v>
      </c>
      <c r="D306" s="5" t="s">
        <v>9</v>
      </c>
      <c r="E306" s="7" t="s">
        <v>1117</v>
      </c>
      <c r="F306" s="7" t="s">
        <v>1637</v>
      </c>
    </row>
    <row r="307" spans="1:6" x14ac:dyDescent="0.2">
      <c r="A307" s="7">
        <v>663</v>
      </c>
      <c r="B307" s="7" t="s">
        <v>628</v>
      </c>
      <c r="C307" s="12" t="s">
        <v>1645</v>
      </c>
      <c r="D307" s="5" t="s">
        <v>9</v>
      </c>
      <c r="E307" s="7" t="s">
        <v>1117</v>
      </c>
      <c r="F307" s="20" t="s">
        <v>1646</v>
      </c>
    </row>
    <row r="308" spans="1:6" x14ac:dyDescent="0.2">
      <c r="A308" s="7">
        <v>663</v>
      </c>
      <c r="B308" s="7" t="s">
        <v>630</v>
      </c>
      <c r="C308" s="12" t="s">
        <v>1647</v>
      </c>
      <c r="D308" s="5" t="s">
        <v>9</v>
      </c>
      <c r="E308" s="7" t="s">
        <v>1117</v>
      </c>
      <c r="F308" s="7" t="s">
        <v>1637</v>
      </c>
    </row>
    <row r="309" spans="1:6" x14ac:dyDescent="0.2">
      <c r="A309" s="7">
        <v>663</v>
      </c>
      <c r="B309" s="7" t="s">
        <v>632</v>
      </c>
      <c r="C309" s="12" t="s">
        <v>1648</v>
      </c>
      <c r="D309" s="5" t="s">
        <v>9</v>
      </c>
      <c r="E309" s="7" t="s">
        <v>1117</v>
      </c>
      <c r="F309" s="20" t="s">
        <v>1649</v>
      </c>
    </row>
    <row r="310" spans="1:6" x14ac:dyDescent="0.2">
      <c r="A310" s="7">
        <v>663</v>
      </c>
      <c r="B310" s="7" t="s">
        <v>634</v>
      </c>
      <c r="C310" s="12" t="s">
        <v>1650</v>
      </c>
      <c r="D310" s="5" t="s">
        <v>9</v>
      </c>
      <c r="E310" s="7" t="s">
        <v>1117</v>
      </c>
      <c r="F310" s="20" t="s">
        <v>1651</v>
      </c>
    </row>
    <row r="311" spans="1:6" x14ac:dyDescent="0.2">
      <c r="A311" s="7">
        <v>663</v>
      </c>
      <c r="B311" s="7" t="s">
        <v>636</v>
      </c>
      <c r="C311" s="12" t="s">
        <v>1652</v>
      </c>
      <c r="D311" s="5" t="s">
        <v>9</v>
      </c>
      <c r="E311" s="7" t="s">
        <v>1117</v>
      </c>
      <c r="F311" s="20" t="s">
        <v>1653</v>
      </c>
    </row>
    <row r="312" spans="1:6" x14ac:dyDescent="0.2">
      <c r="A312" s="7">
        <v>663</v>
      </c>
      <c r="B312" s="7" t="s">
        <v>638</v>
      </c>
      <c r="C312" s="12" t="s">
        <v>1654</v>
      </c>
      <c r="D312" s="5" t="s">
        <v>9</v>
      </c>
      <c r="E312" s="7" t="s">
        <v>1117</v>
      </c>
      <c r="F312" s="20" t="s">
        <v>1655</v>
      </c>
    </row>
    <row r="313" spans="1:6" x14ac:dyDescent="0.2">
      <c r="A313" s="7">
        <v>663</v>
      </c>
      <c r="B313" s="7" t="s">
        <v>640</v>
      </c>
      <c r="C313" s="12" t="s">
        <v>1656</v>
      </c>
      <c r="D313" s="5" t="s">
        <v>9</v>
      </c>
      <c r="E313" s="7" t="s">
        <v>1117</v>
      </c>
      <c r="F313" s="7" t="s">
        <v>1637</v>
      </c>
    </row>
    <row r="314" spans="1:6" x14ac:dyDescent="0.2">
      <c r="A314" s="7">
        <v>663</v>
      </c>
      <c r="B314" s="7" t="s">
        <v>642</v>
      </c>
      <c r="C314" s="12" t="s">
        <v>1657</v>
      </c>
      <c r="D314" s="5" t="s">
        <v>9</v>
      </c>
      <c r="E314" s="7" t="s">
        <v>1117</v>
      </c>
      <c r="F314" s="20" t="s">
        <v>1658</v>
      </c>
    </row>
    <row r="315" spans="1:6" x14ac:dyDescent="0.2">
      <c r="A315" s="7">
        <v>663</v>
      </c>
      <c r="B315" s="7" t="s">
        <v>644</v>
      </c>
      <c r="C315" s="12" t="s">
        <v>1659</v>
      </c>
      <c r="D315" s="5" t="s">
        <v>9</v>
      </c>
      <c r="E315" s="7" t="s">
        <v>1117</v>
      </c>
      <c r="F315" s="20" t="s">
        <v>1660</v>
      </c>
    </row>
    <row r="316" spans="1:6" x14ac:dyDescent="0.2">
      <c r="A316" s="7">
        <v>663</v>
      </c>
      <c r="B316" s="7" t="s">
        <v>646</v>
      </c>
      <c r="C316" s="12" t="s">
        <v>1661</v>
      </c>
      <c r="D316" s="5" t="s">
        <v>9</v>
      </c>
      <c r="E316" s="7" t="s">
        <v>1117</v>
      </c>
      <c r="F316" s="20" t="s">
        <v>1662</v>
      </c>
    </row>
    <row r="317" spans="1:6" x14ac:dyDescent="0.2">
      <c r="A317" s="7">
        <v>663</v>
      </c>
      <c r="B317" s="7" t="s">
        <v>648</v>
      </c>
      <c r="C317" s="12" t="s">
        <v>1663</v>
      </c>
      <c r="D317" s="5" t="s">
        <v>9</v>
      </c>
      <c r="E317" s="7" t="s">
        <v>1117</v>
      </c>
      <c r="F317" s="20" t="s">
        <v>1664</v>
      </c>
    </row>
    <row r="318" spans="1:6" x14ac:dyDescent="0.2">
      <c r="A318" s="7">
        <v>663</v>
      </c>
      <c r="B318" s="7" t="s">
        <v>650</v>
      </c>
      <c r="C318" s="12" t="s">
        <v>1665</v>
      </c>
      <c r="D318" s="5" t="s">
        <v>9</v>
      </c>
      <c r="E318" s="7" t="s">
        <v>1117</v>
      </c>
      <c r="F318" s="7" t="s">
        <v>1637</v>
      </c>
    </row>
    <row r="319" spans="1:6" x14ac:dyDescent="0.2">
      <c r="A319" s="7">
        <v>663</v>
      </c>
      <c r="B319" s="7" t="s">
        <v>652</v>
      </c>
      <c r="C319" s="12" t="s">
        <v>1666</v>
      </c>
      <c r="D319" s="5" t="s">
        <v>9</v>
      </c>
      <c r="E319" s="7" t="s">
        <v>1117</v>
      </c>
      <c r="F319" s="20" t="s">
        <v>1667</v>
      </c>
    </row>
    <row r="320" spans="1:6" x14ac:dyDescent="0.2">
      <c r="A320" s="7">
        <v>663</v>
      </c>
      <c r="B320" s="7" t="s">
        <v>654</v>
      </c>
      <c r="C320" s="12" t="s">
        <v>1668</v>
      </c>
      <c r="D320" s="5" t="s">
        <v>9</v>
      </c>
      <c r="E320" s="7" t="s">
        <v>1117</v>
      </c>
      <c r="F320" s="7" t="s">
        <v>1637</v>
      </c>
    </row>
    <row r="321" spans="1:6" x14ac:dyDescent="0.2">
      <c r="A321" s="7">
        <v>663</v>
      </c>
      <c r="B321" s="7" t="s">
        <v>656</v>
      </c>
      <c r="C321" s="12" t="s">
        <v>1669</v>
      </c>
      <c r="D321" s="5" t="s">
        <v>9</v>
      </c>
      <c r="E321" s="7" t="s">
        <v>1117</v>
      </c>
      <c r="F321" s="20" t="s">
        <v>1670</v>
      </c>
    </row>
    <row r="322" spans="1:6" x14ac:dyDescent="0.2">
      <c r="A322" s="7">
        <v>663</v>
      </c>
      <c r="B322" s="7" t="s">
        <v>658</v>
      </c>
      <c r="C322" s="12" t="s">
        <v>1671</v>
      </c>
      <c r="D322" s="5" t="s">
        <v>9</v>
      </c>
      <c r="E322" s="7" t="s">
        <v>1117</v>
      </c>
      <c r="F322" s="20" t="s">
        <v>1672</v>
      </c>
    </row>
    <row r="323" spans="1:6" x14ac:dyDescent="0.2">
      <c r="A323" s="7">
        <v>663</v>
      </c>
      <c r="B323" s="7" t="s">
        <v>660</v>
      </c>
      <c r="C323" s="12" t="s">
        <v>1673</v>
      </c>
      <c r="D323" s="5" t="s">
        <v>9</v>
      </c>
      <c r="E323" s="7" t="s">
        <v>1117</v>
      </c>
      <c r="F323" s="20" t="s">
        <v>1674</v>
      </c>
    </row>
    <row r="324" spans="1:6" x14ac:dyDescent="0.2">
      <c r="A324" s="7">
        <v>663</v>
      </c>
      <c r="B324" s="7" t="s">
        <v>662</v>
      </c>
      <c r="C324" s="12" t="s">
        <v>1675</v>
      </c>
      <c r="D324" s="5" t="s">
        <v>9</v>
      </c>
      <c r="E324" s="7" t="s">
        <v>1117</v>
      </c>
      <c r="F324" s="20" t="s">
        <v>1676</v>
      </c>
    </row>
    <row r="325" spans="1:6" x14ac:dyDescent="0.2">
      <c r="A325" s="7">
        <v>663</v>
      </c>
      <c r="B325" s="7" t="s">
        <v>664</v>
      </c>
      <c r="C325" s="12" t="s">
        <v>1677</v>
      </c>
      <c r="D325" s="5" t="s">
        <v>9</v>
      </c>
      <c r="E325" s="7" t="s">
        <v>1117</v>
      </c>
      <c r="F325" s="20" t="s">
        <v>1678</v>
      </c>
    </row>
    <row r="326" spans="1:6" x14ac:dyDescent="0.2">
      <c r="A326" s="7">
        <v>663</v>
      </c>
      <c r="B326" s="7" t="s">
        <v>666</v>
      </c>
      <c r="C326" s="12" t="s">
        <v>1679</v>
      </c>
      <c r="D326" s="5" t="s">
        <v>9</v>
      </c>
      <c r="E326" s="7" t="s">
        <v>1117</v>
      </c>
      <c r="F326" s="20" t="s">
        <v>1680</v>
      </c>
    </row>
    <row r="327" spans="1:6" x14ac:dyDescent="0.2">
      <c r="A327" s="7">
        <v>663</v>
      </c>
      <c r="B327" s="7" t="s">
        <v>668</v>
      </c>
      <c r="C327" s="12" t="s">
        <v>1681</v>
      </c>
      <c r="D327" s="5" t="s">
        <v>9</v>
      </c>
      <c r="E327" s="7" t="s">
        <v>1117</v>
      </c>
      <c r="F327" s="20" t="s">
        <v>1682</v>
      </c>
    </row>
    <row r="328" spans="1:6" x14ac:dyDescent="0.2">
      <c r="A328" s="7">
        <v>663</v>
      </c>
      <c r="B328" s="7" t="s">
        <v>670</v>
      </c>
      <c r="C328" s="12" t="s">
        <v>1683</v>
      </c>
      <c r="D328" s="5" t="s">
        <v>9</v>
      </c>
      <c r="E328" s="7" t="s">
        <v>1117</v>
      </c>
      <c r="F328" s="7" t="s">
        <v>1637</v>
      </c>
    </row>
    <row r="329" spans="1:6" x14ac:dyDescent="0.2">
      <c r="A329" s="7">
        <v>663</v>
      </c>
      <c r="B329" s="7" t="s">
        <v>672</v>
      </c>
      <c r="C329" s="12" t="s">
        <v>1684</v>
      </c>
      <c r="D329" s="5" t="s">
        <v>9</v>
      </c>
      <c r="E329" s="7" t="s">
        <v>1117</v>
      </c>
      <c r="F329" s="7" t="s">
        <v>1637</v>
      </c>
    </row>
    <row r="330" spans="1:6" x14ac:dyDescent="0.2">
      <c r="A330" s="7">
        <v>663</v>
      </c>
      <c r="B330" s="7" t="s">
        <v>674</v>
      </c>
      <c r="C330" s="12" t="s">
        <v>1685</v>
      </c>
      <c r="D330" s="5" t="s">
        <v>9</v>
      </c>
      <c r="E330" s="7" t="s">
        <v>1117</v>
      </c>
      <c r="F330" s="7" t="s">
        <v>1637</v>
      </c>
    </row>
    <row r="331" spans="1:6" x14ac:dyDescent="0.2">
      <c r="A331" s="7">
        <v>663</v>
      </c>
      <c r="B331" s="7" t="s">
        <v>676</v>
      </c>
      <c r="C331" s="12" t="s">
        <v>1686</v>
      </c>
      <c r="D331" s="5" t="s">
        <v>9</v>
      </c>
      <c r="E331" s="7" t="s">
        <v>1117</v>
      </c>
      <c r="F331" s="20" t="s">
        <v>1687</v>
      </c>
    </row>
    <row r="332" spans="1:6" x14ac:dyDescent="0.2">
      <c r="A332" s="7">
        <v>663</v>
      </c>
      <c r="B332" s="7" t="s">
        <v>678</v>
      </c>
      <c r="C332" s="12" t="s">
        <v>1688</v>
      </c>
      <c r="D332" s="5" t="s">
        <v>9</v>
      </c>
      <c r="E332" s="7" t="s">
        <v>1117</v>
      </c>
      <c r="F332" s="20" t="s">
        <v>1689</v>
      </c>
    </row>
    <row r="333" spans="1:6" x14ac:dyDescent="0.2">
      <c r="A333" s="7">
        <v>663</v>
      </c>
      <c r="B333" s="7" t="s">
        <v>680</v>
      </c>
      <c r="C333" s="12" t="s">
        <v>1690</v>
      </c>
      <c r="D333" s="5" t="s">
        <v>9</v>
      </c>
      <c r="E333" s="7" t="s">
        <v>1117</v>
      </c>
      <c r="F333" s="7" t="s">
        <v>1637</v>
      </c>
    </row>
    <row r="334" spans="1:6" x14ac:dyDescent="0.2">
      <c r="A334" s="7">
        <v>663</v>
      </c>
      <c r="B334" s="7" t="s">
        <v>682</v>
      </c>
      <c r="C334" s="12" t="s">
        <v>1691</v>
      </c>
      <c r="D334" s="5" t="s">
        <v>9</v>
      </c>
      <c r="E334" s="7" t="s">
        <v>1117</v>
      </c>
      <c r="F334" s="20" t="s">
        <v>1692</v>
      </c>
    </row>
    <row r="335" spans="1:6" x14ac:dyDescent="0.2">
      <c r="A335" s="7">
        <v>663</v>
      </c>
      <c r="B335" s="7" t="s">
        <v>684</v>
      </c>
      <c r="C335" s="12" t="s">
        <v>1693</v>
      </c>
      <c r="D335" s="5" t="s">
        <v>9</v>
      </c>
      <c r="E335" s="7" t="s">
        <v>1117</v>
      </c>
      <c r="F335" s="20" t="s">
        <v>1694</v>
      </c>
    </row>
    <row r="336" spans="1:6" x14ac:dyDescent="0.2">
      <c r="A336" s="7">
        <v>663</v>
      </c>
      <c r="B336" s="7" t="s">
        <v>686</v>
      </c>
      <c r="C336" s="12" t="s">
        <v>1695</v>
      </c>
      <c r="D336" s="5" t="s">
        <v>9</v>
      </c>
      <c r="E336" s="7" t="s">
        <v>1117</v>
      </c>
      <c r="F336" s="20" t="s">
        <v>1696</v>
      </c>
    </row>
    <row r="337" spans="1:6" x14ac:dyDescent="0.2">
      <c r="A337" s="7">
        <v>663</v>
      </c>
      <c r="B337" s="7" t="s">
        <v>688</v>
      </c>
      <c r="C337" s="12" t="s">
        <v>1697</v>
      </c>
      <c r="D337" s="5" t="s">
        <v>9</v>
      </c>
      <c r="E337" s="7" t="s">
        <v>1117</v>
      </c>
      <c r="F337" s="7" t="s">
        <v>1637</v>
      </c>
    </row>
    <row r="338" spans="1:6" x14ac:dyDescent="0.2">
      <c r="A338" s="7">
        <v>663</v>
      </c>
      <c r="B338" s="7" t="s">
        <v>690</v>
      </c>
      <c r="C338" s="12" t="s">
        <v>1698</v>
      </c>
      <c r="D338" s="5" t="s">
        <v>9</v>
      </c>
      <c r="E338" s="7" t="s">
        <v>1117</v>
      </c>
      <c r="F338" s="20" t="s">
        <v>1699</v>
      </c>
    </row>
    <row r="339" spans="1:6" x14ac:dyDescent="0.2">
      <c r="A339" s="7">
        <v>663</v>
      </c>
      <c r="B339" s="7" t="s">
        <v>692</v>
      </c>
      <c r="C339" s="12" t="s">
        <v>1700</v>
      </c>
      <c r="D339" s="5" t="s">
        <v>9</v>
      </c>
      <c r="E339" s="7" t="s">
        <v>1117</v>
      </c>
      <c r="F339" s="20" t="s">
        <v>1701</v>
      </c>
    </row>
    <row r="340" spans="1:6" x14ac:dyDescent="0.2">
      <c r="A340" s="7">
        <v>663</v>
      </c>
      <c r="B340" s="7" t="s">
        <v>694</v>
      </c>
      <c r="C340" s="12" t="s">
        <v>1702</v>
      </c>
      <c r="D340" s="5" t="s">
        <v>9</v>
      </c>
      <c r="E340" s="7" t="s">
        <v>1117</v>
      </c>
      <c r="F340" s="20" t="s">
        <v>1703</v>
      </c>
    </row>
    <row r="341" spans="1:6" x14ac:dyDescent="0.2">
      <c r="A341" s="7">
        <v>663</v>
      </c>
      <c r="B341" s="7" t="s">
        <v>696</v>
      </c>
      <c r="C341" s="12" t="s">
        <v>1704</v>
      </c>
      <c r="D341" s="5" t="s">
        <v>9</v>
      </c>
      <c r="E341" s="7" t="s">
        <v>1117</v>
      </c>
      <c r="F341" s="7" t="s">
        <v>1637</v>
      </c>
    </row>
    <row r="342" spans="1:6" x14ac:dyDescent="0.2">
      <c r="A342" s="7">
        <v>663</v>
      </c>
      <c r="B342" s="7" t="s">
        <v>698</v>
      </c>
      <c r="C342" s="12" t="s">
        <v>1705</v>
      </c>
      <c r="D342" s="5" t="s">
        <v>9</v>
      </c>
      <c r="E342" s="7" t="s">
        <v>1117</v>
      </c>
      <c r="F342" s="20" t="s">
        <v>1706</v>
      </c>
    </row>
    <row r="343" spans="1:6" x14ac:dyDescent="0.2">
      <c r="A343" s="7">
        <v>663</v>
      </c>
      <c r="B343" s="7" t="s">
        <v>700</v>
      </c>
      <c r="C343" s="12" t="s">
        <v>1707</v>
      </c>
      <c r="D343" s="5" t="s">
        <v>9</v>
      </c>
      <c r="E343" s="7" t="s">
        <v>1117</v>
      </c>
      <c r="F343" s="20" t="s">
        <v>1708</v>
      </c>
    </row>
    <row r="344" spans="1:6" x14ac:dyDescent="0.2">
      <c r="A344" s="7">
        <v>663</v>
      </c>
      <c r="B344" s="7" t="s">
        <v>702</v>
      </c>
      <c r="C344" s="12" t="s">
        <v>1709</v>
      </c>
      <c r="D344" s="5" t="s">
        <v>9</v>
      </c>
      <c r="E344" s="7" t="s">
        <v>1117</v>
      </c>
      <c r="F344" s="7" t="s">
        <v>1637</v>
      </c>
    </row>
    <row r="345" spans="1:6" x14ac:dyDescent="0.2">
      <c r="A345" s="7">
        <v>663</v>
      </c>
      <c r="B345" s="7" t="s">
        <v>704</v>
      </c>
      <c r="C345" s="12" t="s">
        <v>1710</v>
      </c>
      <c r="D345" s="5" t="s">
        <v>9</v>
      </c>
      <c r="E345" s="7" t="s">
        <v>1117</v>
      </c>
      <c r="F345" s="20" t="s">
        <v>1711</v>
      </c>
    </row>
    <row r="346" spans="1:6" x14ac:dyDescent="0.2">
      <c r="A346" s="7">
        <v>663</v>
      </c>
      <c r="B346" s="7" t="s">
        <v>706</v>
      </c>
      <c r="C346" s="12" t="s">
        <v>1712</v>
      </c>
      <c r="D346" s="5" t="s">
        <v>9</v>
      </c>
      <c r="E346" s="7" t="s">
        <v>1117</v>
      </c>
      <c r="F346" s="20" t="s">
        <v>1713</v>
      </c>
    </row>
    <row r="347" spans="1:6" x14ac:dyDescent="0.2">
      <c r="A347" s="7">
        <v>663</v>
      </c>
      <c r="B347" s="7" t="s">
        <v>708</v>
      </c>
      <c r="C347" s="12" t="s">
        <v>1714</v>
      </c>
      <c r="D347" s="5" t="s">
        <v>9</v>
      </c>
      <c r="E347" s="7" t="s">
        <v>1117</v>
      </c>
      <c r="F347" s="20" t="s">
        <v>1715</v>
      </c>
    </row>
    <row r="348" spans="1:6" x14ac:dyDescent="0.2">
      <c r="A348" s="7">
        <v>663</v>
      </c>
      <c r="B348" s="7" t="s">
        <v>710</v>
      </c>
      <c r="C348" s="12" t="s">
        <v>1716</v>
      </c>
      <c r="D348" s="5" t="s">
        <v>9</v>
      </c>
      <c r="E348" s="7" t="s">
        <v>1117</v>
      </c>
      <c r="F348" s="7" t="s">
        <v>1637</v>
      </c>
    </row>
    <row r="349" spans="1:6" x14ac:dyDescent="0.2">
      <c r="A349" s="7">
        <v>663</v>
      </c>
      <c r="B349" s="7" t="s">
        <v>712</v>
      </c>
      <c r="C349" s="12" t="s">
        <v>1717</v>
      </c>
      <c r="D349" s="5" t="s">
        <v>9</v>
      </c>
      <c r="E349" s="7" t="s">
        <v>1117</v>
      </c>
      <c r="F349" s="20" t="s">
        <v>1718</v>
      </c>
    </row>
    <row r="350" spans="1:6" x14ac:dyDescent="0.2">
      <c r="A350" s="7">
        <v>663</v>
      </c>
      <c r="B350" s="7" t="s">
        <v>714</v>
      </c>
      <c r="C350" s="12" t="s">
        <v>1719</v>
      </c>
      <c r="D350" s="5" t="s">
        <v>9</v>
      </c>
      <c r="E350" s="7" t="s">
        <v>1117</v>
      </c>
      <c r="F350" s="7" t="s">
        <v>1637</v>
      </c>
    </row>
    <row r="351" spans="1:6" x14ac:dyDescent="0.2">
      <c r="A351" s="7">
        <v>663</v>
      </c>
      <c r="B351" s="7" t="s">
        <v>716</v>
      </c>
      <c r="C351" s="12" t="s">
        <v>1720</v>
      </c>
      <c r="D351" s="5" t="s">
        <v>9</v>
      </c>
      <c r="E351" s="7" t="s">
        <v>1117</v>
      </c>
      <c r="F351" s="20" t="s">
        <v>1721</v>
      </c>
    </row>
    <row r="352" spans="1:6" x14ac:dyDescent="0.2">
      <c r="A352" s="7">
        <v>663</v>
      </c>
      <c r="B352" s="7" t="s">
        <v>718</v>
      </c>
      <c r="C352" s="12" t="s">
        <v>1722</v>
      </c>
      <c r="D352" s="5" t="s">
        <v>9</v>
      </c>
      <c r="E352" s="7" t="s">
        <v>1117</v>
      </c>
      <c r="F352" s="20" t="s">
        <v>1723</v>
      </c>
    </row>
    <row r="353" spans="1:6" x14ac:dyDescent="0.2">
      <c r="A353" s="7">
        <v>663</v>
      </c>
      <c r="B353" s="7" t="s">
        <v>720</v>
      </c>
      <c r="C353" s="12" t="s">
        <v>1724</v>
      </c>
      <c r="D353" s="5" t="s">
        <v>9</v>
      </c>
      <c r="E353" s="7" t="s">
        <v>1117</v>
      </c>
      <c r="F353" s="20" t="s">
        <v>1725</v>
      </c>
    </row>
    <row r="354" spans="1:6" x14ac:dyDescent="0.2">
      <c r="A354" s="7">
        <v>663</v>
      </c>
      <c r="B354" s="7" t="s">
        <v>722</v>
      </c>
      <c r="C354" s="12" t="s">
        <v>1726</v>
      </c>
      <c r="D354" s="5" t="s">
        <v>9</v>
      </c>
      <c r="E354" s="7" t="s">
        <v>1117</v>
      </c>
      <c r="F354" s="7" t="s">
        <v>1637</v>
      </c>
    </row>
    <row r="355" spans="1:6" x14ac:dyDescent="0.2">
      <c r="A355" s="7">
        <v>663</v>
      </c>
      <c r="B355" s="7" t="s">
        <v>724</v>
      </c>
      <c r="C355" s="12" t="s">
        <v>1727</v>
      </c>
      <c r="D355" s="5" t="s">
        <v>9</v>
      </c>
      <c r="E355" s="7" t="s">
        <v>1117</v>
      </c>
      <c r="F355" s="7" t="s">
        <v>1637</v>
      </c>
    </row>
    <row r="356" spans="1:6" x14ac:dyDescent="0.2">
      <c r="A356" s="7">
        <v>663</v>
      </c>
      <c r="B356" s="7" t="s">
        <v>726</v>
      </c>
      <c r="C356" s="12" t="s">
        <v>1728</v>
      </c>
      <c r="D356" s="5" t="s">
        <v>9</v>
      </c>
      <c r="E356" s="7" t="s">
        <v>1117</v>
      </c>
      <c r="F356" s="20" t="s">
        <v>1729</v>
      </c>
    </row>
    <row r="357" spans="1:6" x14ac:dyDescent="0.2">
      <c r="A357" s="7">
        <v>663</v>
      </c>
      <c r="B357" s="7" t="s">
        <v>728</v>
      </c>
      <c r="C357" s="12" t="s">
        <v>1730</v>
      </c>
      <c r="D357" s="5" t="s">
        <v>9</v>
      </c>
      <c r="E357" s="7" t="s">
        <v>1117</v>
      </c>
      <c r="F357" s="20" t="s">
        <v>1731</v>
      </c>
    </row>
    <row r="358" spans="1:6" x14ac:dyDescent="0.2">
      <c r="A358" s="7">
        <v>663</v>
      </c>
      <c r="B358" s="7" t="s">
        <v>730</v>
      </c>
      <c r="C358" s="12" t="s">
        <v>1732</v>
      </c>
      <c r="D358" s="5" t="s">
        <v>9</v>
      </c>
      <c r="E358" s="7" t="s">
        <v>1117</v>
      </c>
      <c r="F358" s="20" t="s">
        <v>1733</v>
      </c>
    </row>
    <row r="359" spans="1:6" x14ac:dyDescent="0.2">
      <c r="A359" s="7">
        <v>663</v>
      </c>
      <c r="B359" s="7" t="s">
        <v>732</v>
      </c>
      <c r="C359" s="12" t="s">
        <v>1734</v>
      </c>
      <c r="D359" s="5" t="s">
        <v>9</v>
      </c>
      <c r="E359" s="7" t="s">
        <v>1117</v>
      </c>
      <c r="F359" s="20" t="s">
        <v>1735</v>
      </c>
    </row>
    <row r="360" spans="1:6" x14ac:dyDescent="0.2">
      <c r="A360" s="7">
        <v>663</v>
      </c>
      <c r="B360" s="7" t="s">
        <v>734</v>
      </c>
      <c r="C360" s="12" t="s">
        <v>1736</v>
      </c>
      <c r="D360" s="5" t="s">
        <v>9</v>
      </c>
      <c r="E360" s="7" t="s">
        <v>1117</v>
      </c>
      <c r="F360" s="7" t="s">
        <v>1637</v>
      </c>
    </row>
    <row r="361" spans="1:6" x14ac:dyDescent="0.2">
      <c r="A361" s="7">
        <v>663</v>
      </c>
      <c r="B361" s="7" t="s">
        <v>736</v>
      </c>
      <c r="C361" s="12" t="s">
        <v>1737</v>
      </c>
      <c r="D361" s="5" t="s">
        <v>9</v>
      </c>
      <c r="E361" s="7" t="s">
        <v>1117</v>
      </c>
      <c r="F361" s="20" t="s">
        <v>1738</v>
      </c>
    </row>
    <row r="362" spans="1:6" x14ac:dyDescent="0.2">
      <c r="A362" s="7">
        <v>663</v>
      </c>
      <c r="B362" s="7" t="s">
        <v>738</v>
      </c>
      <c r="C362" s="12" t="s">
        <v>1739</v>
      </c>
      <c r="D362" s="5" t="s">
        <v>9</v>
      </c>
      <c r="E362" s="7" t="s">
        <v>1117</v>
      </c>
      <c r="F362" s="20" t="s">
        <v>1740</v>
      </c>
    </row>
    <row r="363" spans="1:6" x14ac:dyDescent="0.2">
      <c r="A363" s="7">
        <v>663</v>
      </c>
      <c r="B363" s="7" t="s">
        <v>740</v>
      </c>
      <c r="C363" s="12" t="s">
        <v>1741</v>
      </c>
      <c r="D363" s="5" t="s">
        <v>9</v>
      </c>
      <c r="E363" s="7" t="s">
        <v>1117</v>
      </c>
      <c r="F363" s="20" t="s">
        <v>1742</v>
      </c>
    </row>
    <row r="364" spans="1:6" x14ac:dyDescent="0.2">
      <c r="A364" s="7">
        <v>663</v>
      </c>
      <c r="B364" s="7" t="s">
        <v>742</v>
      </c>
      <c r="C364" s="12" t="s">
        <v>1743</v>
      </c>
      <c r="D364" s="5" t="s">
        <v>9</v>
      </c>
      <c r="E364" s="7" t="s">
        <v>1117</v>
      </c>
      <c r="F364" s="7" t="s">
        <v>1637</v>
      </c>
    </row>
    <row r="365" spans="1:6" x14ac:dyDescent="0.2">
      <c r="A365" s="7">
        <v>663</v>
      </c>
      <c r="B365" s="7" t="s">
        <v>744</v>
      </c>
      <c r="C365" s="12" t="s">
        <v>1744</v>
      </c>
      <c r="D365" s="5" t="s">
        <v>9</v>
      </c>
      <c r="E365" s="7" t="s">
        <v>1117</v>
      </c>
      <c r="F365" s="7" t="s">
        <v>1637</v>
      </c>
    </row>
    <row r="366" spans="1:6" x14ac:dyDescent="0.2">
      <c r="A366" s="7">
        <v>663</v>
      </c>
      <c r="B366" s="7" t="s">
        <v>746</v>
      </c>
      <c r="C366" s="12" t="s">
        <v>1745</v>
      </c>
      <c r="D366" s="5" t="s">
        <v>9</v>
      </c>
      <c r="E366" s="7" t="s">
        <v>1117</v>
      </c>
      <c r="F366" s="20" t="s">
        <v>1746</v>
      </c>
    </row>
    <row r="367" spans="1:6" x14ac:dyDescent="0.2">
      <c r="A367" s="7">
        <v>663</v>
      </c>
      <c r="B367" s="7" t="s">
        <v>748</v>
      </c>
      <c r="C367" s="12" t="s">
        <v>1747</v>
      </c>
      <c r="D367" s="5" t="s">
        <v>9</v>
      </c>
      <c r="E367" s="7" t="s">
        <v>1117</v>
      </c>
      <c r="F367" s="20" t="s">
        <v>1748</v>
      </c>
    </row>
    <row r="368" spans="1:6" x14ac:dyDescent="0.2">
      <c r="A368" s="7">
        <v>663</v>
      </c>
      <c r="B368" s="7" t="s">
        <v>750</v>
      </c>
      <c r="C368" s="12" t="s">
        <v>1749</v>
      </c>
      <c r="D368" s="5" t="s">
        <v>9</v>
      </c>
      <c r="E368" s="7" t="s">
        <v>1117</v>
      </c>
      <c r="F368" s="20" t="s">
        <v>1750</v>
      </c>
    </row>
    <row r="369" spans="1:6" x14ac:dyDescent="0.2">
      <c r="A369" s="7">
        <v>663</v>
      </c>
      <c r="B369" s="7" t="s">
        <v>752</v>
      </c>
      <c r="C369" s="12" t="s">
        <v>1751</v>
      </c>
      <c r="D369" s="5" t="s">
        <v>9</v>
      </c>
      <c r="E369" s="7" t="s">
        <v>1117</v>
      </c>
      <c r="F369" s="20" t="s">
        <v>1752</v>
      </c>
    </row>
    <row r="370" spans="1:6" x14ac:dyDescent="0.2">
      <c r="A370" s="7">
        <v>663</v>
      </c>
      <c r="B370" s="7" t="s">
        <v>754</v>
      </c>
      <c r="C370" s="12" t="s">
        <v>1753</v>
      </c>
      <c r="D370" s="5" t="s">
        <v>9</v>
      </c>
      <c r="E370" s="7" t="s">
        <v>1117</v>
      </c>
      <c r="F370" s="7" t="s">
        <v>1637</v>
      </c>
    </row>
    <row r="371" spans="1:6" x14ac:dyDescent="0.2">
      <c r="A371" s="7">
        <v>663</v>
      </c>
      <c r="B371" s="7" t="s">
        <v>756</v>
      </c>
      <c r="C371" s="12" t="s">
        <v>1754</v>
      </c>
      <c r="D371" s="5" t="s">
        <v>9</v>
      </c>
      <c r="E371" s="7" t="s">
        <v>1117</v>
      </c>
      <c r="F371" s="20" t="s">
        <v>1755</v>
      </c>
    </row>
    <row r="372" spans="1:6" x14ac:dyDescent="0.2">
      <c r="A372" s="7">
        <v>663</v>
      </c>
      <c r="B372" s="7" t="s">
        <v>758</v>
      </c>
      <c r="C372" s="12" t="s">
        <v>1756</v>
      </c>
      <c r="D372" s="5" t="s">
        <v>9</v>
      </c>
      <c r="E372" s="7" t="s">
        <v>1117</v>
      </c>
      <c r="F372" s="20" t="s">
        <v>1757</v>
      </c>
    </row>
    <row r="373" spans="1:6" x14ac:dyDescent="0.2">
      <c r="A373" s="7">
        <v>663</v>
      </c>
      <c r="B373" s="7" t="s">
        <v>760</v>
      </c>
      <c r="C373" s="12" t="s">
        <v>1758</v>
      </c>
      <c r="D373" s="5" t="s">
        <v>9</v>
      </c>
      <c r="E373" s="7" t="s">
        <v>1117</v>
      </c>
      <c r="F373" s="20" t="s">
        <v>1757</v>
      </c>
    </row>
    <row r="374" spans="1:6" x14ac:dyDescent="0.2">
      <c r="A374" s="7">
        <v>663</v>
      </c>
      <c r="B374" s="7" t="s">
        <v>762</v>
      </c>
      <c r="C374" s="12" t="s">
        <v>1759</v>
      </c>
      <c r="D374" s="5" t="s">
        <v>9</v>
      </c>
      <c r="E374" s="7" t="s">
        <v>1117</v>
      </c>
      <c r="F374" s="20" t="s">
        <v>1760</v>
      </c>
    </row>
    <row r="375" spans="1:6" x14ac:dyDescent="0.2">
      <c r="A375" s="7">
        <v>663</v>
      </c>
      <c r="B375" s="7" t="s">
        <v>764</v>
      </c>
      <c r="C375" s="12" t="s">
        <v>1761</v>
      </c>
      <c r="D375" s="5" t="s">
        <v>9</v>
      </c>
      <c r="E375" s="7" t="s">
        <v>1117</v>
      </c>
      <c r="F375" s="20" t="s">
        <v>1762</v>
      </c>
    </row>
    <row r="376" spans="1:6" x14ac:dyDescent="0.2">
      <c r="A376" s="7">
        <v>663</v>
      </c>
      <c r="B376" s="7" t="s">
        <v>766</v>
      </c>
      <c r="C376" s="12" t="s">
        <v>1763</v>
      </c>
      <c r="D376" s="5" t="s">
        <v>9</v>
      </c>
      <c r="E376" s="7" t="s">
        <v>1117</v>
      </c>
      <c r="F376" s="20" t="s">
        <v>1764</v>
      </c>
    </row>
    <row r="377" spans="1:6" x14ac:dyDescent="0.2">
      <c r="A377" s="7">
        <v>663</v>
      </c>
      <c r="B377" s="7" t="s">
        <v>768</v>
      </c>
      <c r="C377" s="12" t="s">
        <v>1765</v>
      </c>
      <c r="D377" s="5" t="s">
        <v>9</v>
      </c>
      <c r="E377" s="7" t="s">
        <v>1117</v>
      </c>
      <c r="F377" s="20" t="s">
        <v>1766</v>
      </c>
    </row>
    <row r="378" spans="1:6" x14ac:dyDescent="0.2">
      <c r="A378" s="7">
        <v>663</v>
      </c>
      <c r="B378" s="7" t="s">
        <v>770</v>
      </c>
      <c r="C378" s="12" t="s">
        <v>1767</v>
      </c>
      <c r="D378" s="5" t="s">
        <v>9</v>
      </c>
      <c r="E378" s="7" t="s">
        <v>1117</v>
      </c>
      <c r="F378" s="20" t="s">
        <v>1768</v>
      </c>
    </row>
    <row r="379" spans="1:6" x14ac:dyDescent="0.2">
      <c r="A379" s="7">
        <v>663</v>
      </c>
      <c r="B379" s="7" t="s">
        <v>772</v>
      </c>
      <c r="C379" s="12" t="s">
        <v>1769</v>
      </c>
      <c r="D379" s="5" t="s">
        <v>9</v>
      </c>
      <c r="E379" s="7" t="s">
        <v>1117</v>
      </c>
      <c r="F379" s="20" t="s">
        <v>1770</v>
      </c>
    </row>
    <row r="380" spans="1:6" x14ac:dyDescent="0.2">
      <c r="A380" s="7">
        <v>663</v>
      </c>
      <c r="B380" s="7" t="s">
        <v>774</v>
      </c>
      <c r="C380" s="12" t="s">
        <v>1771</v>
      </c>
      <c r="D380" s="5" t="s">
        <v>9</v>
      </c>
      <c r="E380" s="7" t="s">
        <v>1117</v>
      </c>
      <c r="F380" s="20" t="s">
        <v>1772</v>
      </c>
    </row>
    <row r="381" spans="1:6" x14ac:dyDescent="0.2">
      <c r="A381" s="7">
        <v>663</v>
      </c>
      <c r="B381" s="7" t="s">
        <v>776</v>
      </c>
      <c r="C381" s="12" t="s">
        <v>1773</v>
      </c>
      <c r="D381" s="5" t="s">
        <v>9</v>
      </c>
      <c r="E381" s="7" t="s">
        <v>1117</v>
      </c>
      <c r="F381" s="20" t="s">
        <v>1774</v>
      </c>
    </row>
    <row r="382" spans="1:6" x14ac:dyDescent="0.2">
      <c r="A382" s="7">
        <v>663</v>
      </c>
      <c r="B382" s="7" t="s">
        <v>778</v>
      </c>
      <c r="C382" s="12" t="s">
        <v>1775</v>
      </c>
      <c r="D382" s="5" t="s">
        <v>9</v>
      </c>
      <c r="E382" s="7" t="s">
        <v>1117</v>
      </c>
      <c r="F382" s="20" t="s">
        <v>1776</v>
      </c>
    </row>
    <row r="383" spans="1:6" x14ac:dyDescent="0.2">
      <c r="A383" s="7">
        <v>663</v>
      </c>
      <c r="B383" s="7" t="s">
        <v>780</v>
      </c>
      <c r="C383" s="12" t="s">
        <v>1777</v>
      </c>
      <c r="D383" s="5" t="s">
        <v>9</v>
      </c>
      <c r="E383" s="7" t="s">
        <v>1117</v>
      </c>
      <c r="F383" s="20" t="s">
        <v>1778</v>
      </c>
    </row>
    <row r="384" spans="1:6" x14ac:dyDescent="0.2">
      <c r="A384" s="7">
        <v>663</v>
      </c>
      <c r="B384" s="7" t="s">
        <v>782</v>
      </c>
      <c r="C384" s="12" t="s">
        <v>1779</v>
      </c>
      <c r="D384" s="5" t="s">
        <v>9</v>
      </c>
      <c r="E384" s="7" t="s">
        <v>1117</v>
      </c>
      <c r="F384" s="20" t="s">
        <v>1780</v>
      </c>
    </row>
    <row r="385" spans="1:6" x14ac:dyDescent="0.2">
      <c r="A385" s="7">
        <v>663</v>
      </c>
      <c r="B385" s="7" t="s">
        <v>784</v>
      </c>
      <c r="C385" s="12" t="s">
        <v>1781</v>
      </c>
      <c r="D385" s="5" t="s">
        <v>9</v>
      </c>
      <c r="E385" s="7" t="s">
        <v>1117</v>
      </c>
      <c r="F385" s="20" t="s">
        <v>1782</v>
      </c>
    </row>
    <row r="386" spans="1:6" x14ac:dyDescent="0.2">
      <c r="A386" s="7">
        <v>663</v>
      </c>
      <c r="B386" s="7" t="s">
        <v>786</v>
      </c>
      <c r="C386" s="12" t="s">
        <v>1783</v>
      </c>
      <c r="D386" s="5" t="s">
        <v>9</v>
      </c>
      <c r="E386" s="7" t="s">
        <v>1117</v>
      </c>
      <c r="F386" s="20" t="s">
        <v>1784</v>
      </c>
    </row>
    <row r="387" spans="1:6" x14ac:dyDescent="0.2">
      <c r="A387" s="7">
        <v>663</v>
      </c>
      <c r="B387" s="7" t="s">
        <v>788</v>
      </c>
      <c r="C387" s="12" t="s">
        <v>1785</v>
      </c>
      <c r="D387" s="5" t="s">
        <v>9</v>
      </c>
      <c r="E387" s="7" t="s">
        <v>1117</v>
      </c>
      <c r="F387" s="20" t="s">
        <v>1786</v>
      </c>
    </row>
    <row r="388" spans="1:6" x14ac:dyDescent="0.2">
      <c r="A388" s="7">
        <v>663</v>
      </c>
      <c r="B388" s="7" t="s">
        <v>790</v>
      </c>
      <c r="C388" s="12" t="s">
        <v>1787</v>
      </c>
      <c r="D388" s="5" t="s">
        <v>9</v>
      </c>
      <c r="E388" s="7" t="s">
        <v>1117</v>
      </c>
      <c r="F388" s="20" t="s">
        <v>1788</v>
      </c>
    </row>
    <row r="389" spans="1:6" x14ac:dyDescent="0.2">
      <c r="A389" s="7">
        <v>663</v>
      </c>
      <c r="B389" s="7" t="s">
        <v>792</v>
      </c>
      <c r="C389" s="12" t="s">
        <v>1789</v>
      </c>
      <c r="D389" s="5" t="s">
        <v>9</v>
      </c>
      <c r="E389" s="7" t="s">
        <v>1117</v>
      </c>
      <c r="F389" s="20" t="s">
        <v>1790</v>
      </c>
    </row>
    <row r="390" spans="1:6" x14ac:dyDescent="0.2">
      <c r="A390" s="7">
        <v>663</v>
      </c>
      <c r="B390" s="7" t="s">
        <v>794</v>
      </c>
      <c r="C390" s="12" t="s">
        <v>1791</v>
      </c>
      <c r="D390" s="5" t="s">
        <v>9</v>
      </c>
      <c r="E390" s="7" t="s">
        <v>1117</v>
      </c>
      <c r="F390" s="20" t="s">
        <v>1792</v>
      </c>
    </row>
    <row r="391" spans="1:6" x14ac:dyDescent="0.2">
      <c r="A391" s="7">
        <v>663</v>
      </c>
      <c r="B391" s="7" t="s">
        <v>796</v>
      </c>
      <c r="C391" s="12" t="s">
        <v>1793</v>
      </c>
      <c r="D391" s="5" t="s">
        <v>9</v>
      </c>
      <c r="E391" s="7" t="s">
        <v>1117</v>
      </c>
      <c r="F391" s="20" t="s">
        <v>1794</v>
      </c>
    </row>
    <row r="392" spans="1:6" x14ac:dyDescent="0.2">
      <c r="A392" s="7">
        <v>663</v>
      </c>
      <c r="B392" s="7" t="s">
        <v>798</v>
      </c>
      <c r="C392" s="12" t="s">
        <v>1795</v>
      </c>
      <c r="D392" s="5" t="s">
        <v>9</v>
      </c>
      <c r="E392" s="7" t="s">
        <v>1117</v>
      </c>
      <c r="F392" s="20" t="s">
        <v>1796</v>
      </c>
    </row>
    <row r="393" spans="1:6" x14ac:dyDescent="0.2">
      <c r="A393" s="7">
        <v>663</v>
      </c>
      <c r="B393" s="7" t="s">
        <v>800</v>
      </c>
      <c r="C393" s="12" t="s">
        <v>1797</v>
      </c>
      <c r="D393" s="5" t="s">
        <v>9</v>
      </c>
      <c r="E393" s="7" t="s">
        <v>1117</v>
      </c>
      <c r="F393" s="20" t="s">
        <v>1798</v>
      </c>
    </row>
    <row r="394" spans="1:6" x14ac:dyDescent="0.2">
      <c r="A394" s="7">
        <v>663</v>
      </c>
      <c r="B394" s="7" t="s">
        <v>802</v>
      </c>
      <c r="C394" s="12" t="s">
        <v>1799</v>
      </c>
      <c r="D394" s="5" t="s">
        <v>9</v>
      </c>
      <c r="E394" s="7" t="s">
        <v>1117</v>
      </c>
      <c r="F394" s="20" t="s">
        <v>1800</v>
      </c>
    </row>
    <row r="395" spans="1:6" x14ac:dyDescent="0.2">
      <c r="A395" s="7">
        <v>663</v>
      </c>
      <c r="B395" s="7" t="s">
        <v>804</v>
      </c>
      <c r="C395" s="12" t="s">
        <v>1801</v>
      </c>
      <c r="D395" s="5" t="s">
        <v>9</v>
      </c>
      <c r="E395" s="7" t="s">
        <v>1117</v>
      </c>
      <c r="F395" s="20" t="s">
        <v>1802</v>
      </c>
    </row>
    <row r="396" spans="1:6" x14ac:dyDescent="0.2">
      <c r="A396" s="7">
        <v>663</v>
      </c>
      <c r="B396" s="7" t="s">
        <v>806</v>
      </c>
      <c r="C396" s="12" t="s">
        <v>1803</v>
      </c>
      <c r="D396" s="5" t="s">
        <v>9</v>
      </c>
      <c r="E396" s="7" t="s">
        <v>1117</v>
      </c>
      <c r="F396" s="20" t="s">
        <v>1804</v>
      </c>
    </row>
    <row r="397" spans="1:6" x14ac:dyDescent="0.2">
      <c r="A397" s="7">
        <v>663</v>
      </c>
      <c r="B397" s="7" t="s">
        <v>808</v>
      </c>
      <c r="C397" s="12" t="s">
        <v>1805</v>
      </c>
      <c r="D397" s="5" t="s">
        <v>9</v>
      </c>
      <c r="E397" s="7" t="s">
        <v>1117</v>
      </c>
      <c r="F397" s="20" t="s">
        <v>1806</v>
      </c>
    </row>
    <row r="398" spans="1:6" x14ac:dyDescent="0.2">
      <c r="A398" s="7">
        <v>663</v>
      </c>
      <c r="B398" s="7" t="s">
        <v>810</v>
      </c>
      <c r="C398" s="12" t="s">
        <v>1807</v>
      </c>
      <c r="D398" s="5" t="s">
        <v>9</v>
      </c>
      <c r="E398" s="7" t="s">
        <v>1117</v>
      </c>
      <c r="F398" s="20" t="s">
        <v>1808</v>
      </c>
    </row>
    <row r="399" spans="1:6" x14ac:dyDescent="0.2">
      <c r="A399" s="7">
        <v>663</v>
      </c>
      <c r="B399" s="7" t="s">
        <v>812</v>
      </c>
      <c r="C399" s="12" t="s">
        <v>1809</v>
      </c>
      <c r="D399" s="5" t="s">
        <v>9</v>
      </c>
      <c r="E399" s="7" t="s">
        <v>1117</v>
      </c>
      <c r="F399" s="7" t="s">
        <v>1637</v>
      </c>
    </row>
    <row r="400" spans="1:6" x14ac:dyDescent="0.2">
      <c r="A400" s="7">
        <v>663</v>
      </c>
      <c r="B400" s="7" t="s">
        <v>814</v>
      </c>
      <c r="C400" s="12" t="s">
        <v>1810</v>
      </c>
      <c r="D400" s="5" t="s">
        <v>9</v>
      </c>
      <c r="E400" s="7" t="s">
        <v>1117</v>
      </c>
      <c r="F400" s="20" t="s">
        <v>1811</v>
      </c>
    </row>
    <row r="401" spans="1:6" x14ac:dyDescent="0.2">
      <c r="A401" s="7">
        <v>663</v>
      </c>
      <c r="B401" s="7" t="s">
        <v>816</v>
      </c>
      <c r="C401" s="12" t="s">
        <v>1812</v>
      </c>
      <c r="D401" s="5" t="s">
        <v>9</v>
      </c>
      <c r="E401" s="7" t="s">
        <v>1117</v>
      </c>
      <c r="F401" s="7" t="s">
        <v>1637</v>
      </c>
    </row>
    <row r="402" spans="1:6" x14ac:dyDescent="0.2">
      <c r="A402" s="7">
        <v>663</v>
      </c>
      <c r="B402" s="7" t="s">
        <v>818</v>
      </c>
      <c r="C402" s="12" t="s">
        <v>1813</v>
      </c>
      <c r="D402" s="5" t="s">
        <v>9</v>
      </c>
      <c r="E402" s="7" t="s">
        <v>1117</v>
      </c>
      <c r="F402" s="7" t="s">
        <v>1637</v>
      </c>
    </row>
    <row r="403" spans="1:6" x14ac:dyDescent="0.2">
      <c r="A403" s="7">
        <v>663</v>
      </c>
      <c r="B403" s="7" t="s">
        <v>820</v>
      </c>
      <c r="C403" s="12" t="s">
        <v>1814</v>
      </c>
      <c r="D403" s="5" t="s">
        <v>9</v>
      </c>
      <c r="E403" s="7" t="s">
        <v>1117</v>
      </c>
      <c r="F403" s="20" t="s">
        <v>1815</v>
      </c>
    </row>
    <row r="404" spans="1:6" x14ac:dyDescent="0.2">
      <c r="A404" s="7">
        <v>663</v>
      </c>
      <c r="B404" s="7" t="s">
        <v>822</v>
      </c>
      <c r="C404" s="12" t="s">
        <v>1816</v>
      </c>
      <c r="D404" s="5" t="s">
        <v>9</v>
      </c>
      <c r="E404" s="7" t="s">
        <v>1117</v>
      </c>
      <c r="F404" s="20" t="s">
        <v>1817</v>
      </c>
    </row>
    <row r="405" spans="1:6" x14ac:dyDescent="0.2">
      <c r="A405" s="7">
        <v>663</v>
      </c>
      <c r="B405" s="7" t="s">
        <v>824</v>
      </c>
      <c r="C405" s="12" t="s">
        <v>1818</v>
      </c>
      <c r="D405" s="5" t="s">
        <v>9</v>
      </c>
      <c r="E405" s="7" t="s">
        <v>1117</v>
      </c>
      <c r="F405" s="20" t="s">
        <v>1819</v>
      </c>
    </row>
    <row r="406" spans="1:6" x14ac:dyDescent="0.2">
      <c r="A406" s="7">
        <v>663</v>
      </c>
      <c r="B406" s="7" t="s">
        <v>826</v>
      </c>
      <c r="C406" s="12" t="s">
        <v>1820</v>
      </c>
      <c r="D406" s="5" t="s">
        <v>9</v>
      </c>
      <c r="E406" s="7" t="s">
        <v>1117</v>
      </c>
      <c r="F406" s="20" t="s">
        <v>1821</v>
      </c>
    </row>
    <row r="407" spans="1:6" x14ac:dyDescent="0.2">
      <c r="A407" s="7">
        <v>663</v>
      </c>
      <c r="B407" s="7" t="s">
        <v>828</v>
      </c>
      <c r="C407" s="12" t="s">
        <v>1822</v>
      </c>
      <c r="D407" s="5" t="s">
        <v>9</v>
      </c>
      <c r="E407" s="7" t="s">
        <v>1117</v>
      </c>
      <c r="F407" s="20" t="s">
        <v>1823</v>
      </c>
    </row>
    <row r="408" spans="1:6" x14ac:dyDescent="0.2">
      <c r="A408" s="7">
        <v>663</v>
      </c>
      <c r="B408" s="7" t="s">
        <v>830</v>
      </c>
      <c r="C408" s="12" t="s">
        <v>1824</v>
      </c>
      <c r="D408" s="5" t="s">
        <v>9</v>
      </c>
      <c r="E408" s="7" t="s">
        <v>1117</v>
      </c>
      <c r="F408" s="7" t="s">
        <v>1637</v>
      </c>
    </row>
    <row r="409" spans="1:6" x14ac:dyDescent="0.2">
      <c r="A409" s="7">
        <v>663</v>
      </c>
      <c r="B409" s="7" t="s">
        <v>832</v>
      </c>
      <c r="C409" s="12" t="s">
        <v>1825</v>
      </c>
      <c r="D409" s="5" t="s">
        <v>9</v>
      </c>
      <c r="E409" s="7" t="s">
        <v>1117</v>
      </c>
      <c r="F409" s="20" t="s">
        <v>1826</v>
      </c>
    </row>
    <row r="410" spans="1:6" x14ac:dyDescent="0.2">
      <c r="A410" s="7">
        <v>663</v>
      </c>
      <c r="B410" s="7" t="s">
        <v>834</v>
      </c>
      <c r="C410" s="12" t="s">
        <v>1827</v>
      </c>
      <c r="D410" s="5" t="s">
        <v>9</v>
      </c>
      <c r="E410" s="7" t="s">
        <v>1117</v>
      </c>
      <c r="F410" s="20" t="s">
        <v>1828</v>
      </c>
    </row>
    <row r="411" spans="1:6" x14ac:dyDescent="0.2">
      <c r="A411" s="7">
        <v>663</v>
      </c>
      <c r="B411" s="7" t="s">
        <v>836</v>
      </c>
      <c r="C411" s="12" t="s">
        <v>1829</v>
      </c>
      <c r="D411" s="5" t="s">
        <v>9</v>
      </c>
      <c r="E411" s="7" t="s">
        <v>1117</v>
      </c>
      <c r="F411" s="20" t="s">
        <v>1830</v>
      </c>
    </row>
    <row r="412" spans="1:6" x14ac:dyDescent="0.2">
      <c r="A412" s="7">
        <v>663</v>
      </c>
      <c r="B412" s="7" t="s">
        <v>838</v>
      </c>
      <c r="C412" s="12" t="s">
        <v>1831</v>
      </c>
      <c r="D412" s="5" t="s">
        <v>9</v>
      </c>
      <c r="E412" s="7" t="s">
        <v>1117</v>
      </c>
      <c r="F412" s="20" t="s">
        <v>1832</v>
      </c>
    </row>
    <row r="413" spans="1:6" x14ac:dyDescent="0.2">
      <c r="A413" s="7">
        <v>663</v>
      </c>
      <c r="B413" s="7" t="s">
        <v>840</v>
      </c>
      <c r="C413" s="12" t="s">
        <v>1833</v>
      </c>
      <c r="D413" s="5" t="s">
        <v>9</v>
      </c>
      <c r="E413" s="7" t="s">
        <v>1117</v>
      </c>
      <c r="F413" s="20" t="s">
        <v>1834</v>
      </c>
    </row>
    <row r="414" spans="1:6" x14ac:dyDescent="0.2">
      <c r="A414" s="7">
        <v>663</v>
      </c>
      <c r="B414" s="7" t="s">
        <v>842</v>
      </c>
      <c r="C414" s="12" t="s">
        <v>1835</v>
      </c>
      <c r="D414" s="5" t="s">
        <v>9</v>
      </c>
      <c r="E414" s="7" t="s">
        <v>1117</v>
      </c>
      <c r="F414" s="20" t="s">
        <v>1836</v>
      </c>
    </row>
    <row r="415" spans="1:6" x14ac:dyDescent="0.2">
      <c r="A415" s="7">
        <v>663</v>
      </c>
      <c r="B415" s="7" t="s">
        <v>844</v>
      </c>
      <c r="C415" s="12" t="s">
        <v>1837</v>
      </c>
      <c r="D415" s="5" t="s">
        <v>9</v>
      </c>
      <c r="E415" s="7" t="s">
        <v>1117</v>
      </c>
      <c r="F415" s="7" t="s">
        <v>1637</v>
      </c>
    </row>
    <row r="416" spans="1:6" x14ac:dyDescent="0.2">
      <c r="A416" s="7">
        <v>663</v>
      </c>
      <c r="B416" s="7" t="s">
        <v>846</v>
      </c>
      <c r="C416" s="12" t="s">
        <v>1838</v>
      </c>
      <c r="D416" s="5" t="s">
        <v>9</v>
      </c>
      <c r="E416" s="7" t="s">
        <v>1117</v>
      </c>
      <c r="F416" s="20" t="s">
        <v>1839</v>
      </c>
    </row>
    <row r="417" spans="1:6" x14ac:dyDescent="0.2">
      <c r="A417" s="7">
        <v>663</v>
      </c>
      <c r="B417" s="7" t="s">
        <v>848</v>
      </c>
      <c r="C417" s="12" t="s">
        <v>1840</v>
      </c>
      <c r="D417" s="5" t="s">
        <v>9</v>
      </c>
      <c r="E417" s="7" t="s">
        <v>1117</v>
      </c>
      <c r="F417" s="20" t="s">
        <v>1841</v>
      </c>
    </row>
    <row r="418" spans="1:6" x14ac:dyDescent="0.2">
      <c r="A418" s="7">
        <v>663</v>
      </c>
      <c r="B418" s="7" t="s">
        <v>850</v>
      </c>
      <c r="C418" s="12" t="s">
        <v>1842</v>
      </c>
      <c r="D418" s="5" t="s">
        <v>9</v>
      </c>
      <c r="E418" s="7" t="s">
        <v>1117</v>
      </c>
      <c r="F418" s="20" t="s">
        <v>1843</v>
      </c>
    </row>
    <row r="419" spans="1:6" x14ac:dyDescent="0.2">
      <c r="A419" s="7">
        <v>663</v>
      </c>
      <c r="B419" s="7" t="s">
        <v>852</v>
      </c>
      <c r="C419" s="12" t="s">
        <v>1844</v>
      </c>
      <c r="D419" s="5" t="s">
        <v>9</v>
      </c>
      <c r="E419" s="7" t="s">
        <v>1117</v>
      </c>
      <c r="F419" s="20" t="s">
        <v>1845</v>
      </c>
    </row>
    <row r="420" spans="1:6" x14ac:dyDescent="0.2">
      <c r="A420" s="7">
        <v>663</v>
      </c>
      <c r="B420" s="7" t="s">
        <v>854</v>
      </c>
      <c r="C420" s="12" t="s">
        <v>1846</v>
      </c>
      <c r="D420" s="5" t="s">
        <v>9</v>
      </c>
      <c r="E420" s="7" t="s">
        <v>1117</v>
      </c>
      <c r="F420" s="20" t="s">
        <v>1847</v>
      </c>
    </row>
    <row r="421" spans="1:6" x14ac:dyDescent="0.2">
      <c r="A421" s="7">
        <v>663</v>
      </c>
      <c r="B421" s="7" t="s">
        <v>856</v>
      </c>
      <c r="C421" s="12" t="s">
        <v>1848</v>
      </c>
      <c r="D421" s="5" t="s">
        <v>9</v>
      </c>
      <c r="E421" s="7" t="s">
        <v>1117</v>
      </c>
      <c r="F421" s="7" t="s">
        <v>1637</v>
      </c>
    </row>
    <row r="422" spans="1:6" x14ac:dyDescent="0.2">
      <c r="A422" s="7">
        <v>663</v>
      </c>
      <c r="B422" s="7" t="s">
        <v>858</v>
      </c>
      <c r="C422" s="12" t="s">
        <v>1849</v>
      </c>
      <c r="D422" s="5" t="s">
        <v>9</v>
      </c>
      <c r="E422" s="7" t="s">
        <v>1117</v>
      </c>
      <c r="F422" s="7" t="s">
        <v>1637</v>
      </c>
    </row>
    <row r="423" spans="1:6" x14ac:dyDescent="0.2">
      <c r="A423" s="7">
        <v>663</v>
      </c>
      <c r="B423" s="7" t="s">
        <v>860</v>
      </c>
      <c r="C423" s="12" t="s">
        <v>1850</v>
      </c>
      <c r="D423" s="5" t="s">
        <v>9</v>
      </c>
      <c r="E423" s="7" t="s">
        <v>1117</v>
      </c>
      <c r="F423" s="7" t="s">
        <v>1637</v>
      </c>
    </row>
    <row r="424" spans="1:6" x14ac:dyDescent="0.2">
      <c r="A424" s="7">
        <v>663</v>
      </c>
      <c r="B424" s="7" t="s">
        <v>862</v>
      </c>
      <c r="C424" s="12" t="s">
        <v>1851</v>
      </c>
      <c r="D424" s="5" t="s">
        <v>9</v>
      </c>
      <c r="E424" s="7" t="s">
        <v>1117</v>
      </c>
      <c r="F424" s="7" t="s">
        <v>1637</v>
      </c>
    </row>
    <row r="425" spans="1:6" x14ac:dyDescent="0.2">
      <c r="A425" s="7">
        <v>663</v>
      </c>
      <c r="B425" s="7" t="s">
        <v>864</v>
      </c>
      <c r="C425" s="12" t="s">
        <v>1852</v>
      </c>
      <c r="D425" s="5" t="s">
        <v>9</v>
      </c>
      <c r="E425" s="7" t="s">
        <v>1117</v>
      </c>
      <c r="F425" s="7" t="s">
        <v>1637</v>
      </c>
    </row>
    <row r="426" spans="1:6" x14ac:dyDescent="0.2">
      <c r="A426" s="7">
        <v>663</v>
      </c>
      <c r="B426" s="7" t="s">
        <v>866</v>
      </c>
      <c r="C426" s="12" t="s">
        <v>1853</v>
      </c>
      <c r="D426" s="5" t="s">
        <v>9</v>
      </c>
      <c r="E426" s="7" t="s">
        <v>1117</v>
      </c>
      <c r="F426" s="7" t="s">
        <v>1637</v>
      </c>
    </row>
    <row r="427" spans="1:6" x14ac:dyDescent="0.2">
      <c r="A427" s="7">
        <v>663</v>
      </c>
      <c r="B427" s="7" t="s">
        <v>868</v>
      </c>
      <c r="C427" s="12" t="s">
        <v>1854</v>
      </c>
      <c r="D427" s="5" t="s">
        <v>9</v>
      </c>
      <c r="E427" s="7" t="s">
        <v>1117</v>
      </c>
      <c r="F427" s="20" t="s">
        <v>1855</v>
      </c>
    </row>
    <row r="428" spans="1:6" x14ac:dyDescent="0.2">
      <c r="A428" s="7">
        <v>663</v>
      </c>
      <c r="B428" s="7" t="s">
        <v>870</v>
      </c>
      <c r="C428" s="12" t="s">
        <v>1856</v>
      </c>
      <c r="D428" s="5" t="s">
        <v>9</v>
      </c>
      <c r="E428" s="7" t="s">
        <v>1117</v>
      </c>
      <c r="F428" s="7" t="s">
        <v>1637</v>
      </c>
    </row>
    <row r="429" spans="1:6" x14ac:dyDescent="0.2">
      <c r="A429" s="7">
        <v>663</v>
      </c>
      <c r="B429" s="7" t="s">
        <v>872</v>
      </c>
      <c r="C429" s="12" t="s">
        <v>1857</v>
      </c>
      <c r="D429" s="5" t="s">
        <v>9</v>
      </c>
      <c r="E429" s="7" t="s">
        <v>1117</v>
      </c>
      <c r="F429" s="20" t="s">
        <v>1858</v>
      </c>
    </row>
    <row r="430" spans="1:6" x14ac:dyDescent="0.2">
      <c r="A430" s="7">
        <v>663</v>
      </c>
      <c r="B430" s="7" t="s">
        <v>874</v>
      </c>
      <c r="C430" s="12" t="s">
        <v>1859</v>
      </c>
      <c r="D430" s="5" t="s">
        <v>9</v>
      </c>
      <c r="E430" s="7" t="s">
        <v>1117</v>
      </c>
      <c r="F430" s="7" t="s">
        <v>1637</v>
      </c>
    </row>
    <row r="431" spans="1:6" x14ac:dyDescent="0.2">
      <c r="A431" s="7">
        <v>663</v>
      </c>
      <c r="B431" s="7" t="s">
        <v>876</v>
      </c>
      <c r="C431" s="12" t="s">
        <v>1860</v>
      </c>
      <c r="D431" s="5" t="s">
        <v>9</v>
      </c>
      <c r="E431" s="7" t="s">
        <v>1117</v>
      </c>
      <c r="F431" s="20" t="s">
        <v>1861</v>
      </c>
    </row>
    <row r="432" spans="1:6" x14ac:dyDescent="0.2">
      <c r="A432" s="7">
        <v>663</v>
      </c>
      <c r="B432" s="7" t="s">
        <v>878</v>
      </c>
      <c r="C432" s="12" t="s">
        <v>1862</v>
      </c>
      <c r="D432" s="5" t="s">
        <v>9</v>
      </c>
      <c r="E432" s="7" t="s">
        <v>1117</v>
      </c>
      <c r="F432" s="20" t="s">
        <v>1863</v>
      </c>
    </row>
    <row r="433" spans="1:6" x14ac:dyDescent="0.2">
      <c r="A433" s="7">
        <v>663</v>
      </c>
      <c r="B433" s="7" t="s">
        <v>880</v>
      </c>
      <c r="C433" s="12" t="s">
        <v>1864</v>
      </c>
      <c r="D433" s="5" t="s">
        <v>9</v>
      </c>
      <c r="E433" s="7" t="s">
        <v>1117</v>
      </c>
      <c r="F433" s="20" t="s">
        <v>1865</v>
      </c>
    </row>
    <row r="434" spans="1:6" x14ac:dyDescent="0.2">
      <c r="A434" s="7">
        <v>663</v>
      </c>
      <c r="B434" s="7" t="s">
        <v>882</v>
      </c>
      <c r="C434" s="12" t="s">
        <v>1866</v>
      </c>
      <c r="D434" s="5" t="s">
        <v>9</v>
      </c>
      <c r="E434" s="7" t="s">
        <v>1117</v>
      </c>
      <c r="F434" s="7" t="s">
        <v>1637</v>
      </c>
    </row>
    <row r="435" spans="1:6" x14ac:dyDescent="0.2">
      <c r="A435" s="7">
        <v>663</v>
      </c>
      <c r="B435" s="7" t="s">
        <v>884</v>
      </c>
      <c r="C435" s="12" t="s">
        <v>1867</v>
      </c>
      <c r="D435" s="5" t="s">
        <v>9</v>
      </c>
      <c r="E435" s="7" t="s">
        <v>1117</v>
      </c>
      <c r="F435" s="20" t="s">
        <v>1868</v>
      </c>
    </row>
    <row r="436" spans="1:6" x14ac:dyDescent="0.2">
      <c r="A436" s="7">
        <v>663</v>
      </c>
      <c r="B436" s="7" t="s">
        <v>886</v>
      </c>
      <c r="C436" s="12" t="s">
        <v>1869</v>
      </c>
      <c r="D436" s="5" t="s">
        <v>9</v>
      </c>
      <c r="E436" s="7" t="s">
        <v>1117</v>
      </c>
      <c r="F436" s="20" t="s">
        <v>1870</v>
      </c>
    </row>
    <row r="437" spans="1:6" x14ac:dyDescent="0.2">
      <c r="A437" s="7">
        <v>663</v>
      </c>
      <c r="B437" s="7" t="s">
        <v>888</v>
      </c>
      <c r="C437" s="12" t="s">
        <v>1871</v>
      </c>
      <c r="D437" s="5" t="s">
        <v>9</v>
      </c>
      <c r="E437" s="7" t="s">
        <v>1117</v>
      </c>
      <c r="F437" s="20" t="s">
        <v>1872</v>
      </c>
    </row>
    <row r="438" spans="1:6" x14ac:dyDescent="0.2">
      <c r="A438" s="7">
        <v>663</v>
      </c>
      <c r="B438" s="7" t="s">
        <v>890</v>
      </c>
      <c r="C438" s="12" t="s">
        <v>1873</v>
      </c>
      <c r="D438" s="5" t="s">
        <v>9</v>
      </c>
      <c r="E438" s="7" t="s">
        <v>1117</v>
      </c>
      <c r="F438" s="20" t="s">
        <v>1874</v>
      </c>
    </row>
    <row r="439" spans="1:6" x14ac:dyDescent="0.2">
      <c r="A439" s="7">
        <v>663</v>
      </c>
      <c r="B439" s="7" t="s">
        <v>892</v>
      </c>
      <c r="C439" s="12" t="s">
        <v>1875</v>
      </c>
      <c r="D439" s="5" t="s">
        <v>9</v>
      </c>
      <c r="E439" s="7" t="s">
        <v>1117</v>
      </c>
      <c r="F439" s="7" t="s">
        <v>1637</v>
      </c>
    </row>
    <row r="440" spans="1:6" x14ac:dyDescent="0.2">
      <c r="A440" s="7">
        <v>663</v>
      </c>
      <c r="B440" s="7" t="s">
        <v>894</v>
      </c>
      <c r="C440" s="12" t="s">
        <v>1876</v>
      </c>
      <c r="D440" s="5" t="s">
        <v>9</v>
      </c>
      <c r="E440" s="7" t="s">
        <v>1117</v>
      </c>
      <c r="F440" s="7" t="s">
        <v>1637</v>
      </c>
    </row>
    <row r="441" spans="1:6" x14ac:dyDescent="0.2">
      <c r="A441" s="7">
        <v>663</v>
      </c>
      <c r="B441" s="7" t="s">
        <v>896</v>
      </c>
      <c r="C441" s="12" t="s">
        <v>1877</v>
      </c>
      <c r="D441" s="5" t="s">
        <v>9</v>
      </c>
      <c r="E441" s="7" t="s">
        <v>1117</v>
      </c>
      <c r="F441" s="20" t="s">
        <v>1861</v>
      </c>
    </row>
    <row r="442" spans="1:6" x14ac:dyDescent="0.2">
      <c r="A442" s="7">
        <v>663</v>
      </c>
      <c r="B442" s="7" t="s">
        <v>898</v>
      </c>
      <c r="C442" s="12" t="s">
        <v>1878</v>
      </c>
      <c r="D442" s="5" t="s">
        <v>9</v>
      </c>
      <c r="E442" s="7" t="s">
        <v>1117</v>
      </c>
      <c r="F442" s="7" t="s">
        <v>1637</v>
      </c>
    </row>
    <row r="443" spans="1:6" x14ac:dyDescent="0.2">
      <c r="A443" s="7">
        <v>663</v>
      </c>
      <c r="B443" s="7" t="s">
        <v>900</v>
      </c>
      <c r="C443" s="12" t="s">
        <v>1879</v>
      </c>
      <c r="D443" s="5" t="s">
        <v>9</v>
      </c>
      <c r="E443" s="7" t="s">
        <v>1117</v>
      </c>
      <c r="F443" s="7" t="s">
        <v>1637</v>
      </c>
    </row>
    <row r="444" spans="1:6" x14ac:dyDescent="0.2">
      <c r="A444" s="7">
        <v>663</v>
      </c>
      <c r="B444" s="7" t="s">
        <v>902</v>
      </c>
      <c r="C444" s="12" t="s">
        <v>1880</v>
      </c>
      <c r="D444" s="5" t="s">
        <v>9</v>
      </c>
      <c r="E444" s="7" t="s">
        <v>1117</v>
      </c>
      <c r="F444" s="7" t="s">
        <v>1637</v>
      </c>
    </row>
    <row r="445" spans="1:6" x14ac:dyDescent="0.2">
      <c r="A445" s="7">
        <v>663</v>
      </c>
      <c r="B445" s="7" t="s">
        <v>904</v>
      </c>
      <c r="C445" s="12" t="s">
        <v>1881</v>
      </c>
      <c r="D445" s="5" t="s">
        <v>9</v>
      </c>
      <c r="E445" s="7" t="s">
        <v>1117</v>
      </c>
      <c r="F445" s="7" t="s">
        <v>1637</v>
      </c>
    </row>
    <row r="446" spans="1:6" x14ac:dyDescent="0.2">
      <c r="A446" s="7">
        <v>663</v>
      </c>
      <c r="B446" s="7" t="s">
        <v>906</v>
      </c>
      <c r="C446" s="12" t="s">
        <v>1882</v>
      </c>
      <c r="D446" s="5" t="s">
        <v>9</v>
      </c>
      <c r="E446" s="7" t="s">
        <v>1117</v>
      </c>
      <c r="F446" s="7" t="s">
        <v>1637</v>
      </c>
    </row>
    <row r="447" spans="1:6" x14ac:dyDescent="0.2">
      <c r="A447" s="7">
        <v>663</v>
      </c>
      <c r="B447" s="7" t="s">
        <v>908</v>
      </c>
      <c r="C447" s="12" t="s">
        <v>1883</v>
      </c>
      <c r="D447" s="5" t="s">
        <v>9</v>
      </c>
      <c r="E447" s="7" t="s">
        <v>1117</v>
      </c>
      <c r="F447" s="7" t="s">
        <v>1637</v>
      </c>
    </row>
    <row r="448" spans="1:6" x14ac:dyDescent="0.2">
      <c r="A448" s="7">
        <v>663</v>
      </c>
      <c r="B448" s="7" t="s">
        <v>910</v>
      </c>
      <c r="C448" s="12" t="s">
        <v>1884</v>
      </c>
      <c r="D448" s="5" t="s">
        <v>9</v>
      </c>
      <c r="E448" s="7" t="s">
        <v>1117</v>
      </c>
      <c r="F448" s="20" t="s">
        <v>1885</v>
      </c>
    </row>
    <row r="449" spans="1:6" x14ac:dyDescent="0.2">
      <c r="A449" s="7">
        <v>663</v>
      </c>
      <c r="B449" s="7" t="s">
        <v>912</v>
      </c>
      <c r="C449" s="12" t="s">
        <v>1886</v>
      </c>
      <c r="D449" s="5" t="s">
        <v>9</v>
      </c>
      <c r="E449" s="7" t="s">
        <v>1117</v>
      </c>
      <c r="F449" s="20" t="s">
        <v>1887</v>
      </c>
    </row>
    <row r="450" spans="1:6" x14ac:dyDescent="0.2">
      <c r="A450" s="7">
        <v>663</v>
      </c>
      <c r="B450" s="7" t="s">
        <v>914</v>
      </c>
      <c r="C450" s="12" t="s">
        <v>1888</v>
      </c>
      <c r="D450" s="5" t="s">
        <v>9</v>
      </c>
      <c r="E450" s="7" t="s">
        <v>1117</v>
      </c>
      <c r="F450" s="20" t="s">
        <v>1889</v>
      </c>
    </row>
    <row r="451" spans="1:6" x14ac:dyDescent="0.2">
      <c r="A451" s="7">
        <v>663</v>
      </c>
      <c r="B451" s="7" t="s">
        <v>916</v>
      </c>
      <c r="C451" s="12" t="s">
        <v>1890</v>
      </c>
      <c r="D451" s="5" t="s">
        <v>9</v>
      </c>
      <c r="E451" s="7" t="s">
        <v>1117</v>
      </c>
      <c r="F451" s="20" t="s">
        <v>1891</v>
      </c>
    </row>
    <row r="452" spans="1:6" x14ac:dyDescent="0.2">
      <c r="A452" s="7">
        <v>663</v>
      </c>
      <c r="B452" s="7" t="s">
        <v>918</v>
      </c>
      <c r="C452" s="12" t="s">
        <v>1892</v>
      </c>
      <c r="D452" s="5" t="s">
        <v>9</v>
      </c>
      <c r="E452" s="7" t="s">
        <v>1117</v>
      </c>
      <c r="F452" s="20" t="s">
        <v>1893</v>
      </c>
    </row>
    <row r="453" spans="1:6" x14ac:dyDescent="0.2">
      <c r="A453" s="7">
        <v>663</v>
      </c>
      <c r="B453" s="7" t="s">
        <v>920</v>
      </c>
      <c r="C453" s="12" t="s">
        <v>1894</v>
      </c>
      <c r="D453" s="5" t="s">
        <v>9</v>
      </c>
      <c r="E453" s="7" t="s">
        <v>1117</v>
      </c>
      <c r="F453" s="7" t="s">
        <v>1637</v>
      </c>
    </row>
    <row r="454" spans="1:6" x14ac:dyDescent="0.2">
      <c r="A454" s="7">
        <v>663</v>
      </c>
      <c r="B454" s="7" t="s">
        <v>922</v>
      </c>
      <c r="C454" s="12" t="s">
        <v>1895</v>
      </c>
      <c r="D454" s="5" t="s">
        <v>9</v>
      </c>
      <c r="E454" s="7" t="s">
        <v>1117</v>
      </c>
      <c r="F454" s="20" t="s">
        <v>1896</v>
      </c>
    </row>
    <row r="455" spans="1:6" x14ac:dyDescent="0.2">
      <c r="A455" s="7">
        <v>663</v>
      </c>
      <c r="B455" s="7" t="s">
        <v>924</v>
      </c>
      <c r="C455" s="12" t="s">
        <v>1897</v>
      </c>
      <c r="D455" s="5" t="s">
        <v>9</v>
      </c>
      <c r="E455" s="7" t="s">
        <v>1117</v>
      </c>
      <c r="F455" s="20" t="s">
        <v>1898</v>
      </c>
    </row>
    <row r="456" spans="1:6" x14ac:dyDescent="0.2">
      <c r="A456" s="7">
        <v>663</v>
      </c>
      <c r="B456" s="7" t="s">
        <v>926</v>
      </c>
      <c r="C456" s="12" t="s">
        <v>1899</v>
      </c>
      <c r="D456" s="5" t="s">
        <v>9</v>
      </c>
      <c r="E456" s="7" t="s">
        <v>1117</v>
      </c>
      <c r="F456" s="20" t="s">
        <v>1900</v>
      </c>
    </row>
    <row r="457" spans="1:6" x14ac:dyDescent="0.2">
      <c r="A457" s="7">
        <v>663</v>
      </c>
      <c r="B457" s="7" t="s">
        <v>928</v>
      </c>
      <c r="C457" s="12" t="s">
        <v>1901</v>
      </c>
      <c r="D457" s="5" t="s">
        <v>9</v>
      </c>
      <c r="E457" s="7" t="s">
        <v>1117</v>
      </c>
      <c r="F457" s="20" t="s">
        <v>1902</v>
      </c>
    </row>
    <row r="458" spans="1:6" x14ac:dyDescent="0.2">
      <c r="A458" s="7">
        <v>663</v>
      </c>
      <c r="B458" s="7" t="s">
        <v>930</v>
      </c>
      <c r="C458" s="12" t="s">
        <v>1903</v>
      </c>
      <c r="D458" s="5" t="s">
        <v>9</v>
      </c>
      <c r="E458" s="7" t="s">
        <v>1117</v>
      </c>
      <c r="F458" s="20" t="s">
        <v>1904</v>
      </c>
    </row>
    <row r="459" spans="1:6" x14ac:dyDescent="0.2">
      <c r="A459" s="7">
        <v>663</v>
      </c>
      <c r="B459" s="7" t="s">
        <v>932</v>
      </c>
      <c r="C459" s="12" t="s">
        <v>1905</v>
      </c>
      <c r="D459" s="5" t="s">
        <v>9</v>
      </c>
      <c r="E459" s="7" t="s">
        <v>1117</v>
      </c>
      <c r="F459" s="20" t="s">
        <v>1906</v>
      </c>
    </row>
    <row r="460" spans="1:6" x14ac:dyDescent="0.2">
      <c r="A460" s="7">
        <v>663</v>
      </c>
      <c r="B460" s="7" t="s">
        <v>934</v>
      </c>
      <c r="C460" s="12" t="s">
        <v>1907</v>
      </c>
      <c r="D460" s="5" t="s">
        <v>9</v>
      </c>
      <c r="E460" s="7" t="s">
        <v>1117</v>
      </c>
      <c r="F460" s="20" t="s">
        <v>1908</v>
      </c>
    </row>
    <row r="461" spans="1:6" x14ac:dyDescent="0.2">
      <c r="A461" s="7">
        <v>663</v>
      </c>
      <c r="B461" s="7" t="s">
        <v>936</v>
      </c>
      <c r="C461" s="12" t="s">
        <v>1909</v>
      </c>
      <c r="D461" s="5" t="s">
        <v>9</v>
      </c>
      <c r="E461" s="7" t="s">
        <v>1117</v>
      </c>
      <c r="F461" s="20" t="s">
        <v>1910</v>
      </c>
    </row>
    <row r="462" spans="1:6" x14ac:dyDescent="0.2">
      <c r="A462" s="7">
        <v>663</v>
      </c>
      <c r="B462" s="7" t="s">
        <v>938</v>
      </c>
      <c r="C462" s="12" t="s">
        <v>1911</v>
      </c>
      <c r="D462" s="5" t="s">
        <v>9</v>
      </c>
      <c r="E462" s="7" t="s">
        <v>1117</v>
      </c>
      <c r="F462" s="20" t="s">
        <v>1912</v>
      </c>
    </row>
    <row r="463" spans="1:6" x14ac:dyDescent="0.2">
      <c r="A463" s="7">
        <v>663</v>
      </c>
      <c r="B463" s="7" t="s">
        <v>940</v>
      </c>
      <c r="C463" s="12" t="s">
        <v>1913</v>
      </c>
      <c r="D463" s="5" t="s">
        <v>9</v>
      </c>
      <c r="E463" s="7" t="s">
        <v>1117</v>
      </c>
      <c r="F463" s="20" t="s">
        <v>1914</v>
      </c>
    </row>
    <row r="464" spans="1:6" x14ac:dyDescent="0.2">
      <c r="A464" s="7">
        <v>663</v>
      </c>
      <c r="B464" s="7" t="s">
        <v>942</v>
      </c>
      <c r="C464" s="12" t="s">
        <v>1915</v>
      </c>
      <c r="D464" s="5" t="s">
        <v>9</v>
      </c>
      <c r="E464" s="7" t="s">
        <v>1117</v>
      </c>
      <c r="F464" s="20" t="s">
        <v>1916</v>
      </c>
    </row>
    <row r="465" spans="1:6" x14ac:dyDescent="0.2">
      <c r="A465" s="7">
        <v>663</v>
      </c>
      <c r="B465" s="7" t="s">
        <v>944</v>
      </c>
      <c r="C465" s="12" t="s">
        <v>1917</v>
      </c>
      <c r="D465" s="5" t="s">
        <v>9</v>
      </c>
      <c r="E465" s="7" t="s">
        <v>1117</v>
      </c>
      <c r="F465" s="20" t="s">
        <v>1918</v>
      </c>
    </row>
    <row r="466" spans="1:6" x14ac:dyDescent="0.2">
      <c r="A466" s="7">
        <v>663</v>
      </c>
      <c r="B466" s="7" t="s">
        <v>1919</v>
      </c>
      <c r="C466" s="12" t="s">
        <v>1920</v>
      </c>
      <c r="D466" s="5" t="s">
        <v>9</v>
      </c>
      <c r="E466" s="7" t="s">
        <v>1117</v>
      </c>
      <c r="F466" s="20" t="s">
        <v>1921</v>
      </c>
    </row>
    <row r="467" spans="1:6" x14ac:dyDescent="0.2">
      <c r="A467" s="7">
        <v>663</v>
      </c>
      <c r="B467" s="7" t="s">
        <v>948</v>
      </c>
      <c r="C467" s="12" t="s">
        <v>1922</v>
      </c>
      <c r="D467" s="5" t="s">
        <v>9</v>
      </c>
      <c r="E467" s="7" t="s">
        <v>1117</v>
      </c>
      <c r="F467" s="20" t="s">
        <v>1923</v>
      </c>
    </row>
    <row r="468" spans="1:6" x14ac:dyDescent="0.2">
      <c r="A468" s="7">
        <v>663</v>
      </c>
      <c r="B468" s="7" t="s">
        <v>950</v>
      </c>
      <c r="C468" s="12" t="s">
        <v>1924</v>
      </c>
      <c r="D468" s="5" t="s">
        <v>9</v>
      </c>
      <c r="E468" s="7" t="s">
        <v>1117</v>
      </c>
      <c r="F468" s="20" t="s">
        <v>1923</v>
      </c>
    </row>
    <row r="469" spans="1:6" x14ac:dyDescent="0.2">
      <c r="A469" s="7">
        <v>663</v>
      </c>
      <c r="B469" s="7" t="s">
        <v>952</v>
      </c>
      <c r="C469" s="12" t="s">
        <v>1925</v>
      </c>
      <c r="D469" s="5" t="s">
        <v>9</v>
      </c>
      <c r="E469" s="7" t="s">
        <v>1117</v>
      </c>
      <c r="F469" s="20" t="s">
        <v>1926</v>
      </c>
    </row>
    <row r="470" spans="1:6" x14ac:dyDescent="0.2">
      <c r="A470" s="7">
        <v>663</v>
      </c>
      <c r="B470" s="7" t="s">
        <v>954</v>
      </c>
      <c r="C470" s="12" t="s">
        <v>1927</v>
      </c>
      <c r="D470" s="5" t="s">
        <v>9</v>
      </c>
      <c r="E470" s="7" t="s">
        <v>1117</v>
      </c>
      <c r="F470" s="20" t="s">
        <v>1928</v>
      </c>
    </row>
    <row r="471" spans="1:6" x14ac:dyDescent="0.2">
      <c r="A471" s="7">
        <v>663</v>
      </c>
      <c r="B471" s="7" t="s">
        <v>956</v>
      </c>
      <c r="C471" s="12" t="s">
        <v>1929</v>
      </c>
      <c r="D471" s="5" t="s">
        <v>9</v>
      </c>
      <c r="E471" s="7" t="s">
        <v>1117</v>
      </c>
      <c r="F471" s="20" t="s">
        <v>1930</v>
      </c>
    </row>
    <row r="472" spans="1:6" x14ac:dyDescent="0.2">
      <c r="A472" s="7">
        <v>663</v>
      </c>
      <c r="B472" s="7" t="s">
        <v>958</v>
      </c>
      <c r="C472" s="12" t="s">
        <v>1931</v>
      </c>
      <c r="D472" s="5" t="s">
        <v>9</v>
      </c>
      <c r="E472" s="7" t="s">
        <v>1117</v>
      </c>
      <c r="F472" s="20" t="s">
        <v>1923</v>
      </c>
    </row>
    <row r="473" spans="1:6" x14ac:dyDescent="0.2">
      <c r="A473" s="7">
        <v>663</v>
      </c>
      <c r="B473" s="7" t="s">
        <v>960</v>
      </c>
      <c r="C473" s="12" t="s">
        <v>1932</v>
      </c>
      <c r="D473" s="5" t="s">
        <v>9</v>
      </c>
      <c r="E473" s="7" t="s">
        <v>1117</v>
      </c>
      <c r="F473" s="20" t="s">
        <v>1923</v>
      </c>
    </row>
    <row r="474" spans="1:6" x14ac:dyDescent="0.2">
      <c r="A474" s="7">
        <v>663</v>
      </c>
      <c r="B474" s="7" t="s">
        <v>962</v>
      </c>
      <c r="C474" s="12" t="s">
        <v>1933</v>
      </c>
      <c r="D474" s="5" t="s">
        <v>9</v>
      </c>
      <c r="E474" s="7" t="s">
        <v>1117</v>
      </c>
      <c r="F474" s="20" t="s">
        <v>1934</v>
      </c>
    </row>
    <row r="475" spans="1:6" x14ac:dyDescent="0.2">
      <c r="A475" s="7">
        <v>663</v>
      </c>
      <c r="B475" s="7" t="s">
        <v>964</v>
      </c>
      <c r="C475" s="12" t="s">
        <v>1935</v>
      </c>
      <c r="D475" s="5" t="s">
        <v>9</v>
      </c>
      <c r="E475" s="7" t="s">
        <v>1117</v>
      </c>
      <c r="F475" s="20" t="s">
        <v>1936</v>
      </c>
    </row>
    <row r="476" spans="1:6" x14ac:dyDescent="0.2">
      <c r="A476" s="7">
        <v>663</v>
      </c>
      <c r="B476" s="7" t="s">
        <v>966</v>
      </c>
      <c r="C476" s="12" t="s">
        <v>1937</v>
      </c>
      <c r="D476" s="5" t="s">
        <v>9</v>
      </c>
      <c r="E476" s="7" t="s">
        <v>1117</v>
      </c>
      <c r="F476" s="20" t="s">
        <v>1938</v>
      </c>
    </row>
    <row r="477" spans="1:6" x14ac:dyDescent="0.2">
      <c r="A477" s="7">
        <v>663</v>
      </c>
      <c r="B477" s="7" t="s">
        <v>968</v>
      </c>
      <c r="C477" s="12" t="s">
        <v>1939</v>
      </c>
      <c r="D477" s="5" t="s">
        <v>9</v>
      </c>
      <c r="E477" s="7" t="s">
        <v>1117</v>
      </c>
      <c r="F477" s="20" t="s">
        <v>1934</v>
      </c>
    </row>
    <row r="478" spans="1:6" x14ac:dyDescent="0.2">
      <c r="A478" s="7">
        <v>663</v>
      </c>
      <c r="B478" s="7" t="s">
        <v>970</v>
      </c>
      <c r="C478" s="12" t="s">
        <v>1940</v>
      </c>
      <c r="D478" s="5" t="s">
        <v>9</v>
      </c>
      <c r="E478" s="7" t="s">
        <v>1117</v>
      </c>
      <c r="F478" s="20" t="s">
        <v>1941</v>
      </c>
    </row>
    <row r="479" spans="1:6" x14ac:dyDescent="0.2">
      <c r="A479" s="7">
        <v>663</v>
      </c>
      <c r="B479" s="7" t="s">
        <v>972</v>
      </c>
      <c r="C479" s="12" t="s">
        <v>1942</v>
      </c>
      <c r="D479" s="5" t="s">
        <v>9</v>
      </c>
      <c r="E479" s="7" t="s">
        <v>1117</v>
      </c>
      <c r="F479" s="20" t="s">
        <v>1943</v>
      </c>
    </row>
    <row r="480" spans="1:6" x14ac:dyDescent="0.2">
      <c r="A480" s="7">
        <v>663</v>
      </c>
      <c r="B480" s="7" t="s">
        <v>974</v>
      </c>
      <c r="C480" s="12" t="s">
        <v>1944</v>
      </c>
      <c r="D480" s="5" t="s">
        <v>9</v>
      </c>
      <c r="E480" s="7" t="s">
        <v>1117</v>
      </c>
      <c r="F480" s="20" t="s">
        <v>1934</v>
      </c>
    </row>
    <row r="481" spans="1:6" x14ac:dyDescent="0.2">
      <c r="A481" s="7">
        <v>663</v>
      </c>
      <c r="B481" s="7" t="s">
        <v>976</v>
      </c>
      <c r="C481" s="12" t="s">
        <v>1945</v>
      </c>
      <c r="D481" s="5" t="s">
        <v>9</v>
      </c>
      <c r="E481" s="7" t="s">
        <v>1117</v>
      </c>
      <c r="F481" s="20" t="s">
        <v>1943</v>
      </c>
    </row>
    <row r="482" spans="1:6" x14ac:dyDescent="0.2">
      <c r="A482" s="7">
        <v>663</v>
      </c>
      <c r="B482" s="7" t="s">
        <v>978</v>
      </c>
      <c r="C482" s="12" t="s">
        <v>1946</v>
      </c>
      <c r="D482" s="5" t="s">
        <v>9</v>
      </c>
      <c r="E482" s="7" t="s">
        <v>1117</v>
      </c>
      <c r="F482" s="20" t="s">
        <v>1943</v>
      </c>
    </row>
    <row r="483" spans="1:6" x14ac:dyDescent="0.2">
      <c r="A483" s="7">
        <v>663</v>
      </c>
      <c r="B483" s="7" t="s">
        <v>980</v>
      </c>
      <c r="C483" s="12" t="s">
        <v>1947</v>
      </c>
      <c r="D483" s="5" t="s">
        <v>9</v>
      </c>
      <c r="E483" s="7" t="s">
        <v>1117</v>
      </c>
      <c r="F483" s="20" t="s">
        <v>1943</v>
      </c>
    </row>
    <row r="484" spans="1:6" x14ac:dyDescent="0.2">
      <c r="A484" s="7">
        <v>663</v>
      </c>
      <c r="B484" s="7" t="s">
        <v>982</v>
      </c>
      <c r="C484" s="12" t="s">
        <v>1948</v>
      </c>
      <c r="D484" s="5" t="s">
        <v>9</v>
      </c>
      <c r="E484" s="7" t="s">
        <v>1117</v>
      </c>
      <c r="F484" s="20" t="s">
        <v>1943</v>
      </c>
    </row>
    <row r="485" spans="1:6" x14ac:dyDescent="0.2">
      <c r="A485" s="7">
        <v>663</v>
      </c>
      <c r="B485" s="7" t="s">
        <v>984</v>
      </c>
      <c r="C485" s="12" t="s">
        <v>1949</v>
      </c>
      <c r="D485" s="5" t="s">
        <v>9</v>
      </c>
      <c r="E485" s="7" t="s">
        <v>1117</v>
      </c>
      <c r="F485" s="20" t="s">
        <v>1943</v>
      </c>
    </row>
    <row r="486" spans="1:6" x14ac:dyDescent="0.2">
      <c r="A486" s="7">
        <v>663</v>
      </c>
      <c r="B486" s="7" t="s">
        <v>986</v>
      </c>
      <c r="C486" s="12" t="s">
        <v>1950</v>
      </c>
      <c r="D486" s="5" t="s">
        <v>9</v>
      </c>
      <c r="E486" s="7" t="s">
        <v>1117</v>
      </c>
      <c r="F486" s="20" t="s">
        <v>1951</v>
      </c>
    </row>
    <row r="487" spans="1:6" x14ac:dyDescent="0.2">
      <c r="A487" s="7">
        <v>663</v>
      </c>
      <c r="B487" s="7" t="s">
        <v>988</v>
      </c>
      <c r="C487" s="12" t="s">
        <v>1952</v>
      </c>
      <c r="D487" s="5" t="s">
        <v>9</v>
      </c>
      <c r="E487" s="7" t="s">
        <v>1117</v>
      </c>
      <c r="F487" s="20" t="s">
        <v>1953</v>
      </c>
    </row>
    <row r="488" spans="1:6" x14ac:dyDescent="0.2">
      <c r="A488" s="7">
        <v>663</v>
      </c>
      <c r="B488" s="7" t="s">
        <v>990</v>
      </c>
      <c r="C488" s="12" t="s">
        <v>1954</v>
      </c>
      <c r="D488" s="5" t="s">
        <v>9</v>
      </c>
      <c r="E488" s="7" t="s">
        <v>1117</v>
      </c>
      <c r="F488" s="20" t="s">
        <v>1955</v>
      </c>
    </row>
    <row r="489" spans="1:6" x14ac:dyDescent="0.2">
      <c r="A489" s="7">
        <v>663</v>
      </c>
      <c r="B489" s="7" t="s">
        <v>992</v>
      </c>
      <c r="C489" s="12" t="s">
        <v>1956</v>
      </c>
      <c r="D489" s="5" t="s">
        <v>9</v>
      </c>
      <c r="E489" s="7" t="s">
        <v>1117</v>
      </c>
      <c r="F489" s="20" t="s">
        <v>1957</v>
      </c>
    </row>
    <row r="490" spans="1:6" x14ac:dyDescent="0.2">
      <c r="A490" s="7">
        <v>663</v>
      </c>
      <c r="B490" s="7" t="s">
        <v>994</v>
      </c>
      <c r="C490" s="12" t="s">
        <v>1958</v>
      </c>
      <c r="D490" s="5" t="s">
        <v>9</v>
      </c>
      <c r="E490" s="7" t="s">
        <v>1117</v>
      </c>
      <c r="F490" s="20" t="s">
        <v>1953</v>
      </c>
    </row>
    <row r="491" spans="1:6" x14ac:dyDescent="0.2">
      <c r="A491" s="7">
        <v>663</v>
      </c>
      <c r="B491" s="7" t="s">
        <v>996</v>
      </c>
      <c r="C491" s="12" t="s">
        <v>1959</v>
      </c>
      <c r="D491" s="5" t="s">
        <v>9</v>
      </c>
      <c r="E491" s="7" t="s">
        <v>1117</v>
      </c>
      <c r="F491" s="20" t="s">
        <v>1953</v>
      </c>
    </row>
    <row r="492" spans="1:6" x14ac:dyDescent="0.2">
      <c r="A492" s="7">
        <v>663</v>
      </c>
      <c r="B492" s="7" t="s">
        <v>998</v>
      </c>
      <c r="C492" s="12" t="s">
        <v>1960</v>
      </c>
      <c r="D492" s="5" t="s">
        <v>9</v>
      </c>
      <c r="E492" s="7" t="s">
        <v>1117</v>
      </c>
      <c r="F492" s="20" t="s">
        <v>1961</v>
      </c>
    </row>
    <row r="493" spans="1:6" x14ac:dyDescent="0.2">
      <c r="A493" s="7">
        <v>663</v>
      </c>
      <c r="B493" s="7" t="s">
        <v>1000</v>
      </c>
      <c r="C493" s="12" t="s">
        <v>1962</v>
      </c>
      <c r="D493" s="5" t="s">
        <v>9</v>
      </c>
      <c r="E493" s="7" t="s">
        <v>1117</v>
      </c>
      <c r="F493" s="20" t="s">
        <v>1961</v>
      </c>
    </row>
    <row r="494" spans="1:6" x14ac:dyDescent="0.2">
      <c r="A494" s="7">
        <v>663</v>
      </c>
      <c r="B494" s="7" t="s">
        <v>1002</v>
      </c>
      <c r="C494" s="12" t="s">
        <v>1963</v>
      </c>
      <c r="D494" s="5" t="s">
        <v>9</v>
      </c>
      <c r="E494" s="7" t="s">
        <v>1117</v>
      </c>
      <c r="F494" s="20" t="s">
        <v>1964</v>
      </c>
    </row>
    <row r="495" spans="1:6" x14ac:dyDescent="0.2">
      <c r="A495" s="7">
        <v>663</v>
      </c>
      <c r="B495" s="7" t="s">
        <v>1004</v>
      </c>
      <c r="C495" s="12" t="s">
        <v>1965</v>
      </c>
      <c r="D495" s="5" t="s">
        <v>9</v>
      </c>
      <c r="E495" s="7" t="s">
        <v>1117</v>
      </c>
      <c r="F495" s="20" t="s">
        <v>1964</v>
      </c>
    </row>
    <row r="496" spans="1:6" x14ac:dyDescent="0.2">
      <c r="A496" s="7">
        <v>663</v>
      </c>
      <c r="B496" s="7" t="s">
        <v>1006</v>
      </c>
      <c r="C496" s="12" t="s">
        <v>1966</v>
      </c>
      <c r="D496" s="5" t="s">
        <v>9</v>
      </c>
      <c r="E496" s="7" t="s">
        <v>1117</v>
      </c>
      <c r="F496" s="7" t="s">
        <v>1967</v>
      </c>
    </row>
    <row r="497" spans="1:6" x14ac:dyDescent="0.2">
      <c r="A497" s="7">
        <v>663</v>
      </c>
      <c r="B497" s="7" t="s">
        <v>1968</v>
      </c>
      <c r="C497" s="12" t="s">
        <v>1969</v>
      </c>
      <c r="D497" s="5" t="s">
        <v>9</v>
      </c>
      <c r="E497" s="7" t="s">
        <v>1117</v>
      </c>
      <c r="F497" s="20" t="s">
        <v>1970</v>
      </c>
    </row>
    <row r="498" spans="1:6" x14ac:dyDescent="0.2">
      <c r="A498" s="7">
        <v>663</v>
      </c>
      <c r="B498" s="7" t="s">
        <v>1010</v>
      </c>
      <c r="C498" s="12" t="s">
        <v>1971</v>
      </c>
      <c r="D498" s="5" t="s">
        <v>9</v>
      </c>
      <c r="E498" s="7" t="s">
        <v>1117</v>
      </c>
      <c r="F498" s="20" t="s">
        <v>1972</v>
      </c>
    </row>
    <row r="499" spans="1:6" x14ac:dyDescent="0.2">
      <c r="A499" s="7">
        <v>663</v>
      </c>
      <c r="B499" s="7" t="s">
        <v>1973</v>
      </c>
      <c r="C499" s="14" t="s">
        <v>1974</v>
      </c>
      <c r="D499" s="5" t="s">
        <v>9</v>
      </c>
      <c r="E499" s="7" t="s">
        <v>1117</v>
      </c>
      <c r="F499" s="20" t="s">
        <v>1975</v>
      </c>
    </row>
    <row r="500" spans="1:6" x14ac:dyDescent="0.2">
      <c r="A500" s="7">
        <v>663</v>
      </c>
      <c r="B500" s="7" t="s">
        <v>1014</v>
      </c>
      <c r="C500" s="14" t="s">
        <v>1976</v>
      </c>
      <c r="D500" s="5" t="s">
        <v>9</v>
      </c>
      <c r="E500" s="7" t="s">
        <v>1117</v>
      </c>
      <c r="F500" s="20" t="s">
        <v>1977</v>
      </c>
    </row>
    <row r="501" spans="1:6" x14ac:dyDescent="0.2">
      <c r="A501" s="7">
        <v>663</v>
      </c>
      <c r="B501" s="7" t="s">
        <v>1016</v>
      </c>
      <c r="C501" s="14" t="s">
        <v>1978</v>
      </c>
      <c r="D501" s="5" t="s">
        <v>9</v>
      </c>
      <c r="E501" s="7" t="s">
        <v>1117</v>
      </c>
      <c r="F501" s="20" t="s">
        <v>1979</v>
      </c>
    </row>
    <row r="502" spans="1:6" x14ac:dyDescent="0.2">
      <c r="A502" s="7"/>
      <c r="B502" s="21" t="s">
        <v>1980</v>
      </c>
      <c r="C502" s="30" t="s">
        <v>1981</v>
      </c>
      <c r="D502" s="5"/>
      <c r="E502" s="7"/>
      <c r="F502" s="20" t="s">
        <v>1982</v>
      </c>
    </row>
    <row r="503" spans="1:6" x14ac:dyDescent="0.2">
      <c r="A503" s="7">
        <v>663</v>
      </c>
      <c r="B503" s="7" t="s">
        <v>1983</v>
      </c>
      <c r="C503" s="12" t="s">
        <v>1984</v>
      </c>
      <c r="D503" s="5" t="s">
        <v>9</v>
      </c>
      <c r="E503" s="7" t="s">
        <v>1117</v>
      </c>
      <c r="F503" s="28" t="s">
        <v>1985</v>
      </c>
    </row>
    <row r="504" spans="1:6" x14ac:dyDescent="0.2">
      <c r="A504" s="7">
        <v>663</v>
      </c>
      <c r="B504" s="7" t="s">
        <v>1020</v>
      </c>
      <c r="C504" s="12" t="s">
        <v>1986</v>
      </c>
      <c r="D504" s="5" t="s">
        <v>9</v>
      </c>
      <c r="E504" s="7" t="s">
        <v>1117</v>
      </c>
      <c r="F504" s="20" t="s">
        <v>1987</v>
      </c>
    </row>
    <row r="505" spans="1:6" x14ac:dyDescent="0.2">
      <c r="A505" s="7">
        <v>663</v>
      </c>
      <c r="B505" s="7" t="s">
        <v>1022</v>
      </c>
      <c r="C505" s="12" t="s">
        <v>1988</v>
      </c>
      <c r="D505" s="5" t="s">
        <v>9</v>
      </c>
      <c r="E505" s="7" t="s">
        <v>1117</v>
      </c>
      <c r="F505" s="28" t="s">
        <v>1989</v>
      </c>
    </row>
    <row r="506" spans="1:6" x14ac:dyDescent="0.2">
      <c r="A506" s="7">
        <v>663</v>
      </c>
      <c r="B506" s="7" t="s">
        <v>1024</v>
      </c>
      <c r="C506" s="12" t="s">
        <v>1990</v>
      </c>
      <c r="D506" s="5" t="s">
        <v>9</v>
      </c>
      <c r="E506" s="7" t="s">
        <v>1117</v>
      </c>
      <c r="F506" s="20" t="s">
        <v>1991</v>
      </c>
    </row>
    <row r="507" spans="1:6" x14ac:dyDescent="0.2">
      <c r="A507" s="7">
        <v>663</v>
      </c>
      <c r="B507" s="7" t="s">
        <v>1026</v>
      </c>
      <c r="C507" s="12" t="s">
        <v>1992</v>
      </c>
      <c r="D507" s="5" t="s">
        <v>9</v>
      </c>
      <c r="E507" s="7" t="s">
        <v>1117</v>
      </c>
      <c r="F507" s="20" t="s">
        <v>1993</v>
      </c>
    </row>
    <row r="508" spans="1:6" x14ac:dyDescent="0.2">
      <c r="A508" s="7">
        <v>663</v>
      </c>
      <c r="B508" s="7" t="s">
        <v>1028</v>
      </c>
      <c r="C508" s="12" t="s">
        <v>1994</v>
      </c>
      <c r="D508" s="5" t="s">
        <v>9</v>
      </c>
      <c r="E508" s="7" t="s">
        <v>1117</v>
      </c>
      <c r="F508" s="20" t="s">
        <v>1995</v>
      </c>
    </row>
    <row r="509" spans="1:6" x14ac:dyDescent="0.2">
      <c r="A509" s="7">
        <v>663</v>
      </c>
      <c r="B509" s="7" t="s">
        <v>1996</v>
      </c>
      <c r="C509" s="12" t="s">
        <v>1997</v>
      </c>
      <c r="D509" s="5" t="s">
        <v>9</v>
      </c>
      <c r="E509" s="7" t="s">
        <v>1117</v>
      </c>
      <c r="F509" s="20" t="s">
        <v>1998</v>
      </c>
    </row>
    <row r="510" spans="1:6" x14ac:dyDescent="0.2">
      <c r="A510" s="7">
        <v>663</v>
      </c>
      <c r="B510" s="7" t="s">
        <v>1999</v>
      </c>
      <c r="C510" s="12" t="s">
        <v>2000</v>
      </c>
      <c r="D510" s="5" t="s">
        <v>9</v>
      </c>
      <c r="E510" s="7" t="s">
        <v>1117</v>
      </c>
      <c r="F510" s="20" t="s">
        <v>2001</v>
      </c>
    </row>
    <row r="511" spans="1:6" x14ac:dyDescent="0.2">
      <c r="A511" s="7">
        <v>663</v>
      </c>
      <c r="B511" s="7" t="s">
        <v>1034</v>
      </c>
      <c r="C511" s="12" t="s">
        <v>1035</v>
      </c>
      <c r="D511" s="5" t="s">
        <v>9</v>
      </c>
      <c r="E511" s="7" t="s">
        <v>1117</v>
      </c>
      <c r="F511" s="20" t="s">
        <v>2002</v>
      </c>
    </row>
    <row r="512" spans="1:6" x14ac:dyDescent="0.2">
      <c r="A512" s="7">
        <v>663</v>
      </c>
      <c r="B512" s="7" t="s">
        <v>1036</v>
      </c>
      <c r="C512" s="12" t="s">
        <v>2003</v>
      </c>
      <c r="D512" s="5" t="s">
        <v>9</v>
      </c>
      <c r="E512" s="7" t="s">
        <v>1117</v>
      </c>
      <c r="F512" s="20" t="s">
        <v>2004</v>
      </c>
    </row>
    <row r="513" spans="1:6" x14ac:dyDescent="0.2">
      <c r="A513" s="7">
        <v>663</v>
      </c>
      <c r="B513" s="7" t="s">
        <v>1038</v>
      </c>
      <c r="C513" s="12" t="s">
        <v>1039</v>
      </c>
      <c r="D513" s="5" t="s">
        <v>9</v>
      </c>
      <c r="E513" s="7" t="s">
        <v>1117</v>
      </c>
      <c r="F513" s="20" t="s">
        <v>2005</v>
      </c>
    </row>
    <row r="514" spans="1:6" x14ac:dyDescent="0.2">
      <c r="A514" s="7">
        <v>663</v>
      </c>
      <c r="B514" s="7" t="s">
        <v>1040</v>
      </c>
      <c r="C514" s="12" t="s">
        <v>1041</v>
      </c>
      <c r="D514" s="5" t="s">
        <v>9</v>
      </c>
      <c r="E514" s="7" t="s">
        <v>1117</v>
      </c>
      <c r="F514" s="20" t="s">
        <v>2006</v>
      </c>
    </row>
    <row r="515" spans="1:6" x14ac:dyDescent="0.2">
      <c r="A515" s="7">
        <v>663</v>
      </c>
      <c r="B515" s="7" t="s">
        <v>1042</v>
      </c>
      <c r="C515" s="12" t="s">
        <v>1043</v>
      </c>
      <c r="D515" s="5" t="s">
        <v>9</v>
      </c>
      <c r="E515" s="7" t="s">
        <v>1117</v>
      </c>
      <c r="F515" s="20" t="s">
        <v>2007</v>
      </c>
    </row>
    <row r="516" spans="1:6" x14ac:dyDescent="0.2">
      <c r="A516" s="7">
        <v>663</v>
      </c>
      <c r="B516" s="7" t="s">
        <v>1044</v>
      </c>
      <c r="C516" s="12" t="s">
        <v>2008</v>
      </c>
      <c r="D516" s="5" t="s">
        <v>9</v>
      </c>
      <c r="E516" s="7" t="s">
        <v>1117</v>
      </c>
      <c r="F516" s="20" t="s">
        <v>2009</v>
      </c>
    </row>
    <row r="517" spans="1:6" x14ac:dyDescent="0.2">
      <c r="A517" s="7">
        <v>663</v>
      </c>
      <c r="B517" s="7" t="s">
        <v>1046</v>
      </c>
      <c r="C517" s="12" t="s">
        <v>1047</v>
      </c>
      <c r="D517" s="5" t="s">
        <v>9</v>
      </c>
      <c r="E517" s="7" t="s">
        <v>1117</v>
      </c>
      <c r="F517" s="20" t="s">
        <v>2010</v>
      </c>
    </row>
    <row r="518" spans="1:6" x14ac:dyDescent="0.2">
      <c r="A518" s="7">
        <v>663</v>
      </c>
      <c r="B518" s="7" t="s">
        <v>1048</v>
      </c>
      <c r="C518" s="12" t="s">
        <v>2011</v>
      </c>
      <c r="D518" s="5" t="s">
        <v>9</v>
      </c>
      <c r="E518" s="7" t="s">
        <v>1117</v>
      </c>
      <c r="F518" s="20" t="s">
        <v>2012</v>
      </c>
    </row>
    <row r="519" spans="1:6" x14ac:dyDescent="0.2">
      <c r="A519" s="7">
        <v>663</v>
      </c>
      <c r="B519" s="7" t="s">
        <v>1050</v>
      </c>
      <c r="C519" s="12" t="s">
        <v>2013</v>
      </c>
      <c r="D519" s="5" t="s">
        <v>9</v>
      </c>
      <c r="E519" s="7" t="s">
        <v>1117</v>
      </c>
      <c r="F519" s="20" t="s">
        <v>2014</v>
      </c>
    </row>
    <row r="520" spans="1:6" x14ac:dyDescent="0.2">
      <c r="A520" s="7">
        <v>663</v>
      </c>
      <c r="B520" s="7" t="s">
        <v>1052</v>
      </c>
      <c r="C520" s="12" t="s">
        <v>2015</v>
      </c>
      <c r="D520" s="5" t="s">
        <v>9</v>
      </c>
      <c r="E520" s="7" t="s">
        <v>1117</v>
      </c>
      <c r="F520" s="20" t="s">
        <v>2016</v>
      </c>
    </row>
    <row r="521" spans="1:6" x14ac:dyDescent="0.2">
      <c r="A521" s="7">
        <v>663</v>
      </c>
      <c r="B521" s="7" t="s">
        <v>1054</v>
      </c>
      <c r="C521" s="14" t="s">
        <v>2017</v>
      </c>
      <c r="D521" s="5" t="s">
        <v>9</v>
      </c>
      <c r="E521" s="7" t="s">
        <v>1117</v>
      </c>
      <c r="F521" s="20" t="s">
        <v>2018</v>
      </c>
    </row>
    <row r="522" spans="1:6" x14ac:dyDescent="0.2">
      <c r="A522" s="7">
        <v>663</v>
      </c>
      <c r="B522" s="7" t="s">
        <v>2019</v>
      </c>
      <c r="C522" s="12" t="s">
        <v>2020</v>
      </c>
      <c r="D522" s="5" t="s">
        <v>9</v>
      </c>
      <c r="E522" s="7" t="s">
        <v>1117</v>
      </c>
      <c r="F522" s="20" t="s">
        <v>2021</v>
      </c>
    </row>
    <row r="523" spans="1:6" x14ac:dyDescent="0.2">
      <c r="A523" s="7">
        <v>663</v>
      </c>
      <c r="B523" s="7" t="s">
        <v>1058</v>
      </c>
      <c r="C523" s="12" t="s">
        <v>2022</v>
      </c>
      <c r="D523" s="5" t="s">
        <v>9</v>
      </c>
      <c r="E523" s="7" t="s">
        <v>1117</v>
      </c>
      <c r="F523" s="20" t="s">
        <v>2023</v>
      </c>
    </row>
    <row r="524" spans="1:6" x14ac:dyDescent="0.2">
      <c r="A524" s="7">
        <v>663</v>
      </c>
      <c r="B524" s="7" t="s">
        <v>2024</v>
      </c>
      <c r="C524" s="8" t="s">
        <v>2025</v>
      </c>
      <c r="D524" s="5" t="s">
        <v>1062</v>
      </c>
      <c r="E524" s="7" t="s">
        <v>1117</v>
      </c>
      <c r="F524" s="20" t="s">
        <v>2026</v>
      </c>
    </row>
    <row r="525" spans="1:6" x14ac:dyDescent="0.2">
      <c r="A525" s="7">
        <v>663</v>
      </c>
      <c r="B525" s="7" t="s">
        <v>1063</v>
      </c>
      <c r="C525" s="8" t="s">
        <v>2027</v>
      </c>
      <c r="D525" s="5" t="s">
        <v>1062</v>
      </c>
      <c r="E525" s="7" t="s">
        <v>1117</v>
      </c>
      <c r="F525" s="20" t="s">
        <v>2028</v>
      </c>
    </row>
    <row r="526" spans="1:6" x14ac:dyDescent="0.2">
      <c r="A526" s="7">
        <v>663</v>
      </c>
      <c r="B526" s="7" t="s">
        <v>1065</v>
      </c>
      <c r="C526" s="8" t="s">
        <v>2029</v>
      </c>
      <c r="D526" s="5" t="s">
        <v>1062</v>
      </c>
      <c r="E526" s="7" t="s">
        <v>1117</v>
      </c>
      <c r="F526" s="20" t="s">
        <v>2030</v>
      </c>
    </row>
    <row r="527" spans="1:6" x14ac:dyDescent="0.2">
      <c r="A527" s="7">
        <v>663</v>
      </c>
      <c r="B527" s="7" t="s">
        <v>1067</v>
      </c>
      <c r="C527" s="8" t="s">
        <v>2031</v>
      </c>
      <c r="D527" s="5" t="s">
        <v>1062</v>
      </c>
      <c r="E527" s="7" t="s">
        <v>1117</v>
      </c>
      <c r="F527" s="20" t="s">
        <v>2032</v>
      </c>
    </row>
    <row r="528" spans="1:6" x14ac:dyDescent="0.2">
      <c r="A528" s="7">
        <v>663</v>
      </c>
      <c r="B528" s="7" t="s">
        <v>1069</v>
      </c>
      <c r="C528" s="8" t="s">
        <v>1070</v>
      </c>
      <c r="D528" s="5" t="s">
        <v>1062</v>
      </c>
      <c r="E528" s="7" t="s">
        <v>1117</v>
      </c>
      <c r="F528" s="20" t="s">
        <v>2033</v>
      </c>
    </row>
    <row r="529" spans="1:6" x14ac:dyDescent="0.2">
      <c r="A529" s="7">
        <v>663</v>
      </c>
      <c r="B529" s="7" t="s">
        <v>1071</v>
      </c>
      <c r="C529" s="8" t="s">
        <v>1072</v>
      </c>
      <c r="D529" s="5" t="s">
        <v>1062</v>
      </c>
      <c r="E529" s="7" t="s">
        <v>1117</v>
      </c>
      <c r="F529" s="31" t="s">
        <v>2034</v>
      </c>
    </row>
    <row r="530" spans="1:6" x14ac:dyDescent="0.2">
      <c r="A530" s="7">
        <v>663</v>
      </c>
      <c r="B530" s="7" t="s">
        <v>1073</v>
      </c>
      <c r="C530" s="8" t="s">
        <v>1074</v>
      </c>
      <c r="D530" s="5" t="s">
        <v>1062</v>
      </c>
      <c r="E530" s="7" t="s">
        <v>1117</v>
      </c>
      <c r="F530" s="31" t="s">
        <v>2035</v>
      </c>
    </row>
    <row r="531" spans="1:6" x14ac:dyDescent="0.2">
      <c r="A531" s="7">
        <v>663</v>
      </c>
      <c r="B531" s="7" t="s">
        <v>1075</v>
      </c>
      <c r="C531" s="8" t="s">
        <v>1076</v>
      </c>
      <c r="D531" s="5" t="s">
        <v>1062</v>
      </c>
      <c r="E531" s="7" t="s">
        <v>1117</v>
      </c>
      <c r="F531" s="31" t="s">
        <v>2036</v>
      </c>
    </row>
    <row r="532" spans="1:6" x14ac:dyDescent="0.2">
      <c r="A532" s="7">
        <v>663</v>
      </c>
      <c r="B532" s="7" t="s">
        <v>1077</v>
      </c>
      <c r="C532" s="8" t="s">
        <v>1078</v>
      </c>
      <c r="D532" s="5" t="s">
        <v>1062</v>
      </c>
      <c r="E532" s="7" t="s">
        <v>1117</v>
      </c>
      <c r="F532" s="31" t="s">
        <v>2037</v>
      </c>
    </row>
    <row r="533" spans="1:6" x14ac:dyDescent="0.2">
      <c r="A533" s="7">
        <v>663</v>
      </c>
      <c r="B533" s="7" t="s">
        <v>1079</v>
      </c>
      <c r="C533" s="8" t="s">
        <v>1080</v>
      </c>
      <c r="D533" s="5" t="s">
        <v>1062</v>
      </c>
      <c r="E533" s="7" t="s">
        <v>1117</v>
      </c>
      <c r="F533" s="32" t="s">
        <v>2038</v>
      </c>
    </row>
    <row r="534" spans="1:6" x14ac:dyDescent="0.2">
      <c r="A534" s="7">
        <v>663</v>
      </c>
      <c r="B534" s="7" t="s">
        <v>1081</v>
      </c>
      <c r="C534" s="8" t="s">
        <v>2039</v>
      </c>
      <c r="D534" s="5" t="s">
        <v>1062</v>
      </c>
      <c r="E534" s="7" t="s">
        <v>1117</v>
      </c>
      <c r="F534" s="28" t="s">
        <v>2040</v>
      </c>
    </row>
    <row r="535" spans="1:6" x14ac:dyDescent="0.2">
      <c r="A535" s="7">
        <v>663</v>
      </c>
      <c r="B535" s="7" t="s">
        <v>1083</v>
      </c>
      <c r="C535" s="8" t="s">
        <v>2041</v>
      </c>
      <c r="D535" s="5" t="s">
        <v>1062</v>
      </c>
      <c r="E535" s="7" t="s">
        <v>1117</v>
      </c>
      <c r="F535" s="20" t="s">
        <v>2042</v>
      </c>
    </row>
    <row r="536" spans="1:6" x14ac:dyDescent="0.2">
      <c r="A536" s="7">
        <v>663</v>
      </c>
      <c r="B536" s="7" t="s">
        <v>1085</v>
      </c>
      <c r="C536" s="8" t="s">
        <v>2043</v>
      </c>
      <c r="D536" s="5" t="s">
        <v>1062</v>
      </c>
      <c r="E536" s="7" t="s">
        <v>1117</v>
      </c>
      <c r="F536" s="20" t="s">
        <v>2044</v>
      </c>
    </row>
    <row r="537" spans="1:6" x14ac:dyDescent="0.2">
      <c r="A537" s="7">
        <v>663</v>
      </c>
      <c r="B537" s="7" t="s">
        <v>1087</v>
      </c>
      <c r="C537" s="8" t="s">
        <v>2045</v>
      </c>
      <c r="D537" s="5" t="s">
        <v>1062</v>
      </c>
      <c r="E537" s="7" t="s">
        <v>1117</v>
      </c>
      <c r="F537" s="20" t="s">
        <v>2046</v>
      </c>
    </row>
    <row r="538" spans="1:6" x14ac:dyDescent="0.2">
      <c r="A538" s="7">
        <v>663</v>
      </c>
      <c r="B538" s="7" t="s">
        <v>1089</v>
      </c>
      <c r="C538" s="8" t="s">
        <v>2047</v>
      </c>
      <c r="D538" s="5" t="s">
        <v>1062</v>
      </c>
      <c r="E538" s="7" t="s">
        <v>1117</v>
      </c>
      <c r="F538" s="20" t="s">
        <v>2048</v>
      </c>
    </row>
    <row r="539" spans="1:6" x14ac:dyDescent="0.2">
      <c r="A539" s="7">
        <v>663</v>
      </c>
      <c r="B539" s="7" t="s">
        <v>1091</v>
      </c>
      <c r="C539" s="8" t="s">
        <v>2049</v>
      </c>
      <c r="D539" s="5" t="s">
        <v>1062</v>
      </c>
      <c r="E539" s="7" t="s">
        <v>1117</v>
      </c>
      <c r="F539" s="20" t="s">
        <v>2050</v>
      </c>
    </row>
  </sheetData>
  <phoneticPr fontId="12" type="noConversion"/>
  <conditionalFormatting sqref="F2">
    <cfRule type="duplicateValues" dxfId="431" priority="404"/>
  </conditionalFormatting>
  <conditionalFormatting sqref="F3">
    <cfRule type="duplicateValues" dxfId="430" priority="403"/>
  </conditionalFormatting>
  <conditionalFormatting sqref="F4">
    <cfRule type="duplicateValues" dxfId="429" priority="402"/>
  </conditionalFormatting>
  <conditionalFormatting sqref="F5">
    <cfRule type="duplicateValues" dxfId="428" priority="401"/>
  </conditionalFormatting>
  <conditionalFormatting sqref="F6">
    <cfRule type="duplicateValues" dxfId="427" priority="400"/>
  </conditionalFormatting>
  <conditionalFormatting sqref="F8">
    <cfRule type="duplicateValues" dxfId="426" priority="399"/>
  </conditionalFormatting>
  <conditionalFormatting sqref="F9">
    <cfRule type="duplicateValues" dxfId="425" priority="398"/>
  </conditionalFormatting>
  <conditionalFormatting sqref="F10">
    <cfRule type="duplicateValues" dxfId="424" priority="397"/>
  </conditionalFormatting>
  <conditionalFormatting sqref="F11">
    <cfRule type="duplicateValues" dxfId="423" priority="396"/>
  </conditionalFormatting>
  <conditionalFormatting sqref="F12">
    <cfRule type="duplicateValues" dxfId="422" priority="395"/>
  </conditionalFormatting>
  <conditionalFormatting sqref="F13">
    <cfRule type="duplicateValues" dxfId="421" priority="394"/>
  </conditionalFormatting>
  <conditionalFormatting sqref="F14">
    <cfRule type="duplicateValues" dxfId="420" priority="393"/>
  </conditionalFormatting>
  <conditionalFormatting sqref="F15">
    <cfRule type="duplicateValues" dxfId="419" priority="392"/>
  </conditionalFormatting>
  <conditionalFormatting sqref="F16">
    <cfRule type="duplicateValues" dxfId="418" priority="391"/>
  </conditionalFormatting>
  <conditionalFormatting sqref="F17">
    <cfRule type="duplicateValues" dxfId="417" priority="390"/>
  </conditionalFormatting>
  <conditionalFormatting sqref="F18">
    <cfRule type="duplicateValues" dxfId="416" priority="389"/>
  </conditionalFormatting>
  <conditionalFormatting sqref="F19">
    <cfRule type="duplicateValues" dxfId="415" priority="388"/>
  </conditionalFormatting>
  <conditionalFormatting sqref="F20">
    <cfRule type="duplicateValues" dxfId="414" priority="387"/>
  </conditionalFormatting>
  <conditionalFormatting sqref="F21">
    <cfRule type="duplicateValues" dxfId="413" priority="386"/>
  </conditionalFormatting>
  <conditionalFormatting sqref="F23">
    <cfRule type="duplicateValues" dxfId="412" priority="385"/>
  </conditionalFormatting>
  <conditionalFormatting sqref="F24">
    <cfRule type="duplicateValues" dxfId="411" priority="384"/>
  </conditionalFormatting>
  <conditionalFormatting sqref="F22">
    <cfRule type="duplicateValues" dxfId="410" priority="383"/>
  </conditionalFormatting>
  <conditionalFormatting sqref="F26">
    <cfRule type="duplicateValues" dxfId="409" priority="382"/>
  </conditionalFormatting>
  <conditionalFormatting sqref="F27">
    <cfRule type="duplicateValues" dxfId="408" priority="381"/>
  </conditionalFormatting>
  <conditionalFormatting sqref="F28">
    <cfRule type="duplicateValues" dxfId="407" priority="380"/>
  </conditionalFormatting>
  <conditionalFormatting sqref="F29">
    <cfRule type="duplicateValues" dxfId="406" priority="379"/>
  </conditionalFormatting>
  <conditionalFormatting sqref="F30">
    <cfRule type="duplicateValues" dxfId="405" priority="378"/>
  </conditionalFormatting>
  <conditionalFormatting sqref="F31">
    <cfRule type="duplicateValues" dxfId="404" priority="377"/>
  </conditionalFormatting>
  <conditionalFormatting sqref="F32">
    <cfRule type="duplicateValues" dxfId="403" priority="376"/>
  </conditionalFormatting>
  <conditionalFormatting sqref="F33">
    <cfRule type="duplicateValues" dxfId="402" priority="375"/>
  </conditionalFormatting>
  <conditionalFormatting sqref="F34">
    <cfRule type="duplicateValues" dxfId="401" priority="374"/>
  </conditionalFormatting>
  <conditionalFormatting sqref="F35">
    <cfRule type="duplicateValues" dxfId="400" priority="373"/>
  </conditionalFormatting>
  <conditionalFormatting sqref="F36">
    <cfRule type="duplicateValues" dxfId="399" priority="372"/>
  </conditionalFormatting>
  <conditionalFormatting sqref="F37">
    <cfRule type="duplicateValues" dxfId="398" priority="371"/>
  </conditionalFormatting>
  <conditionalFormatting sqref="F38">
    <cfRule type="duplicateValues" dxfId="397" priority="370"/>
  </conditionalFormatting>
  <conditionalFormatting sqref="F39">
    <cfRule type="duplicateValues" dxfId="396" priority="369"/>
  </conditionalFormatting>
  <conditionalFormatting sqref="F42">
    <cfRule type="duplicateValues" dxfId="395" priority="368"/>
  </conditionalFormatting>
  <conditionalFormatting sqref="F41">
    <cfRule type="duplicateValues" dxfId="394" priority="367"/>
  </conditionalFormatting>
  <conditionalFormatting sqref="F40">
    <cfRule type="duplicateValues" dxfId="393" priority="366"/>
  </conditionalFormatting>
  <conditionalFormatting sqref="F43">
    <cfRule type="duplicateValues" dxfId="392" priority="365"/>
  </conditionalFormatting>
  <conditionalFormatting sqref="F44">
    <cfRule type="duplicateValues" dxfId="391" priority="364"/>
  </conditionalFormatting>
  <conditionalFormatting sqref="F45">
    <cfRule type="duplicateValues" dxfId="390" priority="363"/>
  </conditionalFormatting>
  <conditionalFormatting sqref="F46">
    <cfRule type="duplicateValues" dxfId="389" priority="362"/>
  </conditionalFormatting>
  <conditionalFormatting sqref="F47">
    <cfRule type="duplicateValues" dxfId="388" priority="361"/>
  </conditionalFormatting>
  <conditionalFormatting sqref="F48:F49">
    <cfRule type="duplicateValues" dxfId="387" priority="360"/>
  </conditionalFormatting>
  <conditionalFormatting sqref="F50">
    <cfRule type="duplicateValues" dxfId="386" priority="359"/>
  </conditionalFormatting>
  <conditionalFormatting sqref="F51">
    <cfRule type="duplicateValues" dxfId="385" priority="358"/>
  </conditionalFormatting>
  <conditionalFormatting sqref="F52">
    <cfRule type="duplicateValues" dxfId="384" priority="357"/>
  </conditionalFormatting>
  <conditionalFormatting sqref="F53:F54">
    <cfRule type="duplicateValues" dxfId="383" priority="356"/>
  </conditionalFormatting>
  <conditionalFormatting sqref="F59">
    <cfRule type="duplicateValues" dxfId="382" priority="355"/>
  </conditionalFormatting>
  <conditionalFormatting sqref="F60">
    <cfRule type="duplicateValues" dxfId="381" priority="354"/>
  </conditionalFormatting>
  <conditionalFormatting sqref="F61">
    <cfRule type="duplicateValues" dxfId="380" priority="353"/>
  </conditionalFormatting>
  <conditionalFormatting sqref="F62">
    <cfRule type="duplicateValues" dxfId="379" priority="352"/>
  </conditionalFormatting>
  <conditionalFormatting sqref="F63">
    <cfRule type="duplicateValues" dxfId="378" priority="351"/>
  </conditionalFormatting>
  <conditionalFormatting sqref="F65">
    <cfRule type="duplicateValues" dxfId="377" priority="350"/>
  </conditionalFormatting>
  <conditionalFormatting sqref="F66">
    <cfRule type="duplicateValues" dxfId="376" priority="349"/>
  </conditionalFormatting>
  <conditionalFormatting sqref="F67">
    <cfRule type="duplicateValues" dxfId="375" priority="348"/>
  </conditionalFormatting>
  <conditionalFormatting sqref="F68">
    <cfRule type="duplicateValues" dxfId="374" priority="347"/>
  </conditionalFormatting>
  <conditionalFormatting sqref="F69">
    <cfRule type="duplicateValues" dxfId="373" priority="346"/>
  </conditionalFormatting>
  <conditionalFormatting sqref="F70">
    <cfRule type="duplicateValues" dxfId="372" priority="345"/>
  </conditionalFormatting>
  <conditionalFormatting sqref="F75">
    <cfRule type="duplicateValues" dxfId="371" priority="344"/>
  </conditionalFormatting>
  <conditionalFormatting sqref="F78">
    <cfRule type="duplicateValues" dxfId="370" priority="343"/>
  </conditionalFormatting>
  <conditionalFormatting sqref="F79">
    <cfRule type="duplicateValues" dxfId="369" priority="342"/>
  </conditionalFormatting>
  <conditionalFormatting sqref="F80">
    <cfRule type="duplicateValues" dxfId="368" priority="341"/>
  </conditionalFormatting>
  <conditionalFormatting sqref="F81">
    <cfRule type="duplicateValues" dxfId="367" priority="340"/>
  </conditionalFormatting>
  <conditionalFormatting sqref="F82">
    <cfRule type="duplicateValues" dxfId="366" priority="339"/>
  </conditionalFormatting>
  <conditionalFormatting sqref="F84">
    <cfRule type="duplicateValues" dxfId="365" priority="338"/>
  </conditionalFormatting>
  <conditionalFormatting sqref="F85">
    <cfRule type="duplicateValues" dxfId="364" priority="337"/>
  </conditionalFormatting>
  <conditionalFormatting sqref="F86">
    <cfRule type="duplicateValues" dxfId="363" priority="336"/>
  </conditionalFormatting>
  <conditionalFormatting sqref="F87">
    <cfRule type="duplicateValues" dxfId="362" priority="335"/>
  </conditionalFormatting>
  <conditionalFormatting sqref="F88">
    <cfRule type="duplicateValues" dxfId="361" priority="334"/>
  </conditionalFormatting>
  <conditionalFormatting sqref="F90">
    <cfRule type="duplicateValues" dxfId="360" priority="333"/>
  </conditionalFormatting>
  <conditionalFormatting sqref="F91">
    <cfRule type="duplicateValues" dxfId="359" priority="332"/>
  </conditionalFormatting>
  <conditionalFormatting sqref="F93:F94">
    <cfRule type="duplicateValues" dxfId="358" priority="331"/>
  </conditionalFormatting>
  <conditionalFormatting sqref="F95:F96">
    <cfRule type="duplicateValues" dxfId="357" priority="330"/>
  </conditionalFormatting>
  <conditionalFormatting sqref="F97">
    <cfRule type="duplicateValues" dxfId="356" priority="329"/>
  </conditionalFormatting>
  <conditionalFormatting sqref="F98">
    <cfRule type="duplicateValues" dxfId="355" priority="328"/>
  </conditionalFormatting>
  <conditionalFormatting sqref="F99">
    <cfRule type="duplicateValues" dxfId="354" priority="327"/>
  </conditionalFormatting>
  <conditionalFormatting sqref="F100">
    <cfRule type="duplicateValues" dxfId="353" priority="326"/>
  </conditionalFormatting>
  <conditionalFormatting sqref="F101">
    <cfRule type="duplicateValues" dxfId="352" priority="325"/>
  </conditionalFormatting>
  <conditionalFormatting sqref="F102">
    <cfRule type="duplicateValues" dxfId="351" priority="324"/>
  </conditionalFormatting>
  <conditionalFormatting sqref="F103">
    <cfRule type="duplicateValues" dxfId="350" priority="323"/>
  </conditionalFormatting>
  <conditionalFormatting sqref="F104">
    <cfRule type="duplicateValues" dxfId="349" priority="322"/>
  </conditionalFormatting>
  <conditionalFormatting sqref="F105">
    <cfRule type="duplicateValues" dxfId="348" priority="321"/>
  </conditionalFormatting>
  <conditionalFormatting sqref="F109">
    <cfRule type="duplicateValues" dxfId="347" priority="320"/>
  </conditionalFormatting>
  <conditionalFormatting sqref="F108">
    <cfRule type="duplicateValues" dxfId="346" priority="319"/>
  </conditionalFormatting>
  <conditionalFormatting sqref="F113">
    <cfRule type="duplicateValues" dxfId="345" priority="318"/>
  </conditionalFormatting>
  <conditionalFormatting sqref="F114">
    <cfRule type="duplicateValues" dxfId="344" priority="317"/>
  </conditionalFormatting>
  <conditionalFormatting sqref="F116">
    <cfRule type="duplicateValues" dxfId="343" priority="316"/>
  </conditionalFormatting>
  <conditionalFormatting sqref="F115">
    <cfRule type="duplicateValues" dxfId="342" priority="315"/>
  </conditionalFormatting>
  <conditionalFormatting sqref="F119">
    <cfRule type="duplicateValues" dxfId="341" priority="314"/>
  </conditionalFormatting>
  <conditionalFormatting sqref="F120">
    <cfRule type="duplicateValues" dxfId="340" priority="313"/>
  </conditionalFormatting>
  <conditionalFormatting sqref="F121">
    <cfRule type="duplicateValues" dxfId="339" priority="312"/>
  </conditionalFormatting>
  <conditionalFormatting sqref="F123">
    <cfRule type="duplicateValues" dxfId="338" priority="311"/>
  </conditionalFormatting>
  <conditionalFormatting sqref="F124">
    <cfRule type="duplicateValues" dxfId="337" priority="310"/>
  </conditionalFormatting>
  <conditionalFormatting sqref="F125">
    <cfRule type="duplicateValues" dxfId="336" priority="309"/>
  </conditionalFormatting>
  <conditionalFormatting sqref="F126">
    <cfRule type="duplicateValues" dxfId="335" priority="308"/>
  </conditionalFormatting>
  <conditionalFormatting sqref="F127">
    <cfRule type="duplicateValues" dxfId="334" priority="307"/>
  </conditionalFormatting>
  <conditionalFormatting sqref="F129">
    <cfRule type="duplicateValues" dxfId="333" priority="306"/>
  </conditionalFormatting>
  <conditionalFormatting sqref="F130">
    <cfRule type="duplicateValues" dxfId="332" priority="305"/>
  </conditionalFormatting>
  <conditionalFormatting sqref="F131">
    <cfRule type="duplicateValues" dxfId="331" priority="304"/>
  </conditionalFormatting>
  <conditionalFormatting sqref="F140">
    <cfRule type="duplicateValues" dxfId="330" priority="303"/>
  </conditionalFormatting>
  <conditionalFormatting sqref="F141">
    <cfRule type="duplicateValues" dxfId="329" priority="302"/>
  </conditionalFormatting>
  <conditionalFormatting sqref="F157">
    <cfRule type="duplicateValues" dxfId="328" priority="301"/>
  </conditionalFormatting>
  <conditionalFormatting sqref="F158">
    <cfRule type="duplicateValues" dxfId="327" priority="300"/>
  </conditionalFormatting>
  <conditionalFormatting sqref="F160">
    <cfRule type="duplicateValues" dxfId="326" priority="299"/>
  </conditionalFormatting>
  <conditionalFormatting sqref="F162">
    <cfRule type="duplicateValues" dxfId="325" priority="298"/>
  </conditionalFormatting>
  <conditionalFormatting sqref="F163">
    <cfRule type="duplicateValues" dxfId="324" priority="297"/>
  </conditionalFormatting>
  <conditionalFormatting sqref="F166">
    <cfRule type="duplicateValues" dxfId="323" priority="296"/>
  </conditionalFormatting>
  <conditionalFormatting sqref="F167">
    <cfRule type="duplicateValues" dxfId="322" priority="295"/>
  </conditionalFormatting>
  <conditionalFormatting sqref="F168">
    <cfRule type="duplicateValues" dxfId="321" priority="294"/>
  </conditionalFormatting>
  <conditionalFormatting sqref="F168">
    <cfRule type="duplicateValues" dxfId="320" priority="293"/>
  </conditionalFormatting>
  <conditionalFormatting sqref="F168">
    <cfRule type="duplicateValues" dxfId="319" priority="292"/>
  </conditionalFormatting>
  <conditionalFormatting sqref="F168">
    <cfRule type="duplicateValues" dxfId="318" priority="291"/>
  </conditionalFormatting>
  <conditionalFormatting sqref="F169:F171">
    <cfRule type="duplicateValues" dxfId="317" priority="290"/>
  </conditionalFormatting>
  <conditionalFormatting sqref="F172">
    <cfRule type="duplicateValues" dxfId="316" priority="289"/>
  </conditionalFormatting>
  <conditionalFormatting sqref="F173">
    <cfRule type="duplicateValues" dxfId="315" priority="288"/>
  </conditionalFormatting>
  <conditionalFormatting sqref="F175">
    <cfRule type="duplicateValues" dxfId="314" priority="287"/>
  </conditionalFormatting>
  <conditionalFormatting sqref="F176">
    <cfRule type="duplicateValues" dxfId="313" priority="286"/>
  </conditionalFormatting>
  <conditionalFormatting sqref="F177">
    <cfRule type="duplicateValues" dxfId="312" priority="285"/>
  </conditionalFormatting>
  <conditionalFormatting sqref="F177">
    <cfRule type="duplicateValues" dxfId="311" priority="284"/>
  </conditionalFormatting>
  <conditionalFormatting sqref="F178">
    <cfRule type="duplicateValues" dxfId="310" priority="283"/>
  </conditionalFormatting>
  <conditionalFormatting sqref="F179">
    <cfRule type="duplicateValues" dxfId="309" priority="282"/>
  </conditionalFormatting>
  <conditionalFormatting sqref="F180">
    <cfRule type="duplicateValues" dxfId="308" priority="281"/>
  </conditionalFormatting>
  <conditionalFormatting sqref="F182:F183">
    <cfRule type="duplicateValues" dxfId="307" priority="280"/>
  </conditionalFormatting>
  <conditionalFormatting sqref="F184">
    <cfRule type="duplicateValues" dxfId="306" priority="279"/>
  </conditionalFormatting>
  <conditionalFormatting sqref="F187">
    <cfRule type="duplicateValues" dxfId="305" priority="278"/>
  </conditionalFormatting>
  <conditionalFormatting sqref="F188">
    <cfRule type="duplicateValues" dxfId="304" priority="277"/>
  </conditionalFormatting>
  <conditionalFormatting sqref="F189">
    <cfRule type="duplicateValues" dxfId="303" priority="276"/>
  </conditionalFormatting>
  <conditionalFormatting sqref="F190:F192">
    <cfRule type="duplicateValues" dxfId="302" priority="275"/>
  </conditionalFormatting>
  <conditionalFormatting sqref="F193">
    <cfRule type="duplicateValues" dxfId="301" priority="274"/>
  </conditionalFormatting>
  <conditionalFormatting sqref="F194">
    <cfRule type="duplicateValues" dxfId="300" priority="273"/>
  </conditionalFormatting>
  <conditionalFormatting sqref="F195">
    <cfRule type="duplicateValues" dxfId="299" priority="272"/>
  </conditionalFormatting>
  <conditionalFormatting sqref="F196:F197">
    <cfRule type="duplicateValues" dxfId="298" priority="271"/>
  </conditionalFormatting>
  <conditionalFormatting sqref="F198:F199">
    <cfRule type="duplicateValues" dxfId="297" priority="270"/>
  </conditionalFormatting>
  <conditionalFormatting sqref="F200:F201">
    <cfRule type="duplicateValues" dxfId="296" priority="269"/>
  </conditionalFormatting>
  <conditionalFormatting sqref="F202">
    <cfRule type="duplicateValues" dxfId="295" priority="268"/>
  </conditionalFormatting>
  <conditionalFormatting sqref="F203">
    <cfRule type="duplicateValues" dxfId="294" priority="267"/>
  </conditionalFormatting>
  <conditionalFormatting sqref="F204">
    <cfRule type="duplicateValues" dxfId="293" priority="266"/>
  </conditionalFormatting>
  <conditionalFormatting sqref="F206">
    <cfRule type="duplicateValues" dxfId="292" priority="265"/>
  </conditionalFormatting>
  <conditionalFormatting sqref="F207">
    <cfRule type="duplicateValues" dxfId="291" priority="264"/>
  </conditionalFormatting>
  <conditionalFormatting sqref="F208">
    <cfRule type="duplicateValues" dxfId="290" priority="263"/>
  </conditionalFormatting>
  <conditionalFormatting sqref="F211">
    <cfRule type="duplicateValues" dxfId="289" priority="262"/>
  </conditionalFormatting>
  <conditionalFormatting sqref="F212">
    <cfRule type="duplicateValues" dxfId="288" priority="261"/>
  </conditionalFormatting>
  <conditionalFormatting sqref="F211">
    <cfRule type="duplicateValues" dxfId="287" priority="260"/>
  </conditionalFormatting>
  <conditionalFormatting sqref="F213">
    <cfRule type="duplicateValues" dxfId="286" priority="259"/>
  </conditionalFormatting>
  <conditionalFormatting sqref="F212">
    <cfRule type="duplicateValues" dxfId="285" priority="258"/>
  </conditionalFormatting>
  <conditionalFormatting sqref="F209">
    <cfRule type="duplicateValues" dxfId="284" priority="257"/>
  </conditionalFormatting>
  <conditionalFormatting sqref="F213">
    <cfRule type="duplicateValues" dxfId="283" priority="256"/>
  </conditionalFormatting>
  <conditionalFormatting sqref="F211">
    <cfRule type="duplicateValues" dxfId="282" priority="255"/>
  </conditionalFormatting>
  <conditionalFormatting sqref="F210">
    <cfRule type="duplicateValues" dxfId="281" priority="254"/>
  </conditionalFormatting>
  <conditionalFormatting sqref="F215">
    <cfRule type="duplicateValues" dxfId="280" priority="253"/>
  </conditionalFormatting>
  <conditionalFormatting sqref="F216">
    <cfRule type="duplicateValues" dxfId="279" priority="252"/>
  </conditionalFormatting>
  <conditionalFormatting sqref="F217">
    <cfRule type="duplicateValues" dxfId="278" priority="251"/>
  </conditionalFormatting>
  <conditionalFormatting sqref="F218">
    <cfRule type="duplicateValues" dxfId="277" priority="250"/>
  </conditionalFormatting>
  <conditionalFormatting sqref="F219">
    <cfRule type="duplicateValues" dxfId="276" priority="249"/>
  </conditionalFormatting>
  <conditionalFormatting sqref="F220">
    <cfRule type="duplicateValues" dxfId="275" priority="248"/>
  </conditionalFormatting>
  <conditionalFormatting sqref="F221">
    <cfRule type="duplicateValues" dxfId="274" priority="247"/>
  </conditionalFormatting>
  <conditionalFormatting sqref="F222">
    <cfRule type="duplicateValues" dxfId="273" priority="246"/>
  </conditionalFormatting>
  <conditionalFormatting sqref="F223">
    <cfRule type="duplicateValues" dxfId="272" priority="245"/>
  </conditionalFormatting>
  <conditionalFormatting sqref="F224">
    <cfRule type="duplicateValues" dxfId="271" priority="244"/>
  </conditionalFormatting>
  <conditionalFormatting sqref="F225">
    <cfRule type="duplicateValues" dxfId="270" priority="243"/>
  </conditionalFormatting>
  <conditionalFormatting sqref="F226">
    <cfRule type="duplicateValues" dxfId="269" priority="242"/>
  </conditionalFormatting>
  <conditionalFormatting sqref="F228">
    <cfRule type="duplicateValues" dxfId="268" priority="241"/>
  </conditionalFormatting>
  <conditionalFormatting sqref="F229">
    <cfRule type="duplicateValues" dxfId="267" priority="240"/>
  </conditionalFormatting>
  <conditionalFormatting sqref="F230">
    <cfRule type="duplicateValues" dxfId="266" priority="239"/>
  </conditionalFormatting>
  <conditionalFormatting sqref="F230">
    <cfRule type="duplicateValues" dxfId="265" priority="238"/>
  </conditionalFormatting>
  <conditionalFormatting sqref="F231">
    <cfRule type="duplicateValues" dxfId="264" priority="237"/>
  </conditionalFormatting>
  <conditionalFormatting sqref="F232">
    <cfRule type="duplicateValues" dxfId="263" priority="236"/>
  </conditionalFormatting>
  <conditionalFormatting sqref="F233">
    <cfRule type="duplicateValues" dxfId="262" priority="235"/>
  </conditionalFormatting>
  <conditionalFormatting sqref="F234">
    <cfRule type="duplicateValues" dxfId="261" priority="234"/>
  </conditionalFormatting>
  <conditionalFormatting sqref="F235">
    <cfRule type="duplicateValues" dxfId="260" priority="233"/>
  </conditionalFormatting>
  <conditionalFormatting sqref="F236">
    <cfRule type="duplicateValues" dxfId="259" priority="232"/>
  </conditionalFormatting>
  <conditionalFormatting sqref="F237">
    <cfRule type="duplicateValues" dxfId="258" priority="231"/>
  </conditionalFormatting>
  <conditionalFormatting sqref="F238">
    <cfRule type="duplicateValues" dxfId="257" priority="230"/>
  </conditionalFormatting>
  <conditionalFormatting sqref="F239">
    <cfRule type="duplicateValues" dxfId="256" priority="229"/>
  </conditionalFormatting>
  <conditionalFormatting sqref="F240">
    <cfRule type="duplicateValues" dxfId="255" priority="228"/>
  </conditionalFormatting>
  <conditionalFormatting sqref="F241">
    <cfRule type="duplicateValues" dxfId="254" priority="227"/>
  </conditionalFormatting>
  <conditionalFormatting sqref="F242">
    <cfRule type="duplicateValues" dxfId="253" priority="226"/>
  </conditionalFormatting>
  <conditionalFormatting sqref="F243">
    <cfRule type="duplicateValues" dxfId="252" priority="225"/>
  </conditionalFormatting>
  <conditionalFormatting sqref="F244">
    <cfRule type="duplicateValues" dxfId="251" priority="224"/>
  </conditionalFormatting>
  <conditionalFormatting sqref="F245">
    <cfRule type="duplicateValues" dxfId="250" priority="223"/>
  </conditionalFormatting>
  <conditionalFormatting sqref="F246">
    <cfRule type="duplicateValues" dxfId="249" priority="222"/>
  </conditionalFormatting>
  <conditionalFormatting sqref="F247">
    <cfRule type="duplicateValues" dxfId="248" priority="221"/>
  </conditionalFormatting>
  <conditionalFormatting sqref="F249">
    <cfRule type="duplicateValues" dxfId="247" priority="220"/>
  </conditionalFormatting>
  <conditionalFormatting sqref="F248">
    <cfRule type="duplicateValues" dxfId="246" priority="219"/>
  </conditionalFormatting>
  <conditionalFormatting sqref="F251">
    <cfRule type="duplicateValues" dxfId="245" priority="218"/>
  </conditionalFormatting>
  <conditionalFormatting sqref="F250">
    <cfRule type="duplicateValues" dxfId="244" priority="217"/>
  </conditionalFormatting>
  <conditionalFormatting sqref="F252:F253">
    <cfRule type="duplicateValues" dxfId="243" priority="216"/>
  </conditionalFormatting>
  <conditionalFormatting sqref="F255:F256">
    <cfRule type="duplicateValues" dxfId="242" priority="215"/>
  </conditionalFormatting>
  <conditionalFormatting sqref="F254">
    <cfRule type="duplicateValues" dxfId="241" priority="214"/>
  </conditionalFormatting>
  <conditionalFormatting sqref="F260">
    <cfRule type="duplicateValues" dxfId="240" priority="213"/>
  </conditionalFormatting>
  <conditionalFormatting sqref="F261">
    <cfRule type="duplicateValues" dxfId="239" priority="212"/>
  </conditionalFormatting>
  <conditionalFormatting sqref="F262">
    <cfRule type="duplicateValues" dxfId="238" priority="211"/>
  </conditionalFormatting>
  <conditionalFormatting sqref="F264">
    <cfRule type="duplicateValues" dxfId="237" priority="210"/>
  </conditionalFormatting>
  <conditionalFormatting sqref="F265:F266">
    <cfRule type="duplicateValues" dxfId="236" priority="209"/>
  </conditionalFormatting>
  <conditionalFormatting sqref="F267:F268">
    <cfRule type="duplicateValues" dxfId="235" priority="208"/>
  </conditionalFormatting>
  <conditionalFormatting sqref="F269:F270">
    <cfRule type="duplicateValues" dxfId="234" priority="207"/>
  </conditionalFormatting>
  <conditionalFormatting sqref="F168">
    <cfRule type="duplicateValues" dxfId="233" priority="206"/>
  </conditionalFormatting>
  <conditionalFormatting sqref="F168">
    <cfRule type="duplicateValues" dxfId="232" priority="205"/>
  </conditionalFormatting>
  <conditionalFormatting sqref="F168">
    <cfRule type="duplicateValues" dxfId="231" priority="204"/>
  </conditionalFormatting>
  <conditionalFormatting sqref="F271">
    <cfRule type="duplicateValues" dxfId="230" priority="203"/>
  </conditionalFormatting>
  <conditionalFormatting sqref="F271">
    <cfRule type="duplicateValues" dxfId="229" priority="202"/>
  </conditionalFormatting>
  <conditionalFormatting sqref="F272">
    <cfRule type="duplicateValues" dxfId="228" priority="201"/>
  </conditionalFormatting>
  <conditionalFormatting sqref="F272">
    <cfRule type="duplicateValues" dxfId="227" priority="200"/>
  </conditionalFormatting>
  <conditionalFormatting sqref="F273:F276">
    <cfRule type="duplicateValues" dxfId="226" priority="199"/>
  </conditionalFormatting>
  <conditionalFormatting sqref="F277">
    <cfRule type="duplicateValues" dxfId="225" priority="198"/>
  </conditionalFormatting>
  <conditionalFormatting sqref="F280">
    <cfRule type="duplicateValues" dxfId="224" priority="197"/>
  </conditionalFormatting>
  <conditionalFormatting sqref="F279">
    <cfRule type="duplicateValues" dxfId="223" priority="196"/>
  </conditionalFormatting>
  <conditionalFormatting sqref="F280">
    <cfRule type="duplicateValues" dxfId="222" priority="195"/>
  </conditionalFormatting>
  <conditionalFormatting sqref="F278">
    <cfRule type="duplicateValues" dxfId="221" priority="194"/>
  </conditionalFormatting>
  <conditionalFormatting sqref="F281:F282">
    <cfRule type="duplicateValues" dxfId="220" priority="193"/>
  </conditionalFormatting>
  <conditionalFormatting sqref="F283:F284">
    <cfRule type="duplicateValues" dxfId="219" priority="192"/>
  </conditionalFormatting>
  <conditionalFormatting sqref="F285">
    <cfRule type="duplicateValues" dxfId="218" priority="191"/>
  </conditionalFormatting>
  <conditionalFormatting sqref="F286">
    <cfRule type="duplicateValues" dxfId="217" priority="190"/>
  </conditionalFormatting>
  <conditionalFormatting sqref="F288">
    <cfRule type="duplicateValues" dxfId="216" priority="189"/>
  </conditionalFormatting>
  <conditionalFormatting sqref="F290">
    <cfRule type="duplicateValues" dxfId="215" priority="188"/>
  </conditionalFormatting>
  <conditionalFormatting sqref="F287">
    <cfRule type="duplicateValues" dxfId="214" priority="187"/>
  </conditionalFormatting>
  <conditionalFormatting sqref="F289">
    <cfRule type="duplicateValues" dxfId="213" priority="186"/>
  </conditionalFormatting>
  <conditionalFormatting sqref="F291:F294">
    <cfRule type="duplicateValues" dxfId="212" priority="185"/>
  </conditionalFormatting>
  <conditionalFormatting sqref="F295">
    <cfRule type="duplicateValues" dxfId="211" priority="184"/>
  </conditionalFormatting>
  <conditionalFormatting sqref="F296">
    <cfRule type="duplicateValues" dxfId="210" priority="183"/>
  </conditionalFormatting>
  <conditionalFormatting sqref="F297">
    <cfRule type="duplicateValues" dxfId="209" priority="182"/>
  </conditionalFormatting>
  <conditionalFormatting sqref="F298">
    <cfRule type="duplicateValues" dxfId="208" priority="181"/>
  </conditionalFormatting>
  <conditionalFormatting sqref="F302">
    <cfRule type="duplicateValues" dxfId="207" priority="180"/>
  </conditionalFormatting>
  <conditionalFormatting sqref="F299">
    <cfRule type="duplicateValues" dxfId="206" priority="179"/>
  </conditionalFormatting>
  <conditionalFormatting sqref="F307">
    <cfRule type="duplicateValues" dxfId="205" priority="178"/>
  </conditionalFormatting>
  <conditionalFormatting sqref="F309:F312">
    <cfRule type="duplicateValues" dxfId="204" priority="177"/>
  </conditionalFormatting>
  <conditionalFormatting sqref="F314">
    <cfRule type="duplicateValues" dxfId="203" priority="176"/>
  </conditionalFormatting>
  <conditionalFormatting sqref="F316">
    <cfRule type="duplicateValues" dxfId="202" priority="175"/>
  </conditionalFormatting>
  <conditionalFormatting sqref="F315">
    <cfRule type="duplicateValues" dxfId="201" priority="174"/>
  </conditionalFormatting>
  <conditionalFormatting sqref="F317">
    <cfRule type="duplicateValues" dxfId="200" priority="173"/>
  </conditionalFormatting>
  <conditionalFormatting sqref="F319">
    <cfRule type="duplicateValues" dxfId="199" priority="172"/>
  </conditionalFormatting>
  <conditionalFormatting sqref="F321">
    <cfRule type="duplicateValues" dxfId="198" priority="171"/>
  </conditionalFormatting>
  <conditionalFormatting sqref="F325">
    <cfRule type="duplicateValues" dxfId="197" priority="170"/>
  </conditionalFormatting>
  <conditionalFormatting sqref="F324">
    <cfRule type="duplicateValues" dxfId="196" priority="169"/>
  </conditionalFormatting>
  <conditionalFormatting sqref="F322:F323">
    <cfRule type="duplicateValues" dxfId="195" priority="168"/>
  </conditionalFormatting>
  <conditionalFormatting sqref="F324:F325">
    <cfRule type="duplicateValues" dxfId="194" priority="167"/>
  </conditionalFormatting>
  <conditionalFormatting sqref="F326:F327">
    <cfRule type="duplicateValues" dxfId="193" priority="166"/>
  </conditionalFormatting>
  <conditionalFormatting sqref="F331">
    <cfRule type="duplicateValues" dxfId="192" priority="165"/>
  </conditionalFormatting>
  <conditionalFormatting sqref="F332">
    <cfRule type="duplicateValues" dxfId="191" priority="164"/>
  </conditionalFormatting>
  <conditionalFormatting sqref="F334">
    <cfRule type="duplicateValues" dxfId="190" priority="163"/>
  </conditionalFormatting>
  <conditionalFormatting sqref="F335">
    <cfRule type="duplicateValues" dxfId="189" priority="162"/>
  </conditionalFormatting>
  <conditionalFormatting sqref="F336">
    <cfRule type="duplicateValues" dxfId="188" priority="161"/>
  </conditionalFormatting>
  <conditionalFormatting sqref="F338">
    <cfRule type="duplicateValues" dxfId="187" priority="160"/>
  </conditionalFormatting>
  <conditionalFormatting sqref="F339">
    <cfRule type="duplicateValues" dxfId="186" priority="159"/>
  </conditionalFormatting>
  <conditionalFormatting sqref="F340">
    <cfRule type="duplicateValues" dxfId="185" priority="158"/>
  </conditionalFormatting>
  <conditionalFormatting sqref="F342">
    <cfRule type="duplicateValues" dxfId="184" priority="157"/>
  </conditionalFormatting>
  <conditionalFormatting sqref="F343">
    <cfRule type="duplicateValues" dxfId="183" priority="156"/>
  </conditionalFormatting>
  <conditionalFormatting sqref="F345">
    <cfRule type="duplicateValues" dxfId="182" priority="155"/>
  </conditionalFormatting>
  <conditionalFormatting sqref="F346">
    <cfRule type="duplicateValues" dxfId="181" priority="154"/>
  </conditionalFormatting>
  <conditionalFormatting sqref="F347">
    <cfRule type="duplicateValues" dxfId="180" priority="153"/>
  </conditionalFormatting>
  <conditionalFormatting sqref="F349">
    <cfRule type="duplicateValues" dxfId="179" priority="152"/>
  </conditionalFormatting>
  <conditionalFormatting sqref="F351">
    <cfRule type="duplicateValues" dxfId="178" priority="151"/>
  </conditionalFormatting>
  <conditionalFormatting sqref="F352:F353">
    <cfRule type="duplicateValues" dxfId="177" priority="150"/>
  </conditionalFormatting>
  <conditionalFormatting sqref="F356">
    <cfRule type="duplicateValues" dxfId="176" priority="149"/>
  </conditionalFormatting>
  <conditionalFormatting sqref="F357:F358">
    <cfRule type="duplicateValues" dxfId="175" priority="148"/>
  </conditionalFormatting>
  <conditionalFormatting sqref="F359">
    <cfRule type="duplicateValues" dxfId="174" priority="147"/>
  </conditionalFormatting>
  <conditionalFormatting sqref="F361">
    <cfRule type="duplicateValues" dxfId="173" priority="146"/>
  </conditionalFormatting>
  <conditionalFormatting sqref="F362">
    <cfRule type="duplicateValues" dxfId="172" priority="145"/>
  </conditionalFormatting>
  <conditionalFormatting sqref="F363">
    <cfRule type="duplicateValues" dxfId="171" priority="144"/>
  </conditionalFormatting>
  <conditionalFormatting sqref="F366">
    <cfRule type="duplicateValues" dxfId="170" priority="143"/>
  </conditionalFormatting>
  <conditionalFormatting sqref="F367">
    <cfRule type="duplicateValues" dxfId="169" priority="142"/>
  </conditionalFormatting>
  <conditionalFormatting sqref="F368">
    <cfRule type="duplicateValues" dxfId="168" priority="141"/>
  </conditionalFormatting>
  <conditionalFormatting sqref="F369">
    <cfRule type="duplicateValues" dxfId="167" priority="140"/>
  </conditionalFormatting>
  <conditionalFormatting sqref="F375">
    <cfRule type="duplicateValues" dxfId="166" priority="139"/>
  </conditionalFormatting>
  <conditionalFormatting sqref="F371:F372">
    <cfRule type="duplicateValues" dxfId="165" priority="138"/>
  </conditionalFormatting>
  <conditionalFormatting sqref="F373">
    <cfRule type="duplicateValues" dxfId="164" priority="137"/>
  </conditionalFormatting>
  <conditionalFormatting sqref="F372">
    <cfRule type="duplicateValues" dxfId="163" priority="136"/>
  </conditionalFormatting>
  <conditionalFormatting sqref="F374">
    <cfRule type="duplicateValues" dxfId="162" priority="135"/>
  </conditionalFormatting>
  <conditionalFormatting sqref="F376">
    <cfRule type="duplicateValues" dxfId="161" priority="134"/>
  </conditionalFormatting>
  <conditionalFormatting sqref="F377">
    <cfRule type="duplicateValues" dxfId="160" priority="133"/>
  </conditionalFormatting>
  <conditionalFormatting sqref="F378">
    <cfRule type="duplicateValues" dxfId="159" priority="132"/>
  </conditionalFormatting>
  <conditionalFormatting sqref="F379">
    <cfRule type="duplicateValues" dxfId="158" priority="131"/>
  </conditionalFormatting>
  <conditionalFormatting sqref="F380">
    <cfRule type="duplicateValues" dxfId="157" priority="130"/>
  </conditionalFormatting>
  <conditionalFormatting sqref="F385">
    <cfRule type="duplicateValues" dxfId="156" priority="129"/>
  </conditionalFormatting>
  <conditionalFormatting sqref="F383:F384">
    <cfRule type="duplicateValues" dxfId="155" priority="128"/>
  </conditionalFormatting>
  <conditionalFormatting sqref="F381:F382">
    <cfRule type="duplicateValues" dxfId="154" priority="127"/>
  </conditionalFormatting>
  <conditionalFormatting sqref="F386">
    <cfRule type="duplicateValues" dxfId="153" priority="126"/>
  </conditionalFormatting>
  <conditionalFormatting sqref="F387">
    <cfRule type="duplicateValues" dxfId="152" priority="125"/>
  </conditionalFormatting>
  <conditionalFormatting sqref="F388:F389">
    <cfRule type="duplicateValues" dxfId="151" priority="124"/>
  </conditionalFormatting>
  <conditionalFormatting sqref="F390">
    <cfRule type="duplicateValues" dxfId="150" priority="123"/>
  </conditionalFormatting>
  <conditionalFormatting sqref="F391">
    <cfRule type="duplicateValues" dxfId="149" priority="122"/>
  </conditionalFormatting>
  <conditionalFormatting sqref="F392">
    <cfRule type="duplicateValues" dxfId="148" priority="121"/>
  </conditionalFormatting>
  <conditionalFormatting sqref="F393">
    <cfRule type="duplicateValues" dxfId="147" priority="120"/>
  </conditionalFormatting>
  <conditionalFormatting sqref="F394">
    <cfRule type="duplicateValues" dxfId="146" priority="119"/>
  </conditionalFormatting>
  <conditionalFormatting sqref="F398">
    <cfRule type="duplicateValues" dxfId="145" priority="118"/>
  </conditionalFormatting>
  <conditionalFormatting sqref="F397">
    <cfRule type="duplicateValues" dxfId="144" priority="117"/>
  </conditionalFormatting>
  <conditionalFormatting sqref="F395">
    <cfRule type="duplicateValues" dxfId="143" priority="116"/>
  </conditionalFormatting>
  <conditionalFormatting sqref="F396">
    <cfRule type="duplicateValues" dxfId="142" priority="115"/>
  </conditionalFormatting>
  <conditionalFormatting sqref="F398">
    <cfRule type="duplicateValues" dxfId="141" priority="114"/>
  </conditionalFormatting>
  <conditionalFormatting sqref="F403">
    <cfRule type="duplicateValues" dxfId="140" priority="113"/>
  </conditionalFormatting>
  <conditionalFormatting sqref="F400">
    <cfRule type="duplicateValues" dxfId="139" priority="112"/>
  </conditionalFormatting>
  <conditionalFormatting sqref="F404">
    <cfRule type="duplicateValues" dxfId="138" priority="111"/>
  </conditionalFormatting>
  <conditionalFormatting sqref="F405">
    <cfRule type="duplicateValues" dxfId="137" priority="110"/>
  </conditionalFormatting>
  <conditionalFormatting sqref="F406">
    <cfRule type="duplicateValues" dxfId="136" priority="109"/>
  </conditionalFormatting>
  <conditionalFormatting sqref="F407">
    <cfRule type="duplicateValues" dxfId="135" priority="108"/>
  </conditionalFormatting>
  <conditionalFormatting sqref="F409">
    <cfRule type="duplicateValues" dxfId="134" priority="107"/>
  </conditionalFormatting>
  <conditionalFormatting sqref="F410">
    <cfRule type="duplicateValues" dxfId="133" priority="106"/>
  </conditionalFormatting>
  <conditionalFormatting sqref="F411">
    <cfRule type="duplicateValues" dxfId="132" priority="105"/>
  </conditionalFormatting>
  <conditionalFormatting sqref="F412">
    <cfRule type="duplicateValues" dxfId="131" priority="104"/>
  </conditionalFormatting>
  <conditionalFormatting sqref="F413">
    <cfRule type="duplicateValues" dxfId="130" priority="103"/>
  </conditionalFormatting>
  <conditionalFormatting sqref="F414">
    <cfRule type="duplicateValues" dxfId="129" priority="102"/>
  </conditionalFormatting>
  <conditionalFormatting sqref="F416">
    <cfRule type="duplicateValues" dxfId="128" priority="101"/>
  </conditionalFormatting>
  <conditionalFormatting sqref="F417">
    <cfRule type="duplicateValues" dxfId="127" priority="100"/>
  </conditionalFormatting>
  <conditionalFormatting sqref="F419:F420">
    <cfRule type="duplicateValues" dxfId="126" priority="99"/>
  </conditionalFormatting>
  <conditionalFormatting sqref="F418">
    <cfRule type="duplicateValues" dxfId="125" priority="98"/>
  </conditionalFormatting>
  <conditionalFormatting sqref="F429">
    <cfRule type="duplicateValues" dxfId="124" priority="97"/>
  </conditionalFormatting>
  <conditionalFormatting sqref="F427">
    <cfRule type="duplicateValues" dxfId="123" priority="96"/>
  </conditionalFormatting>
  <conditionalFormatting sqref="F436">
    <cfRule type="duplicateValues" dxfId="122" priority="95"/>
  </conditionalFormatting>
  <conditionalFormatting sqref="F435">
    <cfRule type="duplicateValues" dxfId="121" priority="94"/>
  </conditionalFormatting>
  <conditionalFormatting sqref="F433">
    <cfRule type="duplicateValues" dxfId="120" priority="93"/>
  </conditionalFormatting>
  <conditionalFormatting sqref="F432">
    <cfRule type="duplicateValues" dxfId="119" priority="92"/>
  </conditionalFormatting>
  <conditionalFormatting sqref="F431">
    <cfRule type="duplicateValues" dxfId="118" priority="91"/>
  </conditionalFormatting>
  <conditionalFormatting sqref="F437">
    <cfRule type="duplicateValues" dxfId="117" priority="90"/>
  </conditionalFormatting>
  <conditionalFormatting sqref="F438">
    <cfRule type="duplicateValues" dxfId="116" priority="89"/>
  </conditionalFormatting>
  <conditionalFormatting sqref="F437">
    <cfRule type="duplicateValues" dxfId="115" priority="88"/>
  </conditionalFormatting>
  <conditionalFormatting sqref="F448">
    <cfRule type="duplicateValues" dxfId="114" priority="87"/>
  </conditionalFormatting>
  <conditionalFormatting sqref="F441">
    <cfRule type="duplicateValues" dxfId="113" priority="86"/>
  </conditionalFormatting>
  <conditionalFormatting sqref="F449">
    <cfRule type="duplicateValues" dxfId="112" priority="85"/>
  </conditionalFormatting>
  <conditionalFormatting sqref="F450">
    <cfRule type="duplicateValues" dxfId="111" priority="84"/>
  </conditionalFormatting>
  <conditionalFormatting sqref="F451">
    <cfRule type="duplicateValues" dxfId="110" priority="83"/>
  </conditionalFormatting>
  <conditionalFormatting sqref="F452">
    <cfRule type="duplicateValues" dxfId="109" priority="82"/>
  </conditionalFormatting>
  <conditionalFormatting sqref="F454">
    <cfRule type="duplicateValues" dxfId="108" priority="81"/>
  </conditionalFormatting>
  <conditionalFormatting sqref="F455">
    <cfRule type="duplicateValues" dxfId="107" priority="80"/>
  </conditionalFormatting>
  <conditionalFormatting sqref="F456">
    <cfRule type="duplicateValues" dxfId="106" priority="79"/>
  </conditionalFormatting>
  <conditionalFormatting sqref="F457">
    <cfRule type="duplicateValues" dxfId="105" priority="78"/>
  </conditionalFormatting>
  <conditionalFormatting sqref="F458">
    <cfRule type="duplicateValues" dxfId="104" priority="77"/>
  </conditionalFormatting>
  <conditionalFormatting sqref="F459">
    <cfRule type="duplicateValues" dxfId="103" priority="76"/>
  </conditionalFormatting>
  <conditionalFormatting sqref="F460">
    <cfRule type="duplicateValues" dxfId="102" priority="75"/>
  </conditionalFormatting>
  <conditionalFormatting sqref="F461">
    <cfRule type="duplicateValues" dxfId="101" priority="74"/>
  </conditionalFormatting>
  <conditionalFormatting sqref="F462">
    <cfRule type="duplicateValues" dxfId="100" priority="73"/>
  </conditionalFormatting>
  <conditionalFormatting sqref="F464">
    <cfRule type="duplicateValues" dxfId="99" priority="72"/>
  </conditionalFormatting>
  <conditionalFormatting sqref="F463">
    <cfRule type="duplicateValues" dxfId="98" priority="71"/>
  </conditionalFormatting>
  <conditionalFormatting sqref="F464">
    <cfRule type="duplicateValues" dxfId="97" priority="70"/>
  </conditionalFormatting>
  <conditionalFormatting sqref="F465">
    <cfRule type="duplicateValues" dxfId="96" priority="69"/>
  </conditionalFormatting>
  <conditionalFormatting sqref="F466">
    <cfRule type="duplicateValues" dxfId="95" priority="68"/>
  </conditionalFormatting>
  <conditionalFormatting sqref="F467">
    <cfRule type="duplicateValues" dxfId="94" priority="67"/>
  </conditionalFormatting>
  <conditionalFormatting sqref="F468">
    <cfRule type="duplicateValues" dxfId="93" priority="66"/>
  </conditionalFormatting>
  <conditionalFormatting sqref="F472">
    <cfRule type="duplicateValues" dxfId="92" priority="65"/>
  </conditionalFormatting>
  <conditionalFormatting sqref="F473">
    <cfRule type="duplicateValues" dxfId="91" priority="64"/>
  </conditionalFormatting>
  <conditionalFormatting sqref="F469">
    <cfRule type="duplicateValues" dxfId="90" priority="63"/>
  </conditionalFormatting>
  <conditionalFormatting sqref="F470">
    <cfRule type="duplicateValues" dxfId="89" priority="62"/>
  </conditionalFormatting>
  <conditionalFormatting sqref="F471">
    <cfRule type="duplicateValues" dxfId="88" priority="61"/>
  </conditionalFormatting>
  <conditionalFormatting sqref="F474">
    <cfRule type="duplicateValues" dxfId="87" priority="60"/>
  </conditionalFormatting>
  <conditionalFormatting sqref="F477">
    <cfRule type="duplicateValues" dxfId="86" priority="59"/>
  </conditionalFormatting>
  <conditionalFormatting sqref="F480">
    <cfRule type="duplicateValues" dxfId="85" priority="58"/>
  </conditionalFormatting>
  <conditionalFormatting sqref="F475">
    <cfRule type="duplicateValues" dxfId="84" priority="57"/>
  </conditionalFormatting>
  <conditionalFormatting sqref="F476">
    <cfRule type="duplicateValues" dxfId="83" priority="56"/>
  </conditionalFormatting>
  <conditionalFormatting sqref="F478">
    <cfRule type="duplicateValues" dxfId="82" priority="55"/>
  </conditionalFormatting>
  <conditionalFormatting sqref="F479">
    <cfRule type="duplicateValues" dxfId="81" priority="54"/>
  </conditionalFormatting>
  <conditionalFormatting sqref="F481">
    <cfRule type="duplicateValues" dxfId="80" priority="53"/>
  </conditionalFormatting>
  <conditionalFormatting sqref="F482">
    <cfRule type="duplicateValues" dxfId="79" priority="52"/>
  </conditionalFormatting>
  <conditionalFormatting sqref="F483">
    <cfRule type="duplicateValues" dxfId="78" priority="51"/>
  </conditionalFormatting>
  <conditionalFormatting sqref="F484">
    <cfRule type="duplicateValues" dxfId="77" priority="50"/>
  </conditionalFormatting>
  <conditionalFormatting sqref="F485">
    <cfRule type="duplicateValues" dxfId="76" priority="49"/>
  </conditionalFormatting>
  <conditionalFormatting sqref="F486">
    <cfRule type="duplicateValues" dxfId="75" priority="48"/>
  </conditionalFormatting>
  <conditionalFormatting sqref="F487">
    <cfRule type="duplicateValues" dxfId="74" priority="47"/>
  </conditionalFormatting>
  <conditionalFormatting sqref="F488">
    <cfRule type="duplicateValues" dxfId="73" priority="46"/>
  </conditionalFormatting>
  <conditionalFormatting sqref="F487">
    <cfRule type="duplicateValues" dxfId="72" priority="45"/>
  </conditionalFormatting>
  <conditionalFormatting sqref="F490">
    <cfRule type="duplicateValues" dxfId="71" priority="44"/>
  </conditionalFormatting>
  <conditionalFormatting sqref="F491">
    <cfRule type="duplicateValues" dxfId="70" priority="43"/>
  </conditionalFormatting>
  <conditionalFormatting sqref="F489">
    <cfRule type="duplicateValues" dxfId="69" priority="42"/>
  </conditionalFormatting>
  <conditionalFormatting sqref="F492">
    <cfRule type="duplicateValues" dxfId="68" priority="41"/>
  </conditionalFormatting>
  <conditionalFormatting sqref="F493">
    <cfRule type="duplicateValues" dxfId="67" priority="40"/>
  </conditionalFormatting>
  <conditionalFormatting sqref="F494">
    <cfRule type="duplicateValues" dxfId="66" priority="39"/>
  </conditionalFormatting>
  <conditionalFormatting sqref="F495">
    <cfRule type="duplicateValues" dxfId="65" priority="38"/>
  </conditionalFormatting>
  <conditionalFormatting sqref="F497">
    <cfRule type="duplicateValues" dxfId="64" priority="37"/>
  </conditionalFormatting>
  <conditionalFormatting sqref="F498">
    <cfRule type="duplicateValues" dxfId="63" priority="36"/>
  </conditionalFormatting>
  <conditionalFormatting sqref="F502">
    <cfRule type="duplicateValues" dxfId="62" priority="35"/>
  </conditionalFormatting>
  <conditionalFormatting sqref="F500">
    <cfRule type="duplicateValues" dxfId="61" priority="34"/>
  </conditionalFormatting>
  <conditionalFormatting sqref="F499">
    <cfRule type="duplicateValues" dxfId="60" priority="33"/>
  </conditionalFormatting>
  <conditionalFormatting sqref="F501">
    <cfRule type="duplicateValues" dxfId="59" priority="32"/>
  </conditionalFormatting>
  <conditionalFormatting sqref="F503">
    <cfRule type="duplicateValues" dxfId="58" priority="31"/>
  </conditionalFormatting>
  <conditionalFormatting sqref="F503">
    <cfRule type="duplicateValues" dxfId="57" priority="30"/>
  </conditionalFormatting>
  <conditionalFormatting sqref="F505">
    <cfRule type="duplicateValues" dxfId="56" priority="29"/>
  </conditionalFormatting>
  <conditionalFormatting sqref="F505">
    <cfRule type="duplicateValues" dxfId="55" priority="28"/>
  </conditionalFormatting>
  <conditionalFormatting sqref="F504">
    <cfRule type="duplicateValues" dxfId="54" priority="27"/>
  </conditionalFormatting>
  <conditionalFormatting sqref="F504">
    <cfRule type="duplicateValues" dxfId="53" priority="26"/>
  </conditionalFormatting>
  <conditionalFormatting sqref="F506">
    <cfRule type="duplicateValues" dxfId="52" priority="25"/>
  </conditionalFormatting>
  <conditionalFormatting sqref="F507">
    <cfRule type="duplicateValues" dxfId="51" priority="24"/>
  </conditionalFormatting>
  <conditionalFormatting sqref="F508">
    <cfRule type="duplicateValues" dxfId="50" priority="23"/>
  </conditionalFormatting>
  <conditionalFormatting sqref="F509">
    <cfRule type="duplicateValues" dxfId="49" priority="22"/>
  </conditionalFormatting>
  <conditionalFormatting sqref="F504">
    <cfRule type="duplicateValues" dxfId="48" priority="21"/>
  </conditionalFormatting>
  <conditionalFormatting sqref="F510:F511">
    <cfRule type="duplicateValues" dxfId="47" priority="20"/>
  </conditionalFormatting>
  <conditionalFormatting sqref="F512:F513">
    <cfRule type="duplicateValues" dxfId="46" priority="19"/>
  </conditionalFormatting>
  <conditionalFormatting sqref="F514:F515">
    <cfRule type="duplicateValues" dxfId="45" priority="18"/>
  </conditionalFormatting>
  <conditionalFormatting sqref="F516:F517">
    <cfRule type="duplicateValues" dxfId="44" priority="17"/>
  </conditionalFormatting>
  <conditionalFormatting sqref="F518">
    <cfRule type="duplicateValues" dxfId="43" priority="16"/>
  </conditionalFormatting>
  <conditionalFormatting sqref="F519">
    <cfRule type="duplicateValues" dxfId="42" priority="15"/>
  </conditionalFormatting>
  <conditionalFormatting sqref="F520">
    <cfRule type="duplicateValues" dxfId="41" priority="14"/>
  </conditionalFormatting>
  <conditionalFormatting sqref="F521">
    <cfRule type="duplicateValues" dxfId="40" priority="13"/>
  </conditionalFormatting>
  <conditionalFormatting sqref="F522">
    <cfRule type="duplicateValues" dxfId="39" priority="12"/>
  </conditionalFormatting>
  <conditionalFormatting sqref="F523">
    <cfRule type="duplicateValues" dxfId="38" priority="11"/>
  </conditionalFormatting>
  <conditionalFormatting sqref="F524">
    <cfRule type="duplicateValues" dxfId="37" priority="10"/>
  </conditionalFormatting>
  <conditionalFormatting sqref="F525">
    <cfRule type="duplicateValues" dxfId="36" priority="9"/>
  </conditionalFormatting>
  <conditionalFormatting sqref="F526">
    <cfRule type="duplicateValues" dxfId="35" priority="8"/>
  </conditionalFormatting>
  <conditionalFormatting sqref="F527">
    <cfRule type="duplicateValues" dxfId="34" priority="7"/>
  </conditionalFormatting>
  <conditionalFormatting sqref="F528">
    <cfRule type="duplicateValues" dxfId="33" priority="6"/>
  </conditionalFormatting>
  <conditionalFormatting sqref="F535">
    <cfRule type="duplicateValues" dxfId="32" priority="5"/>
  </conditionalFormatting>
  <conditionalFormatting sqref="F536">
    <cfRule type="duplicateValues" dxfId="31" priority="4"/>
  </conditionalFormatting>
  <conditionalFormatting sqref="F537">
    <cfRule type="duplicateValues" dxfId="30" priority="3"/>
  </conditionalFormatting>
  <conditionalFormatting sqref="F538">
    <cfRule type="duplicateValues" dxfId="29" priority="2"/>
  </conditionalFormatting>
  <conditionalFormatting sqref="F539">
    <cfRule type="duplicateValues" dxfId="28"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58"/>
  <sheetViews>
    <sheetView tabSelected="1" zoomScaleNormal="100" workbookViewId="0">
      <pane xSplit="2" ySplit="2" topLeftCell="C3" activePane="bottomRight" state="frozen"/>
      <selection pane="topRight" activeCell="B1" sqref="B1"/>
      <selection pane="bottomLeft" activeCell="A3" sqref="A3"/>
      <selection pane="bottomRight" activeCell="O11" sqref="O11"/>
    </sheetView>
  </sheetViews>
  <sheetFormatPr defaultRowHeight="14.25" x14ac:dyDescent="0.2"/>
  <cols>
    <col min="1" max="1" width="30" hidden="1" customWidth="1"/>
    <col min="2" max="2" width="14.375" style="43" customWidth="1"/>
    <col min="3" max="3" width="12.75" style="43" customWidth="1"/>
    <col min="4" max="4" width="44.75" style="43" customWidth="1"/>
    <col min="5" max="5" width="11.375" style="44" customWidth="1"/>
    <col min="6" max="6" width="25.5" style="44" customWidth="1"/>
    <col min="7" max="7" width="25.625" style="44" customWidth="1"/>
    <col min="8" max="8" width="12.625" style="45" customWidth="1"/>
    <col min="9" max="9" width="16.25" style="46" bestFit="1" customWidth="1"/>
    <col min="10" max="10" width="10" customWidth="1"/>
    <col min="15" max="15" width="30.5" customWidth="1"/>
  </cols>
  <sheetData>
    <row r="1" spans="1:12" x14ac:dyDescent="0.2">
      <c r="A1" s="56" t="s">
        <v>8597</v>
      </c>
      <c r="C1" s="20"/>
      <c r="D1" s="20"/>
      <c r="E1" s="122" t="s">
        <v>2054</v>
      </c>
      <c r="F1" s="122" t="s">
        <v>7572</v>
      </c>
      <c r="G1" s="122" t="s">
        <v>7573</v>
      </c>
      <c r="H1" s="124" t="s">
        <v>7574</v>
      </c>
      <c r="I1" s="51" t="s">
        <v>7575</v>
      </c>
    </row>
    <row r="2" spans="1:12" x14ac:dyDescent="0.2">
      <c r="B2" s="48" t="s">
        <v>7588</v>
      </c>
      <c r="C2" s="68" t="s">
        <v>7578</v>
      </c>
      <c r="D2" s="68" t="s">
        <v>7579</v>
      </c>
      <c r="E2" s="123"/>
      <c r="F2" s="123"/>
      <c r="G2" s="123"/>
      <c r="H2" s="125"/>
      <c r="I2" s="69" t="s">
        <v>7576</v>
      </c>
      <c r="J2" s="56" t="s">
        <v>7603</v>
      </c>
      <c r="L2" s="56" t="s">
        <v>7605</v>
      </c>
    </row>
    <row r="3" spans="1:12" x14ac:dyDescent="0.2">
      <c r="B3" s="34" t="s">
        <v>2058</v>
      </c>
      <c r="C3" s="29" t="str">
        <f>VLOOKUP(B3,所有物料对应供应商单价新旧料号对照!A:C,3,0)</f>
        <v>UFM00051</v>
      </c>
      <c r="D3" s="29" t="str">
        <f>VLOOKUP(B3,所有物料对应供应商单价新旧料号对照!A:F,4,0)</f>
        <v>多层 平面 包装板 2440*1220*18mm</v>
      </c>
      <c r="E3" s="35" t="s">
        <v>2055</v>
      </c>
      <c r="F3" s="36" t="s">
        <v>2056</v>
      </c>
      <c r="G3" s="36" t="s">
        <v>2059</v>
      </c>
      <c r="H3" s="35" t="s">
        <v>2057</v>
      </c>
      <c r="I3" s="37">
        <v>222</v>
      </c>
      <c r="J3" s="52"/>
      <c r="K3" s="52"/>
      <c r="L3" s="52" t="str">
        <f>IF(VLOOKUP(B3,Sheet2!A:B,2,FALSE)=0,"",VLOOKUP(B3,Sheet2!A:B,2,FALSE))</f>
        <v/>
      </c>
    </row>
    <row r="4" spans="1:12" x14ac:dyDescent="0.2">
      <c r="B4" s="34" t="s">
        <v>2060</v>
      </c>
      <c r="C4" s="29"/>
      <c r="D4" s="29"/>
      <c r="E4" s="35" t="s">
        <v>2055</v>
      </c>
      <c r="F4" s="36" t="s">
        <v>2061</v>
      </c>
      <c r="G4" s="36" t="s">
        <v>2062</v>
      </c>
      <c r="H4" s="35" t="s">
        <v>1062</v>
      </c>
      <c r="I4" s="37">
        <v>10</v>
      </c>
      <c r="J4" s="53" t="s">
        <v>7604</v>
      </c>
      <c r="K4" s="52"/>
      <c r="L4" s="52" t="str">
        <f>IF(VLOOKUP(B4,Sheet2!A:B,2,FALSE)=0,"",VLOOKUP(B4,Sheet2!A:B,2,FALSE))</f>
        <v/>
      </c>
    </row>
    <row r="5" spans="1:12" x14ac:dyDescent="0.2">
      <c r="B5" s="34" t="s">
        <v>2063</v>
      </c>
      <c r="C5" s="29"/>
      <c r="D5" s="29"/>
      <c r="E5" s="35" t="s">
        <v>2055</v>
      </c>
      <c r="F5" s="36" t="s">
        <v>2061</v>
      </c>
      <c r="G5" s="36" t="s">
        <v>2064</v>
      </c>
      <c r="H5" s="35" t="s">
        <v>1062</v>
      </c>
      <c r="I5" s="37">
        <v>5</v>
      </c>
      <c r="J5" s="53" t="s">
        <v>7604</v>
      </c>
      <c r="K5" s="52"/>
      <c r="L5" s="52" t="str">
        <f>IF(VLOOKUP(B5,Sheet2!A:B,2,FALSE)=0,"",VLOOKUP(B5,Sheet2!A:B,2,FALSE))</f>
        <v/>
      </c>
    </row>
    <row r="6" spans="1:12" x14ac:dyDescent="0.2">
      <c r="B6" s="34" t="s">
        <v>2065</v>
      </c>
      <c r="C6" s="29"/>
      <c r="D6" s="29"/>
      <c r="E6" s="35" t="s">
        <v>2055</v>
      </c>
      <c r="F6" s="36" t="s">
        <v>2061</v>
      </c>
      <c r="G6" s="36" t="s">
        <v>2066</v>
      </c>
      <c r="H6" s="35" t="s">
        <v>1062</v>
      </c>
      <c r="I6" s="37">
        <v>3</v>
      </c>
      <c r="J6" s="53" t="s">
        <v>7604</v>
      </c>
      <c r="K6" s="52"/>
      <c r="L6" s="52" t="str">
        <f>IF(VLOOKUP(B6,Sheet2!A:B,2,FALSE)=0,"",VLOOKUP(B6,Sheet2!A:B,2,FALSE))</f>
        <v/>
      </c>
    </row>
    <row r="7" spans="1:12" x14ac:dyDescent="0.2">
      <c r="B7" s="34" t="s">
        <v>2069</v>
      </c>
      <c r="C7" s="29"/>
      <c r="D7" s="29"/>
      <c r="E7" s="35" t="s">
        <v>2055</v>
      </c>
      <c r="F7" s="36" t="s">
        <v>2070</v>
      </c>
      <c r="G7" s="36" t="s">
        <v>2071</v>
      </c>
      <c r="H7" s="35" t="s">
        <v>2072</v>
      </c>
      <c r="I7" s="37">
        <v>6491</v>
      </c>
      <c r="J7" s="53" t="s">
        <v>7739</v>
      </c>
      <c r="K7" s="52"/>
      <c r="L7" s="52" t="str">
        <f>IF(VLOOKUP(B7,Sheet2!A:B,2,FALSE)=0,"",VLOOKUP(B7,Sheet2!A:B,2,FALSE))</f>
        <v/>
      </c>
    </row>
    <row r="8" spans="1:12" x14ac:dyDescent="0.2">
      <c r="B8" s="34" t="s">
        <v>2073</v>
      </c>
      <c r="C8" s="29"/>
      <c r="D8" s="29"/>
      <c r="E8" s="35" t="s">
        <v>2055</v>
      </c>
      <c r="F8" s="36" t="s">
        <v>2074</v>
      </c>
      <c r="G8" s="36" t="s">
        <v>2075</v>
      </c>
      <c r="H8" s="35" t="s">
        <v>2072</v>
      </c>
      <c r="I8" s="37">
        <v>24200</v>
      </c>
      <c r="J8" s="52" t="s">
        <v>7739</v>
      </c>
      <c r="K8" s="52"/>
      <c r="L8" s="52" t="str">
        <f>IF(VLOOKUP(B8,Sheet2!A:B,2,FALSE)=0,"",VLOOKUP(B8,Sheet2!A:B,2,FALSE))</f>
        <v/>
      </c>
    </row>
    <row r="9" spans="1:12" x14ac:dyDescent="0.2">
      <c r="B9" s="29" t="s">
        <v>2076</v>
      </c>
      <c r="C9" s="29"/>
      <c r="D9" s="29"/>
      <c r="E9" s="35" t="s">
        <v>2055</v>
      </c>
      <c r="F9" s="36" t="s">
        <v>2074</v>
      </c>
      <c r="G9" s="36" t="s">
        <v>2077</v>
      </c>
      <c r="H9" s="35" t="s">
        <v>2072</v>
      </c>
      <c r="I9" s="37">
        <v>26400</v>
      </c>
      <c r="J9" s="53" t="s">
        <v>7739</v>
      </c>
      <c r="K9" s="52"/>
      <c r="L9" s="52" t="str">
        <f>IF(VLOOKUP(B9,Sheet2!A:B,2,FALSE)=0,"",VLOOKUP(B9,Sheet2!A:B,2,FALSE))</f>
        <v/>
      </c>
    </row>
    <row r="10" spans="1:12" x14ac:dyDescent="0.2">
      <c r="B10" s="34" t="s">
        <v>2078</v>
      </c>
      <c r="C10" s="29"/>
      <c r="D10" s="29"/>
      <c r="E10" s="35" t="s">
        <v>2079</v>
      </c>
      <c r="F10" s="36" t="s">
        <v>2080</v>
      </c>
      <c r="G10" s="36" t="s">
        <v>2081</v>
      </c>
      <c r="H10" s="35" t="s">
        <v>2081</v>
      </c>
      <c r="I10" s="37">
        <v>100</v>
      </c>
      <c r="J10" s="53" t="s">
        <v>7604</v>
      </c>
      <c r="K10" s="52"/>
      <c r="L10" s="52">
        <f>IF(VLOOKUP(B10,Sheet2!A:B,2,FALSE)=0,"",VLOOKUP(B10,Sheet2!A:B,2,FALSE))</f>
        <v>4000</v>
      </c>
    </row>
    <row r="11" spans="1:12" x14ac:dyDescent="0.2">
      <c r="B11" s="34" t="s">
        <v>2082</v>
      </c>
      <c r="C11" s="29"/>
      <c r="D11" s="29"/>
      <c r="E11" s="35" t="s">
        <v>2055</v>
      </c>
      <c r="F11" s="36" t="s">
        <v>2061</v>
      </c>
      <c r="G11" s="36" t="s">
        <v>2064</v>
      </c>
      <c r="H11" s="35" t="s">
        <v>1062</v>
      </c>
      <c r="I11" s="37">
        <v>1</v>
      </c>
      <c r="J11" s="53" t="s">
        <v>7739</v>
      </c>
      <c r="K11" s="52"/>
      <c r="L11" s="52" t="str">
        <f>IF(VLOOKUP(B11,Sheet2!A:B,2,FALSE)=0,"",VLOOKUP(B11,Sheet2!A:B,2,FALSE))</f>
        <v/>
      </c>
    </row>
    <row r="12" spans="1:12" x14ac:dyDescent="0.2">
      <c r="B12" s="34" t="s">
        <v>2083</v>
      </c>
      <c r="C12" s="29"/>
      <c r="D12" s="29"/>
      <c r="E12" s="35" t="s">
        <v>2055</v>
      </c>
      <c r="F12" s="36" t="s">
        <v>2061</v>
      </c>
      <c r="G12" s="36" t="s">
        <v>2066</v>
      </c>
      <c r="H12" s="35" t="s">
        <v>1062</v>
      </c>
      <c r="I12" s="37">
        <v>3</v>
      </c>
      <c r="J12" s="53" t="s">
        <v>7739</v>
      </c>
      <c r="K12" s="52"/>
      <c r="L12" s="52" t="str">
        <f>IF(VLOOKUP(B12,Sheet2!A:B,2,FALSE)=0,"",VLOOKUP(B12,Sheet2!A:B,2,FALSE))</f>
        <v/>
      </c>
    </row>
    <row r="13" spans="1:12" x14ac:dyDescent="0.2">
      <c r="B13" s="29" t="s">
        <v>2084</v>
      </c>
      <c r="C13" s="29"/>
      <c r="D13" s="29"/>
      <c r="E13" s="35" t="s">
        <v>2055</v>
      </c>
      <c r="F13" s="36" t="s">
        <v>2061</v>
      </c>
      <c r="G13" s="36" t="s">
        <v>2085</v>
      </c>
      <c r="H13" s="35" t="s">
        <v>1062</v>
      </c>
      <c r="I13" s="37">
        <v>4</v>
      </c>
      <c r="J13" s="53" t="s">
        <v>7739</v>
      </c>
      <c r="K13" s="52"/>
      <c r="L13" s="52" t="str">
        <f>IF(VLOOKUP(B13,Sheet2!A:B,2,FALSE)=0,"",VLOOKUP(B13,Sheet2!A:B,2,FALSE))</f>
        <v/>
      </c>
    </row>
    <row r="14" spans="1:12" x14ac:dyDescent="0.2">
      <c r="A14" t="str">
        <f>F14&amp;" "&amp;G14</f>
        <v>美工刀 切割片</v>
      </c>
      <c r="B14" s="29" t="s">
        <v>2086</v>
      </c>
      <c r="C14" s="29"/>
      <c r="D14" s="29"/>
      <c r="E14" s="35" t="s">
        <v>2079</v>
      </c>
      <c r="F14" s="108" t="s">
        <v>2087</v>
      </c>
      <c r="G14" s="108" t="s">
        <v>2088</v>
      </c>
      <c r="H14" s="35" t="s">
        <v>2081</v>
      </c>
      <c r="I14" s="37">
        <v>22</v>
      </c>
      <c r="J14" s="52"/>
      <c r="K14" s="52"/>
      <c r="L14" s="52" t="str">
        <f>IF(VLOOKUP(B14,Sheet2!A:B,2,FALSE)=0,"",VLOOKUP(B14,Sheet2!A:B,2,FALSE))</f>
        <v/>
      </c>
    </row>
    <row r="15" spans="1:12" x14ac:dyDescent="0.2">
      <c r="B15" s="34" t="s">
        <v>2090</v>
      </c>
      <c r="C15" s="29" t="str">
        <f>VLOOKUP(B15,所有物料对应供应商单价新旧料号对照!A:C,3,0)</f>
        <v>UFM00052</v>
      </c>
      <c r="D15" s="29" t="str">
        <f>VLOOKUP(B15,所有物料对应供应商单价新旧料号对照!A:F,4,0)</f>
        <v>多层 平面 包装板 2440*1220*15mm</v>
      </c>
      <c r="E15" s="35" t="s">
        <v>2055</v>
      </c>
      <c r="F15" s="36" t="s">
        <v>2056</v>
      </c>
      <c r="G15" s="36" t="s">
        <v>2091</v>
      </c>
      <c r="H15" s="35" t="s">
        <v>2057</v>
      </c>
      <c r="I15" s="37">
        <v>90</v>
      </c>
      <c r="J15" s="52"/>
      <c r="K15" s="52"/>
      <c r="L15" s="52">
        <v>90</v>
      </c>
    </row>
    <row r="16" spans="1:12" x14ac:dyDescent="0.2">
      <c r="A16" t="str">
        <f>F16&amp;" "&amp;G16</f>
        <v>泡沫板 2000*1210*20</v>
      </c>
      <c r="B16" s="34" t="s">
        <v>2092</v>
      </c>
      <c r="C16" s="29" t="str">
        <f>VLOOKUP(A16,Sheet5!A:C,2,FALSE)</f>
        <v>UFBPM003</v>
      </c>
      <c r="D16" s="67" t="s">
        <v>9073</v>
      </c>
      <c r="E16" s="35" t="s">
        <v>2093</v>
      </c>
      <c r="F16" s="108" t="s">
        <v>2094</v>
      </c>
      <c r="G16" s="108" t="s">
        <v>2095</v>
      </c>
      <c r="H16" s="35" t="s">
        <v>2096</v>
      </c>
      <c r="I16" s="37">
        <v>158.048</v>
      </c>
      <c r="J16" s="52"/>
      <c r="K16" s="52"/>
      <c r="L16" s="52">
        <v>158.05000000000001</v>
      </c>
    </row>
    <row r="17" spans="1:13" x14ac:dyDescent="0.2">
      <c r="B17" s="34" t="s">
        <v>2097</v>
      </c>
      <c r="C17" s="29"/>
      <c r="D17" s="29"/>
      <c r="E17" s="35" t="s">
        <v>2055</v>
      </c>
      <c r="F17" s="36" t="s">
        <v>2098</v>
      </c>
      <c r="G17" s="36">
        <v>9348102</v>
      </c>
      <c r="H17" s="35" t="s">
        <v>2057</v>
      </c>
      <c r="I17" s="37">
        <v>166</v>
      </c>
      <c r="J17" s="53" t="s">
        <v>7739</v>
      </c>
      <c r="K17" s="52"/>
      <c r="L17" s="52" t="str">
        <f>IF(VLOOKUP(B17,Sheet2!A:B,2,FALSE)=0,"",VLOOKUP(B17,Sheet2!A:B,2,FALSE))</f>
        <v/>
      </c>
    </row>
    <row r="18" spans="1:13" x14ac:dyDescent="0.2">
      <c r="B18" s="34" t="s">
        <v>2099</v>
      </c>
      <c r="C18" s="29"/>
      <c r="D18" s="29"/>
      <c r="E18" s="35" t="s">
        <v>2055</v>
      </c>
      <c r="F18" s="36" t="s">
        <v>2098</v>
      </c>
      <c r="G18" s="36">
        <v>9348202</v>
      </c>
      <c r="H18" s="35" t="s">
        <v>2057</v>
      </c>
      <c r="I18" s="37">
        <v>210</v>
      </c>
      <c r="J18" s="53" t="s">
        <v>7739</v>
      </c>
      <c r="K18" s="52"/>
      <c r="L18" s="52" t="str">
        <f>IF(VLOOKUP(B18,Sheet2!A:B,2,FALSE)=0,"",VLOOKUP(B18,Sheet2!A:B,2,FALSE))</f>
        <v/>
      </c>
    </row>
    <row r="19" spans="1:13" x14ac:dyDescent="0.2">
      <c r="B19" s="34" t="s">
        <v>2100</v>
      </c>
      <c r="C19" s="29"/>
      <c r="D19" s="29"/>
      <c r="E19" s="35" t="s">
        <v>2055</v>
      </c>
      <c r="F19" s="36" t="s">
        <v>2098</v>
      </c>
      <c r="G19" s="36">
        <v>9349102</v>
      </c>
      <c r="H19" s="35" t="s">
        <v>2057</v>
      </c>
      <c r="I19" s="37">
        <v>90</v>
      </c>
      <c r="J19" s="53" t="s">
        <v>7739</v>
      </c>
      <c r="K19" s="52"/>
      <c r="L19" s="52" t="str">
        <f>IF(VLOOKUP(B19,Sheet2!A:B,2,FALSE)=0,"",VLOOKUP(B19,Sheet2!A:B,2,FALSE))</f>
        <v/>
      </c>
    </row>
    <row r="20" spans="1:13" x14ac:dyDescent="0.2">
      <c r="B20" s="34" t="s">
        <v>2101</v>
      </c>
      <c r="C20" s="29"/>
      <c r="D20" s="29"/>
      <c r="E20" s="35" t="s">
        <v>2055</v>
      </c>
      <c r="F20" s="36" t="s">
        <v>2098</v>
      </c>
      <c r="G20" s="36">
        <v>9349202</v>
      </c>
      <c r="H20" s="35" t="s">
        <v>2057</v>
      </c>
      <c r="I20" s="37">
        <v>45</v>
      </c>
      <c r="J20" s="53" t="s">
        <v>7739</v>
      </c>
      <c r="K20" s="52"/>
      <c r="L20" s="52" t="str">
        <f>IF(VLOOKUP(B20,Sheet2!A:B,2,FALSE)=0,"",VLOOKUP(B20,Sheet2!A:B,2,FALSE))</f>
        <v/>
      </c>
    </row>
    <row r="21" spans="1:13" x14ac:dyDescent="0.2">
      <c r="B21" s="34" t="s">
        <v>2102</v>
      </c>
      <c r="C21" s="29"/>
      <c r="D21" s="29"/>
      <c r="E21" s="35" t="s">
        <v>2055</v>
      </c>
      <c r="F21" s="36" t="s">
        <v>2067</v>
      </c>
      <c r="G21" s="36" t="s">
        <v>2103</v>
      </c>
      <c r="H21" s="35" t="s">
        <v>1062</v>
      </c>
      <c r="I21" s="37">
        <v>519</v>
      </c>
      <c r="J21" s="53" t="s">
        <v>7739</v>
      </c>
      <c r="K21" s="52"/>
      <c r="L21" s="52" t="str">
        <f>IF(VLOOKUP(B21,Sheet2!A:B,2,FALSE)=0,"",VLOOKUP(B21,Sheet2!A:B,2,FALSE))</f>
        <v/>
      </c>
    </row>
    <row r="22" spans="1:13" x14ac:dyDescent="0.2">
      <c r="B22" s="34" t="s">
        <v>2104</v>
      </c>
      <c r="C22" s="29"/>
      <c r="D22" s="29"/>
      <c r="E22" s="35" t="s">
        <v>2055</v>
      </c>
      <c r="F22" s="36" t="s">
        <v>2067</v>
      </c>
      <c r="G22" s="36" t="s">
        <v>2105</v>
      </c>
      <c r="H22" s="35" t="s">
        <v>1062</v>
      </c>
      <c r="I22" s="37">
        <v>115</v>
      </c>
      <c r="J22" s="53" t="s">
        <v>7739</v>
      </c>
      <c r="K22" s="52"/>
      <c r="L22" s="52" t="str">
        <f>IF(VLOOKUP(B22,Sheet2!A:B,2,FALSE)=0,"",VLOOKUP(B22,Sheet2!A:B,2,FALSE))</f>
        <v/>
      </c>
    </row>
    <row r="23" spans="1:13" x14ac:dyDescent="0.2">
      <c r="B23" s="34" t="s">
        <v>2106</v>
      </c>
      <c r="C23" s="29"/>
      <c r="D23" s="29"/>
      <c r="E23" s="35" t="s">
        <v>2055</v>
      </c>
      <c r="F23" s="36" t="s">
        <v>2067</v>
      </c>
      <c r="G23" s="36" t="s">
        <v>2068</v>
      </c>
      <c r="H23" s="35" t="s">
        <v>1062</v>
      </c>
      <c r="I23" s="37">
        <v>1193.5</v>
      </c>
      <c r="J23" s="53" t="s">
        <v>7739</v>
      </c>
      <c r="K23" s="52"/>
      <c r="L23" s="52" t="str">
        <f>IF(VLOOKUP(B23,Sheet2!A:B,2,FALSE)=0,"",VLOOKUP(B23,Sheet2!A:B,2,FALSE))</f>
        <v/>
      </c>
    </row>
    <row r="24" spans="1:13" x14ac:dyDescent="0.2">
      <c r="B24" s="34" t="s">
        <v>2107</v>
      </c>
      <c r="C24" s="29"/>
      <c r="D24" s="29"/>
      <c r="E24" s="35" t="s">
        <v>2055</v>
      </c>
      <c r="F24" s="36" t="s">
        <v>2067</v>
      </c>
      <c r="G24" s="36" t="s">
        <v>2108</v>
      </c>
      <c r="H24" s="35" t="s">
        <v>1062</v>
      </c>
      <c r="I24" s="37">
        <v>1743</v>
      </c>
      <c r="J24" s="53" t="s">
        <v>7739</v>
      </c>
      <c r="K24" s="52"/>
      <c r="L24" s="52" t="str">
        <f>IF(VLOOKUP(B24,Sheet2!A:B,2,FALSE)=0,"",VLOOKUP(B24,Sheet2!A:B,2,FALSE))</f>
        <v/>
      </c>
    </row>
    <row r="25" spans="1:13" x14ac:dyDescent="0.2">
      <c r="B25" s="34" t="s">
        <v>2109</v>
      </c>
      <c r="C25" s="29"/>
      <c r="D25" s="29"/>
      <c r="E25" s="35" t="s">
        <v>2055</v>
      </c>
      <c r="F25" s="36" t="s">
        <v>2067</v>
      </c>
      <c r="G25" s="36" t="s">
        <v>2110</v>
      </c>
      <c r="H25" s="35" t="s">
        <v>1062</v>
      </c>
      <c r="I25" s="37">
        <v>1359.59</v>
      </c>
      <c r="J25" s="53" t="s">
        <v>7739</v>
      </c>
      <c r="K25" s="52"/>
      <c r="L25" s="52" t="str">
        <f>IF(VLOOKUP(B25,Sheet2!A:B,2,FALSE)=0,"",VLOOKUP(B25,Sheet2!A:B,2,FALSE))</f>
        <v/>
      </c>
    </row>
    <row r="26" spans="1:13" x14ac:dyDescent="0.2">
      <c r="B26" s="34" t="s">
        <v>2112</v>
      </c>
      <c r="C26" s="29"/>
      <c r="D26" s="29"/>
      <c r="E26" s="35" t="s">
        <v>2093</v>
      </c>
      <c r="F26" s="36" t="s">
        <v>2113</v>
      </c>
      <c r="G26" s="36" t="s">
        <v>2114</v>
      </c>
      <c r="H26" s="35" t="s">
        <v>1062</v>
      </c>
      <c r="I26" s="37">
        <v>1400.5999999999995</v>
      </c>
      <c r="J26" s="53" t="s">
        <v>7739</v>
      </c>
      <c r="K26" s="52"/>
      <c r="L26" s="52" t="str">
        <f>IF(VLOOKUP(B26,Sheet2!A:B,2,FALSE)=0,"",VLOOKUP(B26,Sheet2!A:B,2,FALSE))</f>
        <v/>
      </c>
    </row>
    <row r="27" spans="1:13" x14ac:dyDescent="0.2">
      <c r="A27" t="str">
        <f>F27&amp;" "&amp;G27</f>
        <v>密度板（素板） 1220*2440*25</v>
      </c>
      <c r="B27" s="34" t="s">
        <v>2118</v>
      </c>
      <c r="C27" s="29" t="e">
        <f>VLOOKUP(A27,Sheet5!A:C,2,FALSE)</f>
        <v>#N/A</v>
      </c>
      <c r="D27" s="29" t="e">
        <f>VLOOKUP(A27,Sheet5!A:C,3,FALSE)</f>
        <v>#N/A</v>
      </c>
      <c r="E27" s="35" t="s">
        <v>2055</v>
      </c>
      <c r="F27" s="108" t="s">
        <v>2116</v>
      </c>
      <c r="G27" s="108" t="s">
        <v>2119</v>
      </c>
      <c r="H27" s="35" t="s">
        <v>2057</v>
      </c>
      <c r="I27" s="37">
        <v>2</v>
      </c>
      <c r="J27" s="52"/>
      <c r="K27" s="52"/>
      <c r="L27" s="52" t="str">
        <f>IF(VLOOKUP(B27,Sheet2!A:B,2,FALSE)=0,"",VLOOKUP(B27,Sheet2!A:B,2,FALSE))</f>
        <v/>
      </c>
      <c r="M27" s="56" t="s">
        <v>7740</v>
      </c>
    </row>
    <row r="28" spans="1:13" x14ac:dyDescent="0.2">
      <c r="B28" s="34" t="s">
        <v>2120</v>
      </c>
      <c r="C28" s="29"/>
      <c r="D28" s="29"/>
      <c r="E28" s="35" t="s">
        <v>2055</v>
      </c>
      <c r="F28" s="36" t="s">
        <v>2070</v>
      </c>
      <c r="G28" s="36" t="s">
        <v>2121</v>
      </c>
      <c r="H28" s="35" t="s">
        <v>2072</v>
      </c>
      <c r="I28" s="37">
        <v>24000</v>
      </c>
      <c r="J28" s="53" t="s">
        <v>7739</v>
      </c>
      <c r="K28" s="52"/>
      <c r="L28" s="52" t="str">
        <f>IF(VLOOKUP(B28,Sheet2!A:B,2,FALSE)=0,"",VLOOKUP(B28,Sheet2!A:B,2,FALSE))</f>
        <v/>
      </c>
    </row>
    <row r="29" spans="1:13" x14ac:dyDescent="0.2">
      <c r="A29" t="str">
        <f t="shared" ref="A29:A31" si="0">F29&amp;" "&amp;G29</f>
        <v>密度板（素板） 1220*2440*5</v>
      </c>
      <c r="B29" s="34" t="s">
        <v>2123</v>
      </c>
      <c r="C29" s="29" t="e">
        <f>VLOOKUP(A29,Sheet5!A:C,2,FALSE)</f>
        <v>#N/A</v>
      </c>
      <c r="D29" s="29" t="e">
        <f>VLOOKUP(A29,Sheet5!A:C,3,FALSE)</f>
        <v>#N/A</v>
      </c>
      <c r="E29" s="35" t="s">
        <v>2055</v>
      </c>
      <c r="F29" s="108" t="s">
        <v>2116</v>
      </c>
      <c r="G29" s="108" t="s">
        <v>2124</v>
      </c>
      <c r="H29" s="35" t="s">
        <v>2057</v>
      </c>
      <c r="I29" s="37">
        <v>186.9</v>
      </c>
      <c r="J29" s="52"/>
      <c r="K29" s="52"/>
      <c r="L29" s="52" t="str">
        <f>IF(VLOOKUP(B29,Sheet2!A:B,2,FALSE)=0,"",VLOOKUP(B29,Sheet2!A:B,2,FALSE))</f>
        <v/>
      </c>
    </row>
    <row r="30" spans="1:13" x14ac:dyDescent="0.2">
      <c r="A30" t="str">
        <f t="shared" si="0"/>
        <v>国产橡胶木 1700×130×30/m³</v>
      </c>
      <c r="B30" s="34" t="s">
        <v>2125</v>
      </c>
      <c r="C30" s="29" t="str">
        <f>VLOOKUP(A30,Sheet5!A:C,2,FALSE)</f>
        <v>UFM00138</v>
      </c>
      <c r="D30" s="29" t="str">
        <f>VLOOKUP(A30,Sheet5!A:C,3,FALSE)</f>
        <v>橡胶木 E1 3cm厚 原木色</v>
      </c>
      <c r="E30" s="35" t="s">
        <v>2055</v>
      </c>
      <c r="F30" s="108" t="s">
        <v>2126</v>
      </c>
      <c r="G30" s="108" t="s">
        <v>2127</v>
      </c>
      <c r="H30" s="35" t="s">
        <v>2057</v>
      </c>
      <c r="I30" s="37">
        <v>8</v>
      </c>
      <c r="J30" s="52"/>
      <c r="K30" s="52"/>
      <c r="L30" s="52">
        <v>8</v>
      </c>
      <c r="M30" s="56" t="s">
        <v>7740</v>
      </c>
    </row>
    <row r="31" spans="1:13" x14ac:dyDescent="0.2">
      <c r="A31" t="str">
        <f t="shared" si="0"/>
        <v>密度板（素板） 1220*2440*30</v>
      </c>
      <c r="B31" s="34" t="s">
        <v>2128</v>
      </c>
      <c r="C31" s="29" t="str">
        <f>VLOOKUP(A31,Sheet5!A:C,2,FALSE)</f>
        <v>UFM00139</v>
      </c>
      <c r="D31" s="29" t="str">
        <f>VLOOKUP(A31,Sheet5!A:C,3,FALSE)</f>
        <v>中密度纤维 E1 平面 素板 2440*1220*30mm 素板</v>
      </c>
      <c r="E31" s="35" t="s">
        <v>2055</v>
      </c>
      <c r="F31" s="108" t="s">
        <v>2116</v>
      </c>
      <c r="G31" s="108" t="s">
        <v>2129</v>
      </c>
      <c r="H31" s="35" t="s">
        <v>2057</v>
      </c>
      <c r="I31" s="37">
        <v>16</v>
      </c>
      <c r="J31" s="52"/>
      <c r="K31" s="52"/>
      <c r="L31" s="52">
        <v>16</v>
      </c>
      <c r="M31" s="56" t="s">
        <v>7740</v>
      </c>
    </row>
    <row r="32" spans="1:13" x14ac:dyDescent="0.2">
      <c r="B32" s="34" t="s">
        <v>2130</v>
      </c>
      <c r="C32" s="29"/>
      <c r="D32" s="29"/>
      <c r="E32" s="35" t="s">
        <v>2055</v>
      </c>
      <c r="F32" s="36" t="s">
        <v>2131</v>
      </c>
      <c r="G32" s="36" t="s">
        <v>2132</v>
      </c>
      <c r="H32" s="35" t="s">
        <v>2057</v>
      </c>
      <c r="I32" s="37">
        <v>38.6</v>
      </c>
      <c r="J32" s="53" t="s">
        <v>7739</v>
      </c>
      <c r="K32" s="52"/>
      <c r="L32" s="52" t="str">
        <f>IF(VLOOKUP(B32,Sheet2!A:B,2,FALSE)=0,"",VLOOKUP(B32,Sheet2!A:B,2,FALSE))</f>
        <v/>
      </c>
    </row>
    <row r="33" spans="1:13" x14ac:dyDescent="0.2">
      <c r="B33" s="34" t="s">
        <v>2133</v>
      </c>
      <c r="C33" s="29"/>
      <c r="D33" s="29"/>
      <c r="E33" s="35" t="s">
        <v>2055</v>
      </c>
      <c r="F33" s="36" t="s">
        <v>2131</v>
      </c>
      <c r="G33" s="36" t="s">
        <v>2134</v>
      </c>
      <c r="H33" s="35" t="s">
        <v>2057</v>
      </c>
      <c r="I33" s="37">
        <v>4.5999999999999996</v>
      </c>
      <c r="J33" s="53" t="s">
        <v>7739</v>
      </c>
      <c r="K33" s="52"/>
      <c r="L33" s="52" t="str">
        <f>IF(VLOOKUP(B33,Sheet2!A:B,2,FALSE)=0,"",VLOOKUP(B33,Sheet2!A:B,2,FALSE))</f>
        <v/>
      </c>
    </row>
    <row r="34" spans="1:13" x14ac:dyDescent="0.2">
      <c r="B34" s="34" t="s">
        <v>2135</v>
      </c>
      <c r="C34" s="29"/>
      <c r="D34" s="29"/>
      <c r="E34" s="35" t="s">
        <v>2055</v>
      </c>
      <c r="F34" s="36" t="s">
        <v>2131</v>
      </c>
      <c r="G34" s="36" t="s">
        <v>2136</v>
      </c>
      <c r="H34" s="35" t="s">
        <v>2057</v>
      </c>
      <c r="I34" s="37">
        <v>12.16</v>
      </c>
      <c r="J34" s="53" t="s">
        <v>7739</v>
      </c>
      <c r="K34" s="52"/>
      <c r="L34" s="52" t="str">
        <f>IF(VLOOKUP(B34,Sheet2!A:B,2,FALSE)=0,"",VLOOKUP(B34,Sheet2!A:B,2,FALSE))</f>
        <v/>
      </c>
    </row>
    <row r="35" spans="1:13" x14ac:dyDescent="0.2">
      <c r="B35" s="34" t="s">
        <v>2137</v>
      </c>
      <c r="C35" s="29"/>
      <c r="D35" s="29"/>
      <c r="E35" s="35" t="s">
        <v>2055</v>
      </c>
      <c r="F35" s="36" t="s">
        <v>2138</v>
      </c>
      <c r="G35" s="36" t="s">
        <v>2139</v>
      </c>
      <c r="H35" s="35" t="s">
        <v>2057</v>
      </c>
      <c r="I35" s="37">
        <v>2</v>
      </c>
      <c r="J35" s="53" t="s">
        <v>7739</v>
      </c>
      <c r="K35" s="52"/>
      <c r="L35" s="52">
        <v>2</v>
      </c>
    </row>
    <row r="36" spans="1:13" x14ac:dyDescent="0.2">
      <c r="B36" s="34" t="s">
        <v>1215</v>
      </c>
      <c r="C36" s="29" t="str">
        <f>VLOOKUP(B36,所有物料对应供应商单价新旧料号对照!A:C,3,0)</f>
        <v>UFM00050</v>
      </c>
      <c r="D36" s="29" t="str">
        <f>VLOOKUP(B36,所有物料对应供应商单价新旧料号对照!A:F,4,0)</f>
        <v>三聚氰胺 E1 平面 刨花板 2440*1220*16mm A灰色B灰色</v>
      </c>
      <c r="E36" s="35" t="s">
        <v>2055</v>
      </c>
      <c r="F36" s="36" t="s">
        <v>2140</v>
      </c>
      <c r="G36" s="36" t="s">
        <v>2141</v>
      </c>
      <c r="H36" s="35" t="s">
        <v>2057</v>
      </c>
      <c r="I36" s="37">
        <v>0</v>
      </c>
      <c r="J36" s="52"/>
      <c r="K36" s="52"/>
      <c r="L36" s="52">
        <f>IF(VLOOKUP(B36,Sheet2!A:B,2,FALSE)=0,"",VLOOKUP(B36,Sheet2!A:B,2,FALSE))</f>
        <v>24</v>
      </c>
      <c r="M36" s="56" t="s">
        <v>7740</v>
      </c>
    </row>
    <row r="37" spans="1:13" x14ac:dyDescent="0.2">
      <c r="B37" s="34" t="s">
        <v>2142</v>
      </c>
      <c r="C37" s="29"/>
      <c r="D37" s="29"/>
      <c r="E37" s="35" t="s">
        <v>2055</v>
      </c>
      <c r="F37" s="36" t="s">
        <v>2070</v>
      </c>
      <c r="G37" s="36" t="s">
        <v>2143</v>
      </c>
      <c r="H37" s="35" t="s">
        <v>2057</v>
      </c>
      <c r="I37" s="37">
        <v>200</v>
      </c>
      <c r="J37" s="53" t="s">
        <v>7739</v>
      </c>
      <c r="K37" s="52"/>
      <c r="L37" s="52" t="str">
        <f>IF(VLOOKUP(B37,Sheet2!A:B,2,FALSE)=0,"",VLOOKUP(B37,Sheet2!A:B,2,FALSE))</f>
        <v/>
      </c>
    </row>
    <row r="38" spans="1:13" x14ac:dyDescent="0.2">
      <c r="B38" s="34" t="s">
        <v>2144</v>
      </c>
      <c r="C38" s="29"/>
      <c r="D38" s="29"/>
      <c r="E38" s="35" t="s">
        <v>2055</v>
      </c>
      <c r="F38" s="36" t="s">
        <v>2145</v>
      </c>
      <c r="G38" s="36" t="s">
        <v>2117</v>
      </c>
      <c r="H38" s="35" t="s">
        <v>2057</v>
      </c>
      <c r="I38" s="37">
        <v>20</v>
      </c>
      <c r="J38" s="53" t="s">
        <v>7739</v>
      </c>
      <c r="K38" s="52"/>
      <c r="L38" s="52" t="str">
        <f>IF(VLOOKUP(B38,Sheet2!A:B,2,FALSE)=0,"",VLOOKUP(B38,Sheet2!A:B,2,FALSE))</f>
        <v/>
      </c>
    </row>
    <row r="39" spans="1:13" x14ac:dyDescent="0.2">
      <c r="B39" s="34" t="s">
        <v>2146</v>
      </c>
      <c r="C39" s="29"/>
      <c r="D39" s="29"/>
      <c r="E39" s="35" t="s">
        <v>2055</v>
      </c>
      <c r="F39" s="36" t="s">
        <v>2131</v>
      </c>
      <c r="G39" s="36" t="s">
        <v>2147</v>
      </c>
      <c r="H39" s="35" t="s">
        <v>2057</v>
      </c>
      <c r="I39" s="37">
        <v>23.6</v>
      </c>
      <c r="J39" s="53" t="s">
        <v>7662</v>
      </c>
      <c r="K39" s="52"/>
      <c r="L39" s="52" t="str">
        <f>IF(VLOOKUP(B39,Sheet2!A:B,2,FALSE)=0,"",VLOOKUP(B39,Sheet2!A:B,2,FALSE))</f>
        <v/>
      </c>
    </row>
    <row r="40" spans="1:13" x14ac:dyDescent="0.2">
      <c r="A40" t="str">
        <f>F40&amp;" "&amp;G40</f>
        <v>双面橡胶木夹板 1220*2440*18</v>
      </c>
      <c r="B40" s="34" t="s">
        <v>2148</v>
      </c>
      <c r="C40" s="29" t="str">
        <f>VLOOKUP(A40,Sheet5!A:C,2,FALSE)</f>
        <v>UFM00140</v>
      </c>
      <c r="D40" s="29" t="str">
        <f>VLOOKUP(A40,Sheet5!A:C,3,FALSE)</f>
        <v>实木 E1 平面 双面多层板 2440*1220*18mm A橡木色B橡木色</v>
      </c>
      <c r="E40" s="35" t="s">
        <v>2055</v>
      </c>
      <c r="F40" s="108" t="s">
        <v>2149</v>
      </c>
      <c r="G40" s="108" t="s">
        <v>2117</v>
      </c>
      <c r="H40" s="35" t="s">
        <v>2057</v>
      </c>
      <c r="I40" s="37">
        <v>21</v>
      </c>
      <c r="J40" s="52"/>
      <c r="K40" s="52"/>
      <c r="L40" s="52">
        <f>IF(VLOOKUP(B40,Sheet2!A:B,2,FALSE)=0,"",VLOOKUP(B40,Sheet2!A:B,2,FALSE))</f>
        <v>31</v>
      </c>
    </row>
    <row r="41" spans="1:13" x14ac:dyDescent="0.2">
      <c r="B41" s="34" t="s">
        <v>2150</v>
      </c>
      <c r="C41" s="29"/>
      <c r="D41" s="29"/>
      <c r="E41" s="35" t="s">
        <v>2055</v>
      </c>
      <c r="F41" s="36" t="s">
        <v>2151</v>
      </c>
      <c r="G41" s="36" t="s">
        <v>2117</v>
      </c>
      <c r="H41" s="35" t="s">
        <v>2057</v>
      </c>
      <c r="I41" s="37">
        <v>31</v>
      </c>
      <c r="J41" s="53" t="s">
        <v>7739</v>
      </c>
      <c r="K41" s="52"/>
      <c r="L41" s="52" t="str">
        <f>IF(VLOOKUP(B41,Sheet2!A:B,2,FALSE)=0,"",VLOOKUP(B41,Sheet2!A:B,2,FALSE))</f>
        <v/>
      </c>
      <c r="M41" s="56" t="s">
        <v>7740</v>
      </c>
    </row>
    <row r="42" spans="1:13" x14ac:dyDescent="0.2">
      <c r="A42" t="str">
        <f t="shared" ref="A42:A44" si="1">F42&amp;" "&amp;G42</f>
        <v>双贴山纹水曲柳多层板 1220*2440*18</v>
      </c>
      <c r="B42" s="34" t="s">
        <v>2152</v>
      </c>
      <c r="C42" s="29" t="str">
        <f>VLOOKUP(A42,Sheet5!A:C,2,FALSE)</f>
        <v>UFM00141</v>
      </c>
      <c r="D42" s="29" t="str">
        <f>VLOOKUP(A42,Sheet5!A:C,3,FALSE)</f>
        <v>实木 E1 平面 双面多层板 2440*1220*18mm A山纹水曲柳B山纹水曲柳</v>
      </c>
      <c r="E42" s="35" t="s">
        <v>2055</v>
      </c>
      <c r="F42" s="108" t="s">
        <v>2153</v>
      </c>
      <c r="G42" s="108" t="s">
        <v>2117</v>
      </c>
      <c r="H42" s="35" t="s">
        <v>2057</v>
      </c>
      <c r="I42" s="37">
        <v>5</v>
      </c>
      <c r="J42" s="52"/>
      <c r="K42" s="52"/>
      <c r="L42" s="52">
        <f>IF(VLOOKUP(B42,Sheet2!A:B,2,FALSE)=0,"",VLOOKUP(B42,Sheet2!A:B,2,FALSE))</f>
        <v>28</v>
      </c>
    </row>
    <row r="43" spans="1:13" x14ac:dyDescent="0.2">
      <c r="A43" t="str">
        <f t="shared" si="1"/>
        <v>大理石板 3150*1990*1.5/m²卡拉拉白</v>
      </c>
      <c r="B43" s="34" t="s">
        <v>2154</v>
      </c>
      <c r="C43" s="29" t="e">
        <f>VLOOKUP(A43,Sheet5!A:C,2,FALSE)</f>
        <v>#N/A</v>
      </c>
      <c r="D43" s="29" t="e">
        <f>VLOOKUP(A43,Sheet5!A:C,3,FALSE)</f>
        <v>#N/A</v>
      </c>
      <c r="E43" s="35" t="s">
        <v>2055</v>
      </c>
      <c r="F43" s="108" t="s">
        <v>2131</v>
      </c>
      <c r="G43" s="108" t="s">
        <v>2155</v>
      </c>
      <c r="H43" s="35" t="s">
        <v>2057</v>
      </c>
      <c r="I43" s="37">
        <v>36</v>
      </c>
      <c r="J43" s="52"/>
      <c r="K43" s="52"/>
      <c r="L43" s="52" t="str">
        <f>IF(VLOOKUP(B43,Sheet2!A:B,2,FALSE)=0,"",VLOOKUP(B43,Sheet2!A:B,2,FALSE))</f>
        <v/>
      </c>
      <c r="M43" s="56" t="s">
        <v>7740</v>
      </c>
    </row>
    <row r="44" spans="1:13" x14ac:dyDescent="0.2">
      <c r="A44" t="str">
        <f t="shared" si="1"/>
        <v>多层板 贝壳杉柳桉1220*2440*15</v>
      </c>
      <c r="B44" s="34" t="s">
        <v>2156</v>
      </c>
      <c r="C44" s="29" t="str">
        <f>VLOOKUP(A44,Sheet5!A:C,2,FALSE)</f>
        <v>UFM00142</v>
      </c>
      <c r="D44" s="29" t="str">
        <f>VLOOKUP(A44,Sheet5!A:C,3,FALSE)</f>
        <v>实木 E1 平面 双面多层板 2440*1220*15mm A贝壳杉柳桉B贝壳杉柳桉</v>
      </c>
      <c r="E44" s="35" t="s">
        <v>2055</v>
      </c>
      <c r="F44" s="108" t="s">
        <v>2157</v>
      </c>
      <c r="G44" s="108" t="s">
        <v>2158</v>
      </c>
      <c r="H44" s="35" t="s">
        <v>2057</v>
      </c>
      <c r="I44" s="37">
        <v>210</v>
      </c>
      <c r="J44" s="52"/>
      <c r="K44" s="52"/>
      <c r="L44" s="52">
        <v>202</v>
      </c>
      <c r="M44" t="s">
        <v>7741</v>
      </c>
    </row>
    <row r="45" spans="1:13" x14ac:dyDescent="0.2">
      <c r="B45" s="34" t="s">
        <v>2159</v>
      </c>
      <c r="C45" s="29"/>
      <c r="D45" s="29"/>
      <c r="E45" s="35" t="s">
        <v>2055</v>
      </c>
      <c r="F45" s="36" t="s">
        <v>2131</v>
      </c>
      <c r="G45" s="36" t="s">
        <v>2160</v>
      </c>
      <c r="H45" s="35" t="s">
        <v>2057</v>
      </c>
      <c r="I45" s="37">
        <v>10.8</v>
      </c>
      <c r="J45" s="53" t="s">
        <v>7742</v>
      </c>
      <c r="K45" s="52"/>
      <c r="L45" s="52" t="str">
        <f>IF(VLOOKUP(B45,Sheet2!A:B,2,FALSE)=0,"",VLOOKUP(B45,Sheet2!A:B,2,FALSE))</f>
        <v/>
      </c>
    </row>
    <row r="46" spans="1:13" x14ac:dyDescent="0.2">
      <c r="B46" s="34" t="s">
        <v>2161</v>
      </c>
      <c r="C46" s="29"/>
      <c r="D46" s="29"/>
      <c r="E46" s="35" t="s">
        <v>2055</v>
      </c>
      <c r="F46" s="36" t="s">
        <v>2131</v>
      </c>
      <c r="G46" s="36" t="s">
        <v>2162</v>
      </c>
      <c r="H46" s="35" t="s">
        <v>2057</v>
      </c>
      <c r="I46" s="37">
        <v>4.5</v>
      </c>
      <c r="J46" s="53" t="s">
        <v>7742</v>
      </c>
      <c r="K46" s="52"/>
      <c r="L46" s="52" t="str">
        <f>IF(VLOOKUP(B46,Sheet2!A:B,2,FALSE)=0,"",VLOOKUP(B46,Sheet2!A:B,2,FALSE))</f>
        <v/>
      </c>
    </row>
    <row r="47" spans="1:13" x14ac:dyDescent="0.2">
      <c r="A47" t="str">
        <f t="shared" ref="A47:A48" si="2">F47&amp;" "&amp;G47</f>
        <v>18MM多层板双面EV黑胡桃 1220*2440*18</v>
      </c>
      <c r="B47" s="34" t="s">
        <v>2163</v>
      </c>
      <c r="C47" s="29" t="e">
        <f>VLOOKUP(A47,Sheet5!A:C,2,FALSE)</f>
        <v>#N/A</v>
      </c>
      <c r="D47" s="29" t="e">
        <f>VLOOKUP(A47,Sheet5!A:C,3,FALSE)</f>
        <v>#N/A</v>
      </c>
      <c r="E47" s="35" t="s">
        <v>2055</v>
      </c>
      <c r="F47" s="108" t="s">
        <v>2164</v>
      </c>
      <c r="G47" s="108" t="s">
        <v>2117</v>
      </c>
      <c r="H47" s="35" t="s">
        <v>2057</v>
      </c>
      <c r="I47" s="37">
        <v>24</v>
      </c>
      <c r="J47" s="52"/>
      <c r="K47" s="52"/>
      <c r="L47" s="52" t="str">
        <f>IF(VLOOKUP(B47,Sheet2!A:B,2,FALSE)=0,"",VLOOKUP(B47,Sheet2!A:B,2,FALSE))</f>
        <v/>
      </c>
    </row>
    <row r="48" spans="1:13" x14ac:dyDescent="0.2">
      <c r="A48" t="str">
        <f t="shared" si="2"/>
        <v>三聚氰胺中纤板黑色亚光双 1220*2440*18</v>
      </c>
      <c r="B48" s="34" t="s">
        <v>2165</v>
      </c>
      <c r="C48" s="29" t="str">
        <f>VLOOKUP(A48,Sheet5!A:C,2,FALSE)</f>
        <v>UFM00143</v>
      </c>
      <c r="D48" s="29" t="str">
        <f>VLOOKUP(A48,Sheet5!A:C,3,FALSE)</f>
        <v>中密度纤维 E1 平面 双面板 2440*1220*18mm A哑光黑B哑光黑-031</v>
      </c>
      <c r="E48" s="35" t="s">
        <v>2055</v>
      </c>
      <c r="F48" s="108" t="s">
        <v>2166</v>
      </c>
      <c r="G48" s="108" t="s">
        <v>2117</v>
      </c>
      <c r="H48" s="35" t="s">
        <v>2057</v>
      </c>
      <c r="I48" s="37">
        <v>8</v>
      </c>
      <c r="J48" s="52"/>
      <c r="K48" s="52"/>
      <c r="L48" s="52">
        <v>8</v>
      </c>
      <c r="M48" s="56" t="s">
        <v>7741</v>
      </c>
    </row>
    <row r="49" spans="1:13" x14ac:dyDescent="0.2">
      <c r="B49" s="34" t="s">
        <v>2167</v>
      </c>
      <c r="C49" s="29"/>
      <c r="D49" s="29"/>
      <c r="E49" s="35" t="s">
        <v>2055</v>
      </c>
      <c r="F49" s="36" t="s">
        <v>2168</v>
      </c>
      <c r="G49" s="36" t="s">
        <v>2124</v>
      </c>
      <c r="H49" s="35" t="s">
        <v>2057</v>
      </c>
      <c r="I49" s="37">
        <v>94.800000000000011</v>
      </c>
      <c r="J49" s="53" t="s">
        <v>7742</v>
      </c>
      <c r="K49" s="52"/>
      <c r="L49" s="52" t="str">
        <f>IF(VLOOKUP(B49,Sheet2!A:B,2,FALSE)=0,"",VLOOKUP(B49,Sheet2!A:B,2,FALSE))</f>
        <v/>
      </c>
    </row>
    <row r="50" spans="1:13" x14ac:dyDescent="0.2">
      <c r="A50" t="str">
        <f t="shared" ref="A50:A52" si="3">F50&amp;" "&amp;G50</f>
        <v>粘合剂 封边胶25KG/袋8250</v>
      </c>
      <c r="B50" s="34" t="s">
        <v>2169</v>
      </c>
      <c r="C50" s="29" t="str">
        <f>VLOOKUP(A50,Sheet5!A:C,2,FALSE)</f>
        <v>UFFQT001</v>
      </c>
      <c r="D50" s="29" t="str">
        <f>VLOOKUP(A50,Sheet5!A:C,3,FALSE)</f>
        <v>粘合剂 封边胶 8250 25KG</v>
      </c>
      <c r="E50" s="35" t="s">
        <v>2055</v>
      </c>
      <c r="F50" s="108" t="s">
        <v>2067</v>
      </c>
      <c r="G50" s="108" t="s">
        <v>2170</v>
      </c>
      <c r="H50" s="35" t="s">
        <v>1062</v>
      </c>
      <c r="I50" s="37">
        <v>25</v>
      </c>
      <c r="J50" s="52"/>
      <c r="K50" s="52"/>
      <c r="L50" s="52">
        <v>25</v>
      </c>
      <c r="M50" s="56" t="s">
        <v>7741</v>
      </c>
    </row>
    <row r="51" spans="1:13" x14ac:dyDescent="0.2">
      <c r="A51" t="str">
        <f t="shared" si="3"/>
        <v>粘合剂 黄胶25Kg/桶DS301FC</v>
      </c>
      <c r="B51" s="34" t="s">
        <v>2171</v>
      </c>
      <c r="C51" s="29" t="str">
        <f>VLOOKUP(A51,Sheet5!A:C,2,FALSE)</f>
        <v>UFFQT002</v>
      </c>
      <c r="D51" s="29" t="str">
        <f>VLOOKUP(A51,Sheet5!A:C,3,FALSE)</f>
        <v>粘合剂 黄胶 DS301FC 25KG</v>
      </c>
      <c r="E51" s="35" t="s">
        <v>2055</v>
      </c>
      <c r="F51" s="108" t="s">
        <v>2067</v>
      </c>
      <c r="G51" s="108" t="s">
        <v>2172</v>
      </c>
      <c r="H51" s="35" t="s">
        <v>1062</v>
      </c>
      <c r="I51" s="37">
        <v>3</v>
      </c>
      <c r="J51" s="52"/>
      <c r="K51" s="52"/>
      <c r="L51" s="52">
        <v>3</v>
      </c>
      <c r="M51" s="56" t="s">
        <v>7741</v>
      </c>
    </row>
    <row r="52" spans="1:13" x14ac:dyDescent="0.2">
      <c r="A52" t="str">
        <f t="shared" si="3"/>
        <v>定力高 拼板胶20Kg/桶DS218S</v>
      </c>
      <c r="B52" s="34" t="s">
        <v>2173</v>
      </c>
      <c r="C52" s="29" t="str">
        <f>VLOOKUP(A52,Sheet5!A:C,2,FALSE)</f>
        <v>UFFQT003</v>
      </c>
      <c r="D52" s="29" t="str">
        <f>VLOOKUP(A52,Sheet5!A:C,3,FALSE)</f>
        <v>粘合剂 拼板胶 DS218S 20KG</v>
      </c>
      <c r="E52" s="35" t="s">
        <v>2055</v>
      </c>
      <c r="F52" s="108" t="s">
        <v>2174</v>
      </c>
      <c r="G52" s="108" t="s">
        <v>2175</v>
      </c>
      <c r="H52" s="35" t="s">
        <v>1062</v>
      </c>
      <c r="I52" s="37">
        <v>1.0199999999999996</v>
      </c>
      <c r="J52" s="52"/>
      <c r="K52" s="52"/>
      <c r="L52" s="52">
        <v>1.02</v>
      </c>
      <c r="M52" s="56" t="s">
        <v>7741</v>
      </c>
    </row>
    <row r="53" spans="1:13" x14ac:dyDescent="0.2">
      <c r="B53" s="34" t="s">
        <v>2177</v>
      </c>
      <c r="C53" s="29"/>
      <c r="D53" s="29"/>
      <c r="E53" s="35" t="s">
        <v>2055</v>
      </c>
      <c r="F53" s="36" t="s">
        <v>2178</v>
      </c>
      <c r="G53" s="36" t="s">
        <v>2179</v>
      </c>
      <c r="H53" s="35" t="s">
        <v>2057</v>
      </c>
      <c r="I53" s="37">
        <v>4</v>
      </c>
      <c r="J53" s="53" t="s">
        <v>7742</v>
      </c>
      <c r="K53" s="52"/>
      <c r="L53" s="52" t="str">
        <f>IF(VLOOKUP(B53,Sheet2!A:B,2,FALSE)=0,"",VLOOKUP(B53,Sheet2!A:B,2,FALSE))</f>
        <v/>
      </c>
    </row>
    <row r="54" spans="1:13" x14ac:dyDescent="0.2">
      <c r="B54" s="34" t="s">
        <v>2180</v>
      </c>
      <c r="C54" s="29"/>
      <c r="D54" s="29"/>
      <c r="E54" s="35" t="s">
        <v>2055</v>
      </c>
      <c r="F54" s="36" t="s">
        <v>2181</v>
      </c>
      <c r="G54" s="36" t="s">
        <v>2179</v>
      </c>
      <c r="H54" s="35" t="s">
        <v>2057</v>
      </c>
      <c r="I54" s="37">
        <v>17</v>
      </c>
      <c r="J54" s="53" t="s">
        <v>7742</v>
      </c>
      <c r="K54" s="52"/>
      <c r="L54" s="52" t="str">
        <f>IF(VLOOKUP(B54,Sheet2!A:B,2,FALSE)=0,"",VLOOKUP(B54,Sheet2!A:B,2,FALSE))</f>
        <v/>
      </c>
    </row>
    <row r="55" spans="1:13" x14ac:dyDescent="0.2">
      <c r="B55" s="34" t="s">
        <v>2182</v>
      </c>
      <c r="C55" s="29"/>
      <c r="D55" s="29"/>
      <c r="E55" s="35" t="s">
        <v>2055</v>
      </c>
      <c r="F55" s="36" t="s">
        <v>2183</v>
      </c>
      <c r="G55" s="36" t="s">
        <v>2117</v>
      </c>
      <c r="H55" s="35" t="s">
        <v>2057</v>
      </c>
      <c r="I55" s="37">
        <v>7</v>
      </c>
      <c r="J55" s="53" t="s">
        <v>7742</v>
      </c>
      <c r="K55" s="52"/>
      <c r="L55" s="52" t="str">
        <f>IF(VLOOKUP(B55,Sheet2!A:B,2,FALSE)=0,"",VLOOKUP(B55,Sheet2!A:B,2,FALSE))</f>
        <v/>
      </c>
    </row>
    <row r="56" spans="1:13" x14ac:dyDescent="0.2">
      <c r="B56" s="34" t="s">
        <v>2184</v>
      </c>
      <c r="C56" s="29"/>
      <c r="D56" s="29"/>
      <c r="E56" s="35" t="s">
        <v>2055</v>
      </c>
      <c r="F56" s="36" t="s">
        <v>2185</v>
      </c>
      <c r="G56" s="36" t="s">
        <v>2117</v>
      </c>
      <c r="H56" s="35" t="s">
        <v>2057</v>
      </c>
      <c r="I56" s="37">
        <v>357</v>
      </c>
      <c r="J56" s="53" t="s">
        <v>7742</v>
      </c>
      <c r="K56" s="52"/>
      <c r="L56" s="52" t="str">
        <f>IF(VLOOKUP(B56,Sheet2!A:B,2,FALSE)=0,"",VLOOKUP(B56,Sheet2!A:B,2,FALSE))</f>
        <v/>
      </c>
    </row>
    <row r="57" spans="1:13" x14ac:dyDescent="0.2">
      <c r="A57" t="str">
        <f>F57&amp;" "&amp;G57</f>
        <v>多层板 双贴白色1220*2440*15</v>
      </c>
      <c r="B57" s="34" t="s">
        <v>2186</v>
      </c>
      <c r="C57" s="29" t="str">
        <f>VLOOKUP(A57,Sheet5!A:C,2,FALSE)</f>
        <v>UFM00144</v>
      </c>
      <c r="D57" s="29" t="str">
        <f>VLOOKUP(A57,Sheet5!A:C,3,FALSE)</f>
        <v>实木 E1 平面 双面多层板 2440*1220*15mm A白色B白色</v>
      </c>
      <c r="E57" s="35" t="s">
        <v>2055</v>
      </c>
      <c r="F57" s="108" t="s">
        <v>2157</v>
      </c>
      <c r="G57" s="108" t="s">
        <v>2187</v>
      </c>
      <c r="H57" s="35" t="s">
        <v>2057</v>
      </c>
      <c r="I57" s="37">
        <v>379</v>
      </c>
      <c r="J57" s="52"/>
      <c r="K57" s="52"/>
      <c r="L57" s="52">
        <f>IF(VLOOKUP(B57,Sheet2!A:B,2,FALSE)=0,"",VLOOKUP(B57,Sheet2!A:B,2,FALSE))</f>
        <v>254</v>
      </c>
      <c r="M57" s="56" t="s">
        <v>7741</v>
      </c>
    </row>
    <row r="58" spans="1:13" x14ac:dyDescent="0.2">
      <c r="B58" s="34" t="s">
        <v>2188</v>
      </c>
      <c r="C58" s="29"/>
      <c r="D58" s="29"/>
      <c r="E58" s="35" t="s">
        <v>2055</v>
      </c>
      <c r="F58" s="36" t="s">
        <v>2157</v>
      </c>
      <c r="G58" s="36" t="s">
        <v>2189</v>
      </c>
      <c r="H58" s="35" t="s">
        <v>2057</v>
      </c>
      <c r="I58" s="37">
        <v>45</v>
      </c>
      <c r="J58" s="53" t="s">
        <v>7742</v>
      </c>
      <c r="K58" s="52"/>
      <c r="L58" s="52" t="str">
        <f>IF(VLOOKUP(B58,Sheet2!A:B,2,FALSE)=0,"",VLOOKUP(B58,Sheet2!A:B,2,FALSE))</f>
        <v/>
      </c>
    </row>
    <row r="59" spans="1:13" x14ac:dyDescent="0.2">
      <c r="B59" s="34" t="s">
        <v>2190</v>
      </c>
      <c r="C59" s="29"/>
      <c r="D59" s="29"/>
      <c r="E59" s="35" t="s">
        <v>2055</v>
      </c>
      <c r="F59" s="36" t="s">
        <v>2070</v>
      </c>
      <c r="G59" s="36" t="s">
        <v>2191</v>
      </c>
      <c r="H59" s="35" t="s">
        <v>2072</v>
      </c>
      <c r="I59" s="37">
        <v>400</v>
      </c>
      <c r="J59" s="53" t="s">
        <v>7742</v>
      </c>
      <c r="K59" s="52"/>
      <c r="L59" s="52" t="str">
        <f>IF(VLOOKUP(B59,Sheet2!A:B,2,FALSE)=0,"",VLOOKUP(B59,Sheet2!A:B,2,FALSE))</f>
        <v/>
      </c>
    </row>
    <row r="60" spans="1:13" x14ac:dyDescent="0.2">
      <c r="B60" s="34" t="s">
        <v>2192</v>
      </c>
      <c r="C60" s="29"/>
      <c r="D60" s="29"/>
      <c r="E60" s="35" t="s">
        <v>2055</v>
      </c>
      <c r="F60" s="36" t="s">
        <v>2070</v>
      </c>
      <c r="G60" s="36" t="s">
        <v>2143</v>
      </c>
      <c r="H60" s="35" t="s">
        <v>2072</v>
      </c>
      <c r="I60" s="37">
        <v>1500</v>
      </c>
      <c r="J60" s="53" t="s">
        <v>7742</v>
      </c>
      <c r="K60" s="52"/>
      <c r="L60" s="52" t="str">
        <f>IF(VLOOKUP(B60,Sheet2!A:B,2,FALSE)=0,"",VLOOKUP(B60,Sheet2!A:B,2,FALSE))</f>
        <v/>
      </c>
    </row>
    <row r="61" spans="1:13" x14ac:dyDescent="0.2">
      <c r="A61" t="str">
        <f>F61&amp;" "&amp;G61</f>
        <v>波浪板横纹素板（LX-009) 1220*2440*25</v>
      </c>
      <c r="B61" s="34" t="s">
        <v>2193</v>
      </c>
      <c r="C61" s="29" t="str">
        <f>VLOOKUP(A61,Sheet5!A:C,2,FALSE)</f>
        <v>UFM00145</v>
      </c>
      <c r="D61" s="29" t="str">
        <f>VLOOKUP(A61,Sheet5!A:C,3,FALSE)</f>
        <v>中密度纤维 E1 波浪横纹 素板 2440*1220*25mm 素</v>
      </c>
      <c r="E61" s="35" t="s">
        <v>2055</v>
      </c>
      <c r="F61" s="108" t="s">
        <v>2138</v>
      </c>
      <c r="G61" s="108" t="s">
        <v>2119</v>
      </c>
      <c r="H61" s="35" t="s">
        <v>2057</v>
      </c>
      <c r="I61" s="37">
        <v>17</v>
      </c>
      <c r="J61" s="52"/>
      <c r="K61" s="52"/>
      <c r="L61" s="52">
        <v>17</v>
      </c>
      <c r="M61" s="56" t="s">
        <v>7741</v>
      </c>
    </row>
    <row r="62" spans="1:13" x14ac:dyDescent="0.2">
      <c r="B62" s="34" t="s">
        <v>2194</v>
      </c>
      <c r="C62" s="29"/>
      <c r="D62" s="29"/>
      <c r="E62" s="35" t="s">
        <v>2055</v>
      </c>
      <c r="F62" s="36" t="s">
        <v>2157</v>
      </c>
      <c r="G62" s="36" t="s">
        <v>2195</v>
      </c>
      <c r="H62" s="35" t="s">
        <v>2057</v>
      </c>
      <c r="I62" s="37">
        <v>56</v>
      </c>
      <c r="J62" s="53" t="s">
        <v>7742</v>
      </c>
      <c r="K62" s="52"/>
      <c r="L62" s="52" t="str">
        <f>IF(VLOOKUP(B62,Sheet2!A:B,2,FALSE)=0,"",VLOOKUP(B62,Sheet2!A:B,2,FALSE))</f>
        <v/>
      </c>
    </row>
    <row r="63" spans="1:13" x14ac:dyDescent="0.2">
      <c r="B63" s="34" t="s">
        <v>2196</v>
      </c>
      <c r="C63" s="29"/>
      <c r="D63" s="29"/>
      <c r="E63" s="35" t="s">
        <v>2055</v>
      </c>
      <c r="F63" s="36" t="s">
        <v>2197</v>
      </c>
      <c r="G63" s="36" t="s">
        <v>2117</v>
      </c>
      <c r="H63" s="35" t="s">
        <v>2057</v>
      </c>
      <c r="I63" s="37">
        <v>35</v>
      </c>
      <c r="J63" s="53" t="s">
        <v>7742</v>
      </c>
      <c r="K63" s="52"/>
      <c r="L63" s="52" t="str">
        <f>IF(VLOOKUP(B63,Sheet2!A:B,2,FALSE)=0,"",VLOOKUP(B63,Sheet2!A:B,2,FALSE))</f>
        <v/>
      </c>
    </row>
    <row r="64" spans="1:13" x14ac:dyDescent="0.2">
      <c r="A64" t="str">
        <f>F64&amp;" "&amp;G64</f>
        <v>松木拼版 1220*2440*15</v>
      </c>
      <c r="B64" s="34" t="s">
        <v>2198</v>
      </c>
      <c r="C64" s="29" t="str">
        <f>VLOOKUP(A64,Sheet5!A:C,2,FALSE)</f>
        <v>UFM00171</v>
      </c>
      <c r="D64" s="29" t="str">
        <f>VLOOKUP(A64,Sheet5!A:C,3,FALSE)</f>
        <v>实木 E1 平面 双面板 2440*1220*15mm 松木黄</v>
      </c>
      <c r="E64" s="35" t="s">
        <v>2055</v>
      </c>
      <c r="F64" s="108" t="s">
        <v>2199</v>
      </c>
      <c r="G64" s="108" t="s">
        <v>2200</v>
      </c>
      <c r="H64" s="35" t="s">
        <v>2057</v>
      </c>
      <c r="I64" s="37">
        <v>37</v>
      </c>
      <c r="J64" s="52"/>
      <c r="K64" s="52"/>
      <c r="L64" s="52">
        <f>IF(VLOOKUP(B64,Sheet2!A:B,2,FALSE)=0,"",VLOOKUP(B64,Sheet2!A:B,2,FALSE))</f>
        <v>68</v>
      </c>
    </row>
    <row r="65" spans="1:17" x14ac:dyDescent="0.2">
      <c r="B65" s="34" t="s">
        <v>2201</v>
      </c>
      <c r="C65" s="29"/>
      <c r="D65" s="29"/>
      <c r="E65" s="35" t="s">
        <v>2055</v>
      </c>
      <c r="F65" s="36" t="s">
        <v>2202</v>
      </c>
      <c r="G65" s="36" t="s">
        <v>2117</v>
      </c>
      <c r="H65" s="35" t="s">
        <v>2057</v>
      </c>
      <c r="I65" s="37">
        <v>7</v>
      </c>
      <c r="J65" s="53" t="s">
        <v>7742</v>
      </c>
      <c r="K65" s="52"/>
      <c r="L65" s="52" t="str">
        <f>IF(VLOOKUP(B65,Sheet2!A:B,2,FALSE)=0,"",VLOOKUP(B65,Sheet2!A:B,2,FALSE))</f>
        <v/>
      </c>
    </row>
    <row r="66" spans="1:17" x14ac:dyDescent="0.2">
      <c r="A66" t="str">
        <f t="shared" ref="A66:A67" si="4">F66&amp;" "&amp;G66</f>
        <v>多层板 双贴浅灰1220*2440*15麻面</v>
      </c>
      <c r="B66" s="34" t="s">
        <v>2203</v>
      </c>
      <c r="C66" s="29" t="str">
        <f>VLOOKUP(A66,Sheet5!A:C,2,FALSE)</f>
        <v>UFM00146</v>
      </c>
      <c r="D66" s="29" t="str">
        <f>VLOOKUP(A66,Sheet5!A:C,3,FALSE)</f>
        <v>实木 E1 麻面 双面多层板 2440*1220*15mm A浅灰B浅灰</v>
      </c>
      <c r="E66" s="35" t="s">
        <v>2055</v>
      </c>
      <c r="F66" s="108" t="s">
        <v>2157</v>
      </c>
      <c r="G66" s="108" t="s">
        <v>2204</v>
      </c>
      <c r="H66" s="35" t="s">
        <v>2057</v>
      </c>
      <c r="I66" s="37">
        <v>47</v>
      </c>
      <c r="J66" s="52"/>
      <c r="K66" s="52"/>
      <c r="L66" s="52">
        <f>IF(VLOOKUP(B66,Sheet2!A:B,2,FALSE)=0,"",VLOOKUP(B66,Sheet2!A:B,2,FALSE))</f>
        <v>22</v>
      </c>
    </row>
    <row r="67" spans="1:17" x14ac:dyDescent="0.2">
      <c r="A67" t="str">
        <f t="shared" si="4"/>
        <v>中纤板 双贴浅灰2440*1220*5mm麻面</v>
      </c>
      <c r="B67" s="34" t="s">
        <v>2205</v>
      </c>
      <c r="C67" s="29" t="str">
        <f>VLOOKUP(A67,Sheet5!A:C,2,FALSE)</f>
        <v>UFM00147</v>
      </c>
      <c r="D67" s="29" t="str">
        <f>VLOOKUP(A67,Sheet5!A:C,3,FALSE)</f>
        <v>中密度纤维 E1 麻面 双面板 2440*1220*5mm A浅灰B浅灰</v>
      </c>
      <c r="E67" s="35" t="s">
        <v>2055</v>
      </c>
      <c r="F67" s="108" t="s">
        <v>2176</v>
      </c>
      <c r="G67" s="108" t="s">
        <v>2206</v>
      </c>
      <c r="H67" s="35" t="s">
        <v>2057</v>
      </c>
      <c r="I67" s="37">
        <v>14</v>
      </c>
      <c r="J67" s="52"/>
      <c r="K67" s="52"/>
      <c r="L67" s="52">
        <f>IF(VLOOKUP(B67,Sheet2!A:B,2,FALSE)=0,"",VLOOKUP(B67,Sheet2!A:B,2,FALSE))</f>
        <v>60</v>
      </c>
    </row>
    <row r="68" spans="1:17" x14ac:dyDescent="0.2">
      <c r="B68" s="34" t="s">
        <v>2207</v>
      </c>
      <c r="C68" s="29"/>
      <c r="D68" s="29"/>
      <c r="E68" s="35" t="s">
        <v>2055</v>
      </c>
      <c r="F68" s="36" t="s">
        <v>2176</v>
      </c>
      <c r="G68" s="36" t="s">
        <v>2208</v>
      </c>
      <c r="H68" s="35" t="s">
        <v>2057</v>
      </c>
      <c r="I68" s="37">
        <v>6</v>
      </c>
      <c r="J68" s="53" t="s">
        <v>7742</v>
      </c>
      <c r="K68" s="52"/>
      <c r="L68" s="52" t="str">
        <f>IF(VLOOKUP(B68,Sheet2!A:B,2,FALSE)=0,"",VLOOKUP(B68,Sheet2!A:B,2,FALSE))</f>
        <v/>
      </c>
    </row>
    <row r="69" spans="1:17" x14ac:dyDescent="0.2">
      <c r="B69" s="34" t="s">
        <v>2209</v>
      </c>
      <c r="C69" s="29"/>
      <c r="D69" s="29"/>
      <c r="E69" s="35" t="s">
        <v>2055</v>
      </c>
      <c r="F69" s="36" t="s">
        <v>2210</v>
      </c>
      <c r="G69" s="36" t="s">
        <v>2117</v>
      </c>
      <c r="H69" s="35" t="s">
        <v>2057</v>
      </c>
      <c r="I69" s="37">
        <v>9</v>
      </c>
      <c r="J69" s="53" t="s">
        <v>7742</v>
      </c>
      <c r="K69" s="52"/>
      <c r="L69" s="52" t="str">
        <f>IF(VLOOKUP(B69,Sheet2!A:B,2,FALSE)=0,"",VLOOKUP(B69,Sheet2!A:B,2,FALSE))</f>
        <v/>
      </c>
    </row>
    <row r="70" spans="1:17" x14ac:dyDescent="0.2">
      <c r="B70" s="34" t="s">
        <v>2211</v>
      </c>
      <c r="C70" s="29"/>
      <c r="D70" s="29"/>
      <c r="E70" s="35" t="s">
        <v>2055</v>
      </c>
      <c r="F70" s="36" t="s">
        <v>2157</v>
      </c>
      <c r="G70" s="36" t="s">
        <v>2212</v>
      </c>
      <c r="H70" s="35" t="s">
        <v>2057</v>
      </c>
      <c r="I70" s="37">
        <v>12</v>
      </c>
      <c r="J70" s="53" t="s">
        <v>7742</v>
      </c>
      <c r="K70" s="52"/>
      <c r="L70" s="52" t="str">
        <f>IF(VLOOKUP(B70,Sheet2!A:B,2,FALSE)=0,"",VLOOKUP(B70,Sheet2!A:B,2,FALSE))</f>
        <v/>
      </c>
    </row>
    <row r="71" spans="1:17" x14ac:dyDescent="0.2">
      <c r="A71" t="str">
        <f>F71&amp;" "&amp;G71</f>
        <v>多层板 一面煤灰（麻）一面白色砂光1220*2440*15</v>
      </c>
      <c r="B71" s="34" t="s">
        <v>2213</v>
      </c>
      <c r="C71" s="29" t="str">
        <f>VLOOKUP(A71,Sheet5!A:C,2,FALSE)</f>
        <v>UFM00148</v>
      </c>
      <c r="D71" s="29" t="str">
        <f>VLOOKUP(A71,Sheet5!A:C,3,FALSE)</f>
        <v>实木 E1 麻面 双面多层板 2440*1220*15mm A煤灰B砂光白</v>
      </c>
      <c r="E71" s="35" t="s">
        <v>2055</v>
      </c>
      <c r="F71" s="108" t="s">
        <v>2157</v>
      </c>
      <c r="G71" s="108" t="s">
        <v>2214</v>
      </c>
      <c r="H71" s="35" t="s">
        <v>2057</v>
      </c>
      <c r="I71" s="37">
        <v>11</v>
      </c>
      <c r="J71" s="52"/>
      <c r="K71" s="52"/>
      <c r="L71" s="52">
        <f>IF(VLOOKUP(B71,Sheet2!A:B,2,FALSE)=0,"",VLOOKUP(B71,Sheet2!A:B,2,FALSE))</f>
        <v>16</v>
      </c>
    </row>
    <row r="72" spans="1:17" x14ac:dyDescent="0.2">
      <c r="B72" s="34" t="s">
        <v>2215</v>
      </c>
      <c r="C72" s="29"/>
      <c r="D72" s="29"/>
      <c r="E72" s="35" t="s">
        <v>2055</v>
      </c>
      <c r="F72" s="36" t="s">
        <v>2157</v>
      </c>
      <c r="G72" s="36" t="s">
        <v>2216</v>
      </c>
      <c r="H72" s="35" t="s">
        <v>2057</v>
      </c>
      <c r="I72" s="37">
        <v>15</v>
      </c>
      <c r="J72" s="53" t="s">
        <v>7742</v>
      </c>
      <c r="K72" s="52"/>
      <c r="L72" s="52" t="str">
        <f>IF(VLOOKUP(B72,Sheet2!A:B,2,FALSE)=0,"",VLOOKUP(B72,Sheet2!A:B,2,FALSE))</f>
        <v/>
      </c>
    </row>
    <row r="73" spans="1:17" x14ac:dyDescent="0.2">
      <c r="B73" s="34" t="s">
        <v>2217</v>
      </c>
      <c r="C73" s="29"/>
      <c r="D73" s="29"/>
      <c r="E73" s="35" t="s">
        <v>2055</v>
      </c>
      <c r="F73" s="36" t="s">
        <v>2218</v>
      </c>
      <c r="G73" s="36" t="s">
        <v>2117</v>
      </c>
      <c r="H73" s="35" t="s">
        <v>2057</v>
      </c>
      <c r="I73" s="37">
        <v>9</v>
      </c>
      <c r="J73" s="53" t="s">
        <v>7742</v>
      </c>
      <c r="K73" s="52"/>
      <c r="L73" s="52" t="str">
        <f>IF(VLOOKUP(B73,Sheet2!A:B,2,FALSE)=0,"",VLOOKUP(B73,Sheet2!A:B,2,FALSE))</f>
        <v/>
      </c>
    </row>
    <row r="74" spans="1:17" x14ac:dyDescent="0.2">
      <c r="B74" s="34" t="s">
        <v>2219</v>
      </c>
      <c r="C74" s="29"/>
      <c r="D74" s="29"/>
      <c r="E74" s="35" t="s">
        <v>2055</v>
      </c>
      <c r="F74" s="36" t="s">
        <v>2157</v>
      </c>
      <c r="G74" s="36" t="s">
        <v>2220</v>
      </c>
      <c r="H74" s="35" t="s">
        <v>2057</v>
      </c>
      <c r="I74" s="37">
        <v>6</v>
      </c>
      <c r="J74" s="53" t="s">
        <v>7742</v>
      </c>
      <c r="K74" s="52"/>
      <c r="L74" s="52" t="str">
        <f>IF(VLOOKUP(B74,Sheet2!A:B,2,FALSE)=0,"",VLOOKUP(B74,Sheet2!A:B,2,FALSE))</f>
        <v/>
      </c>
    </row>
    <row r="75" spans="1:17" x14ac:dyDescent="0.2">
      <c r="B75" s="34" t="s">
        <v>2221</v>
      </c>
      <c r="C75" s="29"/>
      <c r="D75" s="29"/>
      <c r="E75" s="35" t="s">
        <v>2055</v>
      </c>
      <c r="F75" s="36" t="s">
        <v>2222</v>
      </c>
      <c r="G75" s="36" t="s">
        <v>2124</v>
      </c>
      <c r="H75" s="35" t="s">
        <v>2057</v>
      </c>
      <c r="I75" s="37">
        <v>33.9</v>
      </c>
      <c r="J75" s="53" t="s">
        <v>7742</v>
      </c>
      <c r="K75" s="52"/>
      <c r="L75" s="52" t="str">
        <f>IF(VLOOKUP(B75,Sheet2!A:B,2,FALSE)=0,"",VLOOKUP(B75,Sheet2!A:B,2,FALSE))</f>
        <v/>
      </c>
    </row>
    <row r="76" spans="1:17" x14ac:dyDescent="0.2">
      <c r="B76" s="34" t="s">
        <v>1193</v>
      </c>
      <c r="C76" s="29" t="str">
        <f>VLOOKUP(B76,所有物料对应供应商单价新旧料号对照!A:C,3,0)</f>
        <v>UFM00039</v>
      </c>
      <c r="D76" s="29" t="str">
        <f>VLOOKUP(B76,所有物料对应供应商单价新旧料号对照!A:F,4,0)</f>
        <v>中密度纤维 E1 平面 双面板 2440*1220*12mm A哑光灰B钛白-072</v>
      </c>
      <c r="E76" s="35" t="s">
        <v>2055</v>
      </c>
      <c r="F76" s="36" t="s">
        <v>2223</v>
      </c>
      <c r="G76" s="36" t="s">
        <v>2122</v>
      </c>
      <c r="H76" s="35" t="s">
        <v>2057</v>
      </c>
      <c r="I76" s="37">
        <v>0</v>
      </c>
      <c r="J76" s="52"/>
      <c r="K76" s="52"/>
      <c r="L76" s="52">
        <f>IF(VLOOKUP(B76,Sheet2!A:B,2,FALSE)=0,"",VLOOKUP(B76,Sheet2!A:B,2,FALSE))</f>
        <v>24</v>
      </c>
    </row>
    <row r="77" spans="1:17" x14ac:dyDescent="0.2">
      <c r="B77" s="34" t="s">
        <v>2224</v>
      </c>
      <c r="C77" s="29"/>
      <c r="D77" s="29"/>
      <c r="E77" s="35" t="s">
        <v>2055</v>
      </c>
      <c r="F77" s="36" t="s">
        <v>2225</v>
      </c>
      <c r="G77" s="36" t="s">
        <v>2226</v>
      </c>
      <c r="H77" s="35" t="s">
        <v>2057</v>
      </c>
      <c r="I77" s="37">
        <v>60</v>
      </c>
      <c r="J77" s="53" t="s">
        <v>7742</v>
      </c>
      <c r="K77" s="52"/>
      <c r="L77" s="52" t="str">
        <f>IF(VLOOKUP(B77,Sheet2!A:B,2,FALSE)=0,"",VLOOKUP(B77,Sheet2!A:B,2,FALSE))</f>
        <v/>
      </c>
    </row>
    <row r="78" spans="1:17" x14ac:dyDescent="0.2">
      <c r="B78" s="34" t="s">
        <v>2227</v>
      </c>
      <c r="C78" s="29"/>
      <c r="D78" s="29"/>
      <c r="E78" s="35" t="s">
        <v>2055</v>
      </c>
      <c r="F78" s="36" t="s">
        <v>2228</v>
      </c>
      <c r="G78" s="36" t="s">
        <v>2229</v>
      </c>
      <c r="H78" s="35" t="s">
        <v>2057</v>
      </c>
      <c r="I78" s="37">
        <v>39</v>
      </c>
      <c r="J78" s="53" t="s">
        <v>7742</v>
      </c>
      <c r="K78" s="52"/>
      <c r="L78" s="52" t="str">
        <f>IF(VLOOKUP(B78,Sheet2!A:B,2,FALSE)=0,"",VLOOKUP(B78,Sheet2!A:B,2,FALSE))</f>
        <v/>
      </c>
    </row>
    <row r="79" spans="1:17" x14ac:dyDescent="0.2">
      <c r="A79" t="str">
        <f>F79&amp;" "&amp;G79</f>
        <v>刨花板双贴暖白麻面 1220*2440*18</v>
      </c>
      <c r="B79" s="34" t="s">
        <v>2230</v>
      </c>
      <c r="C79" s="29" t="str">
        <f>VLOOKUP(A79,Sheet5!A:C,2,FALSE)</f>
        <v>UFM00149</v>
      </c>
      <c r="D79" s="29" t="str">
        <f>VLOOKUP(A79,Sheet5!A:C,3,FALSE)</f>
        <v>三聚氰胺 E1 麻面 刨花板 2440*1220*18mm A暖白色B暖白色</v>
      </c>
      <c r="E79" s="35" t="s">
        <v>2055</v>
      </c>
      <c r="F79" s="108" t="s">
        <v>2231</v>
      </c>
      <c r="G79" s="108" t="s">
        <v>2117</v>
      </c>
      <c r="H79" s="35" t="s">
        <v>2057</v>
      </c>
      <c r="I79" s="37">
        <v>40</v>
      </c>
      <c r="J79" s="52"/>
      <c r="K79" s="52"/>
      <c r="L79" s="52">
        <f>IF(VLOOKUP(B79,Sheet2!A:B,2,FALSE)=0,"",VLOOKUP(B79,Sheet2!A:B,2,FALSE))</f>
        <v>8</v>
      </c>
    </row>
    <row r="80" spans="1:17" x14ac:dyDescent="0.2">
      <c r="B80" s="34" t="s">
        <v>2232</v>
      </c>
      <c r="C80" s="29"/>
      <c r="D80" s="29"/>
      <c r="E80" s="35" t="s">
        <v>2055</v>
      </c>
      <c r="F80" s="36" t="s">
        <v>2070</v>
      </c>
      <c r="G80" s="36" t="s">
        <v>2233</v>
      </c>
      <c r="H80" s="35" t="s">
        <v>2072</v>
      </c>
      <c r="I80" s="37">
        <v>200</v>
      </c>
      <c r="J80" s="53" t="s">
        <v>7742</v>
      </c>
      <c r="K80" s="52"/>
      <c r="L80" s="52" t="str">
        <f>IF(VLOOKUP(B80,Sheet2!A:B,2,FALSE)=0,"",VLOOKUP(B80,Sheet2!A:B,2,FALSE))</f>
        <v/>
      </c>
      <c r="O80" s="57"/>
      <c r="Q80" s="56"/>
    </row>
    <row r="81" spans="2:17" x14ac:dyDescent="0.2">
      <c r="B81" s="34" t="s">
        <v>2234</v>
      </c>
      <c r="C81" s="29"/>
      <c r="D81" s="29"/>
      <c r="E81" s="35" t="s">
        <v>2055</v>
      </c>
      <c r="F81" s="36" t="s">
        <v>2070</v>
      </c>
      <c r="G81" s="36" t="s">
        <v>2235</v>
      </c>
      <c r="H81" s="35" t="s">
        <v>2072</v>
      </c>
      <c r="I81" s="37">
        <v>4000</v>
      </c>
      <c r="J81" s="53" t="s">
        <v>7742</v>
      </c>
      <c r="K81" s="52"/>
      <c r="L81" s="52" t="str">
        <f>IF(VLOOKUP(B81,Sheet2!A:B,2,FALSE)=0,"",VLOOKUP(B81,Sheet2!A:B,2,FALSE))</f>
        <v/>
      </c>
      <c r="O81" s="57"/>
      <c r="Q81" s="56"/>
    </row>
    <row r="82" spans="2:17" x14ac:dyDescent="0.2">
      <c r="B82" s="34" t="s">
        <v>2236</v>
      </c>
      <c r="C82" s="29"/>
      <c r="D82" s="29"/>
      <c r="E82" s="35" t="s">
        <v>2055</v>
      </c>
      <c r="F82" s="36" t="s">
        <v>2070</v>
      </c>
      <c r="G82" s="36" t="s">
        <v>2237</v>
      </c>
      <c r="H82" s="35" t="s">
        <v>2072</v>
      </c>
      <c r="I82" s="37">
        <v>200</v>
      </c>
      <c r="J82" s="53" t="s">
        <v>7742</v>
      </c>
      <c r="K82" s="52"/>
      <c r="L82" s="52" t="str">
        <f>IF(VLOOKUP(B82,Sheet2!A:B,2,FALSE)=0,"",VLOOKUP(B82,Sheet2!A:B,2,FALSE))</f>
        <v/>
      </c>
      <c r="O82" s="57"/>
      <c r="Q82" s="56"/>
    </row>
    <row r="83" spans="2:17" x14ac:dyDescent="0.2">
      <c r="B83" s="34" t="s">
        <v>2238</v>
      </c>
      <c r="C83" s="29"/>
      <c r="D83" s="29"/>
      <c r="E83" s="35" t="s">
        <v>2055</v>
      </c>
      <c r="F83" s="36" t="s">
        <v>2070</v>
      </c>
      <c r="G83" s="36" t="s">
        <v>2239</v>
      </c>
      <c r="H83" s="35" t="s">
        <v>2072</v>
      </c>
      <c r="I83" s="37">
        <v>1600</v>
      </c>
      <c r="J83" s="53" t="s">
        <v>7742</v>
      </c>
      <c r="K83" s="52"/>
      <c r="L83" s="52" t="str">
        <f>IF(VLOOKUP(B83,Sheet2!A:B,2,FALSE)=0,"",VLOOKUP(B83,Sheet2!A:B,2,FALSE))</f>
        <v/>
      </c>
      <c r="O83" s="57"/>
      <c r="Q83" s="56"/>
    </row>
    <row r="84" spans="2:17" x14ac:dyDescent="0.2">
      <c r="B84" s="34" t="s">
        <v>2240</v>
      </c>
      <c r="C84" s="29"/>
      <c r="D84" s="29"/>
      <c r="E84" s="35" t="s">
        <v>2055</v>
      </c>
      <c r="F84" s="36" t="s">
        <v>2070</v>
      </c>
      <c r="G84" s="36" t="s">
        <v>2241</v>
      </c>
      <c r="H84" s="35" t="s">
        <v>2072</v>
      </c>
      <c r="I84" s="37">
        <v>600</v>
      </c>
      <c r="J84" s="53" t="s">
        <v>7742</v>
      </c>
      <c r="K84" s="52"/>
      <c r="L84" s="52" t="str">
        <f>IF(VLOOKUP(B84,Sheet2!A:B,2,FALSE)=0,"",VLOOKUP(B84,Sheet2!A:B,2,FALSE))</f>
        <v/>
      </c>
      <c r="O84" s="57"/>
      <c r="Q84" s="56"/>
    </row>
    <row r="85" spans="2:17" x14ac:dyDescent="0.2">
      <c r="B85" s="34" t="s">
        <v>2242</v>
      </c>
      <c r="C85" s="29"/>
      <c r="D85" s="29"/>
      <c r="E85" s="35" t="s">
        <v>2055</v>
      </c>
      <c r="F85" s="36" t="s">
        <v>2070</v>
      </c>
      <c r="G85" s="36" t="s">
        <v>2239</v>
      </c>
      <c r="H85" s="35" t="s">
        <v>2072</v>
      </c>
      <c r="I85" s="37">
        <v>2800</v>
      </c>
      <c r="J85" s="53" t="s">
        <v>7742</v>
      </c>
      <c r="K85" s="52"/>
      <c r="L85" s="52" t="str">
        <f>IF(VLOOKUP(B85,Sheet2!A:B,2,FALSE)=0,"",VLOOKUP(B85,Sheet2!A:B,2,FALSE))</f>
        <v/>
      </c>
      <c r="O85" s="57"/>
      <c r="Q85" s="56"/>
    </row>
    <row r="86" spans="2:17" x14ac:dyDescent="0.2">
      <c r="B86" s="34" t="s">
        <v>2243</v>
      </c>
      <c r="C86" s="29"/>
      <c r="D86" s="29"/>
      <c r="E86" s="35" t="s">
        <v>2055</v>
      </c>
      <c r="F86" s="36" t="s">
        <v>2070</v>
      </c>
      <c r="G86" s="36" t="s">
        <v>2143</v>
      </c>
      <c r="H86" s="35" t="s">
        <v>2072</v>
      </c>
      <c r="I86" s="37">
        <v>2800</v>
      </c>
      <c r="J86" s="53" t="s">
        <v>7742</v>
      </c>
      <c r="K86" s="52"/>
      <c r="L86" s="52" t="str">
        <f>IF(VLOOKUP(B86,Sheet2!A:B,2,FALSE)=0,"",VLOOKUP(B86,Sheet2!A:B,2,FALSE))</f>
        <v/>
      </c>
      <c r="O86" s="57"/>
      <c r="Q86" s="56"/>
    </row>
    <row r="87" spans="2:17" x14ac:dyDescent="0.2">
      <c r="B87" s="34" t="s">
        <v>2244</v>
      </c>
      <c r="C87" s="29"/>
      <c r="D87" s="29"/>
      <c r="E87" s="35" t="s">
        <v>2055</v>
      </c>
      <c r="F87" s="36" t="s">
        <v>2070</v>
      </c>
      <c r="G87" s="36" t="s">
        <v>2237</v>
      </c>
      <c r="H87" s="35" t="s">
        <v>2072</v>
      </c>
      <c r="I87" s="37">
        <v>187</v>
      </c>
      <c r="J87" s="53" t="s">
        <v>7742</v>
      </c>
      <c r="K87" s="52"/>
      <c r="L87" s="52" t="str">
        <f>IF(VLOOKUP(B87,Sheet2!A:B,2,FALSE)=0,"",VLOOKUP(B87,Sheet2!A:B,2,FALSE))</f>
        <v/>
      </c>
      <c r="O87" s="57"/>
      <c r="Q87" s="56"/>
    </row>
    <row r="88" spans="2:17" x14ac:dyDescent="0.2">
      <c r="B88" s="34" t="s">
        <v>2245</v>
      </c>
      <c r="C88" s="29"/>
      <c r="D88" s="29"/>
      <c r="E88" s="35" t="s">
        <v>2055</v>
      </c>
      <c r="F88" s="36" t="s">
        <v>2070</v>
      </c>
      <c r="G88" s="36" t="s">
        <v>2246</v>
      </c>
      <c r="H88" s="35" t="s">
        <v>2072</v>
      </c>
      <c r="I88" s="37">
        <v>200</v>
      </c>
      <c r="J88" s="53" t="s">
        <v>7742</v>
      </c>
      <c r="K88" s="52"/>
      <c r="L88" s="52" t="str">
        <f>IF(VLOOKUP(B88,Sheet2!A:B,2,FALSE)=0,"",VLOOKUP(B88,Sheet2!A:B,2,FALSE))</f>
        <v/>
      </c>
      <c r="O88" s="57"/>
      <c r="Q88" s="56"/>
    </row>
    <row r="89" spans="2:17" x14ac:dyDescent="0.2">
      <c r="B89" s="34" t="s">
        <v>2247</v>
      </c>
      <c r="C89" s="29"/>
      <c r="D89" s="29"/>
      <c r="E89" s="35" t="s">
        <v>2055</v>
      </c>
      <c r="F89" s="36" t="s">
        <v>2070</v>
      </c>
      <c r="G89" s="36" t="s">
        <v>2248</v>
      </c>
      <c r="H89" s="35" t="s">
        <v>2072</v>
      </c>
      <c r="I89" s="37">
        <v>600</v>
      </c>
      <c r="J89" s="53" t="s">
        <v>7742</v>
      </c>
      <c r="K89" s="52"/>
      <c r="L89" s="52" t="str">
        <f>IF(VLOOKUP(B89,Sheet2!A:B,2,FALSE)=0,"",VLOOKUP(B89,Sheet2!A:B,2,FALSE))</f>
        <v/>
      </c>
      <c r="O89" s="57"/>
      <c r="Q89" s="56"/>
    </row>
    <row r="90" spans="2:17" x14ac:dyDescent="0.2">
      <c r="B90" s="34" t="s">
        <v>2249</v>
      </c>
      <c r="C90" s="29"/>
      <c r="D90" s="29"/>
      <c r="E90" s="35" t="s">
        <v>2055</v>
      </c>
      <c r="F90" s="36" t="s">
        <v>2070</v>
      </c>
      <c r="G90" s="36" t="s">
        <v>2250</v>
      </c>
      <c r="H90" s="35" t="s">
        <v>2072</v>
      </c>
      <c r="I90" s="37">
        <v>7155</v>
      </c>
      <c r="J90" s="53" t="s">
        <v>7742</v>
      </c>
      <c r="K90" s="52"/>
      <c r="L90" s="52" t="str">
        <f>IF(VLOOKUP(B90,Sheet2!A:B,2,FALSE)=0,"",VLOOKUP(B90,Sheet2!A:B,2,FALSE))</f>
        <v/>
      </c>
    </row>
    <row r="91" spans="2:17" x14ac:dyDescent="0.2">
      <c r="B91" s="34" t="s">
        <v>2251</v>
      </c>
      <c r="C91" s="29"/>
      <c r="D91" s="29"/>
      <c r="E91" s="35" t="s">
        <v>2055</v>
      </c>
      <c r="F91" s="36" t="s">
        <v>2070</v>
      </c>
      <c r="G91" s="36" t="s">
        <v>2252</v>
      </c>
      <c r="H91" s="35" t="s">
        <v>2072</v>
      </c>
      <c r="I91" s="37">
        <v>100</v>
      </c>
      <c r="J91" s="53" t="s">
        <v>7742</v>
      </c>
      <c r="K91" s="52"/>
      <c r="L91" s="52" t="str">
        <f>IF(VLOOKUP(B91,Sheet2!A:B,2,FALSE)=0,"",VLOOKUP(B91,Sheet2!A:B,2,FALSE))</f>
        <v/>
      </c>
    </row>
    <row r="92" spans="2:17" x14ac:dyDescent="0.2">
      <c r="B92" s="34" t="s">
        <v>2253</v>
      </c>
      <c r="C92" s="29"/>
      <c r="D92" s="29"/>
      <c r="E92" s="35" t="s">
        <v>2055</v>
      </c>
      <c r="F92" s="36" t="s">
        <v>2070</v>
      </c>
      <c r="G92" s="36" t="s">
        <v>2254</v>
      </c>
      <c r="H92" s="35" t="s">
        <v>2072</v>
      </c>
      <c r="I92" s="37">
        <v>100</v>
      </c>
      <c r="J92" s="53" t="s">
        <v>7742</v>
      </c>
      <c r="K92" s="52"/>
      <c r="L92" s="52" t="str">
        <f>IF(VLOOKUP(B92,Sheet2!A:B,2,FALSE)=0,"",VLOOKUP(B92,Sheet2!A:B,2,FALSE))</f>
        <v/>
      </c>
    </row>
    <row r="93" spans="2:17" x14ac:dyDescent="0.2">
      <c r="B93" s="34" t="s">
        <v>2255</v>
      </c>
      <c r="C93" s="29"/>
      <c r="D93" s="29"/>
      <c r="E93" s="35" t="s">
        <v>2055</v>
      </c>
      <c r="F93" s="36" t="s">
        <v>2070</v>
      </c>
      <c r="G93" s="36" t="s">
        <v>2248</v>
      </c>
      <c r="H93" s="35" t="s">
        <v>2072</v>
      </c>
      <c r="I93" s="37">
        <v>200</v>
      </c>
      <c r="J93" s="53" t="s">
        <v>7742</v>
      </c>
      <c r="K93" s="52"/>
      <c r="L93" s="52" t="str">
        <f>IF(VLOOKUP(B93,Sheet2!A:B,2,FALSE)=0,"",VLOOKUP(B93,Sheet2!A:B,2,FALSE))</f>
        <v/>
      </c>
    </row>
    <row r="94" spans="2:17" x14ac:dyDescent="0.2">
      <c r="B94" s="34" t="s">
        <v>2256</v>
      </c>
      <c r="C94" s="29"/>
      <c r="D94" s="29"/>
      <c r="E94" s="35" t="s">
        <v>2055</v>
      </c>
      <c r="F94" s="36" t="s">
        <v>2070</v>
      </c>
      <c r="G94" s="36" t="s">
        <v>2257</v>
      </c>
      <c r="H94" s="35" t="s">
        <v>2072</v>
      </c>
      <c r="I94" s="37">
        <v>2600</v>
      </c>
      <c r="J94" s="53" t="s">
        <v>7742</v>
      </c>
      <c r="K94" s="52"/>
      <c r="L94" s="52" t="str">
        <f>IF(VLOOKUP(B94,Sheet2!A:B,2,FALSE)=0,"",VLOOKUP(B94,Sheet2!A:B,2,FALSE))</f>
        <v/>
      </c>
    </row>
    <row r="95" spans="2:17" x14ac:dyDescent="0.2">
      <c r="B95" s="34" t="s">
        <v>2258</v>
      </c>
      <c r="C95" s="29"/>
      <c r="D95" s="29"/>
      <c r="E95" s="35" t="s">
        <v>2055</v>
      </c>
      <c r="F95" s="36" t="s">
        <v>2070</v>
      </c>
      <c r="G95" s="36" t="s">
        <v>2259</v>
      </c>
      <c r="H95" s="35" t="s">
        <v>2072</v>
      </c>
      <c r="I95" s="37">
        <v>1400</v>
      </c>
      <c r="J95" s="53" t="s">
        <v>7742</v>
      </c>
      <c r="K95" s="52"/>
      <c r="L95" s="52" t="str">
        <f>IF(VLOOKUP(B95,Sheet2!A:B,2,FALSE)=0,"",VLOOKUP(B95,Sheet2!A:B,2,FALSE))</f>
        <v/>
      </c>
    </row>
    <row r="96" spans="2:17" x14ac:dyDescent="0.2">
      <c r="B96" s="34" t="s">
        <v>2260</v>
      </c>
      <c r="C96" s="29"/>
      <c r="D96" s="29"/>
      <c r="E96" s="35" t="s">
        <v>2055</v>
      </c>
      <c r="F96" s="36" t="s">
        <v>2070</v>
      </c>
      <c r="G96" s="36" t="s">
        <v>2191</v>
      </c>
      <c r="H96" s="35" t="s">
        <v>2072</v>
      </c>
      <c r="I96" s="37">
        <v>1600</v>
      </c>
      <c r="J96" s="53" t="s">
        <v>7742</v>
      </c>
      <c r="K96" s="52"/>
      <c r="L96" s="52" t="str">
        <f>IF(VLOOKUP(B96,Sheet2!A:B,2,FALSE)=0,"",VLOOKUP(B96,Sheet2!A:B,2,FALSE))</f>
        <v/>
      </c>
    </row>
    <row r="97" spans="2:12" x14ac:dyDescent="0.2">
      <c r="B97" s="34" t="s">
        <v>2261</v>
      </c>
      <c r="C97" s="29"/>
      <c r="D97" s="29"/>
      <c r="E97" s="35" t="s">
        <v>2055</v>
      </c>
      <c r="F97" s="36" t="s">
        <v>2070</v>
      </c>
      <c r="G97" s="36" t="s">
        <v>2252</v>
      </c>
      <c r="H97" s="35" t="s">
        <v>2072</v>
      </c>
      <c r="I97" s="37">
        <v>100</v>
      </c>
      <c r="J97" s="53" t="s">
        <v>7742</v>
      </c>
      <c r="K97" s="52"/>
      <c r="L97" s="52" t="str">
        <f>IF(VLOOKUP(B97,Sheet2!A:B,2,FALSE)=0,"",VLOOKUP(B97,Sheet2!A:B,2,FALSE))</f>
        <v/>
      </c>
    </row>
    <row r="98" spans="2:12" x14ac:dyDescent="0.2">
      <c r="B98" s="34" t="s">
        <v>2262</v>
      </c>
      <c r="C98" s="29"/>
      <c r="D98" s="29"/>
      <c r="E98" s="35" t="s">
        <v>2055</v>
      </c>
      <c r="F98" s="36" t="s">
        <v>2070</v>
      </c>
      <c r="G98" s="36" t="s">
        <v>2248</v>
      </c>
      <c r="H98" s="35" t="s">
        <v>2072</v>
      </c>
      <c r="I98" s="37">
        <v>700</v>
      </c>
      <c r="J98" s="53" t="s">
        <v>7742</v>
      </c>
      <c r="K98" s="52"/>
      <c r="L98" s="52" t="str">
        <f>IF(VLOOKUP(B98,Sheet2!A:B,2,FALSE)=0,"",VLOOKUP(B98,Sheet2!A:B,2,FALSE))</f>
        <v/>
      </c>
    </row>
    <row r="99" spans="2:12" x14ac:dyDescent="0.2">
      <c r="B99" s="34" t="s">
        <v>2263</v>
      </c>
      <c r="C99" s="29"/>
      <c r="D99" s="29"/>
      <c r="E99" s="35" t="s">
        <v>2055</v>
      </c>
      <c r="F99" s="36" t="s">
        <v>2070</v>
      </c>
      <c r="G99" s="36" t="s">
        <v>2254</v>
      </c>
      <c r="H99" s="35" t="s">
        <v>2072</v>
      </c>
      <c r="I99" s="37">
        <v>3000</v>
      </c>
      <c r="J99" s="53" t="s">
        <v>7742</v>
      </c>
      <c r="K99" s="52"/>
      <c r="L99" s="52" t="str">
        <f>IF(VLOOKUP(B99,Sheet2!A:B,2,FALSE)=0,"",VLOOKUP(B99,Sheet2!A:B,2,FALSE))</f>
        <v/>
      </c>
    </row>
    <row r="100" spans="2:12" x14ac:dyDescent="0.2">
      <c r="B100" s="34" t="s">
        <v>2264</v>
      </c>
      <c r="C100" s="29"/>
      <c r="D100" s="29"/>
      <c r="E100" s="35" t="s">
        <v>2055</v>
      </c>
      <c r="F100" s="36" t="s">
        <v>2070</v>
      </c>
      <c r="G100" s="36" t="s">
        <v>2252</v>
      </c>
      <c r="H100" s="35" t="s">
        <v>2072</v>
      </c>
      <c r="I100" s="37">
        <v>200</v>
      </c>
      <c r="J100" s="53" t="s">
        <v>7742</v>
      </c>
      <c r="K100" s="52"/>
      <c r="L100" s="52" t="str">
        <f>IF(VLOOKUP(B100,Sheet2!A:B,2,FALSE)=0,"",VLOOKUP(B100,Sheet2!A:B,2,FALSE))</f>
        <v/>
      </c>
    </row>
    <row r="101" spans="2:12" x14ac:dyDescent="0.2">
      <c r="B101" s="34" t="s">
        <v>2265</v>
      </c>
      <c r="C101" s="29"/>
      <c r="D101" s="29"/>
      <c r="E101" s="35" t="s">
        <v>2055</v>
      </c>
      <c r="F101" s="36" t="s">
        <v>2070</v>
      </c>
      <c r="G101" s="36" t="s">
        <v>2266</v>
      </c>
      <c r="H101" s="35" t="s">
        <v>2072</v>
      </c>
      <c r="I101" s="37">
        <v>8800</v>
      </c>
      <c r="J101" s="53" t="s">
        <v>7742</v>
      </c>
      <c r="K101" s="52"/>
      <c r="L101" s="52" t="str">
        <f>IF(VLOOKUP(B101,Sheet2!A:B,2,FALSE)=0,"",VLOOKUP(B101,Sheet2!A:B,2,FALSE))</f>
        <v/>
      </c>
    </row>
    <row r="102" spans="2:12" x14ac:dyDescent="0.2">
      <c r="B102" s="34" t="s">
        <v>2267</v>
      </c>
      <c r="C102" s="29"/>
      <c r="D102" s="29"/>
      <c r="E102" s="35" t="s">
        <v>2055</v>
      </c>
      <c r="F102" s="36" t="s">
        <v>2070</v>
      </c>
      <c r="G102" s="36" t="s">
        <v>2248</v>
      </c>
      <c r="H102" s="35" t="s">
        <v>2072</v>
      </c>
      <c r="I102" s="37">
        <v>1400</v>
      </c>
      <c r="J102" s="53" t="s">
        <v>7742</v>
      </c>
      <c r="K102" s="52"/>
      <c r="L102" s="52" t="str">
        <f>IF(VLOOKUP(B102,Sheet2!A:B,2,FALSE)=0,"",VLOOKUP(B102,Sheet2!A:B,2,FALSE))</f>
        <v/>
      </c>
    </row>
    <row r="103" spans="2:12" x14ac:dyDescent="0.2">
      <c r="B103" s="34" t="s">
        <v>2268</v>
      </c>
      <c r="C103" s="29"/>
      <c r="D103" s="29"/>
      <c r="E103" s="35" t="s">
        <v>2055</v>
      </c>
      <c r="F103" s="36" t="s">
        <v>2070</v>
      </c>
      <c r="G103" s="36" t="s">
        <v>2248</v>
      </c>
      <c r="H103" s="35" t="s">
        <v>2072</v>
      </c>
      <c r="I103" s="37">
        <v>200</v>
      </c>
      <c r="J103" s="53" t="s">
        <v>7742</v>
      </c>
      <c r="K103" s="52"/>
      <c r="L103" s="52" t="str">
        <f>IF(VLOOKUP(B103,Sheet2!A:B,2,FALSE)=0,"",VLOOKUP(B103,Sheet2!A:B,2,FALSE))</f>
        <v/>
      </c>
    </row>
    <row r="104" spans="2:12" x14ac:dyDescent="0.2">
      <c r="B104" s="34" t="s">
        <v>2269</v>
      </c>
      <c r="C104" s="29"/>
      <c r="D104" s="29"/>
      <c r="E104" s="35" t="s">
        <v>2055</v>
      </c>
      <c r="F104" s="36" t="s">
        <v>2070</v>
      </c>
      <c r="G104" s="36" t="s">
        <v>2266</v>
      </c>
      <c r="H104" s="35" t="s">
        <v>2072</v>
      </c>
      <c r="I104" s="37">
        <v>200</v>
      </c>
      <c r="J104" s="53" t="s">
        <v>7742</v>
      </c>
      <c r="K104" s="52"/>
      <c r="L104" s="52" t="str">
        <f>IF(VLOOKUP(B104,Sheet2!A:B,2,FALSE)=0,"",VLOOKUP(B104,Sheet2!A:B,2,FALSE))</f>
        <v/>
      </c>
    </row>
    <row r="105" spans="2:12" x14ac:dyDescent="0.2">
      <c r="B105" s="34" t="s">
        <v>2270</v>
      </c>
      <c r="C105" s="29"/>
      <c r="D105" s="29"/>
      <c r="E105" s="35" t="s">
        <v>2055</v>
      </c>
      <c r="F105" s="36" t="s">
        <v>2070</v>
      </c>
      <c r="G105" s="36" t="s">
        <v>2271</v>
      </c>
      <c r="H105" s="35" t="s">
        <v>2072</v>
      </c>
      <c r="I105" s="37">
        <v>1600</v>
      </c>
      <c r="J105" s="53" t="s">
        <v>7742</v>
      </c>
      <c r="K105" s="52"/>
      <c r="L105" s="52" t="str">
        <f>IF(VLOOKUP(B105,Sheet2!A:B,2,FALSE)=0,"",VLOOKUP(B105,Sheet2!A:B,2,FALSE))</f>
        <v/>
      </c>
    </row>
    <row r="106" spans="2:12" x14ac:dyDescent="0.2">
      <c r="B106" s="34" t="s">
        <v>2272</v>
      </c>
      <c r="C106" s="29"/>
      <c r="D106" s="29"/>
      <c r="E106" s="35" t="s">
        <v>2055</v>
      </c>
      <c r="F106" s="36" t="s">
        <v>2070</v>
      </c>
      <c r="G106" s="36" t="s">
        <v>2252</v>
      </c>
      <c r="H106" s="35" t="s">
        <v>2072</v>
      </c>
      <c r="I106" s="37">
        <v>200</v>
      </c>
      <c r="J106" s="53" t="s">
        <v>7742</v>
      </c>
      <c r="K106" s="52"/>
      <c r="L106" s="52" t="str">
        <f>IF(VLOOKUP(B106,Sheet2!A:B,2,FALSE)=0,"",VLOOKUP(B106,Sheet2!A:B,2,FALSE))</f>
        <v/>
      </c>
    </row>
    <row r="107" spans="2:12" x14ac:dyDescent="0.2">
      <c r="B107" s="34" t="s">
        <v>1255</v>
      </c>
      <c r="C107" s="29" t="str">
        <f>VLOOKUP(B107,所有物料对应供应商单价新旧料号对照!A:C,3,0)</f>
        <v>UFM00090</v>
      </c>
      <c r="D107" s="29" t="str">
        <f>VLOOKUP(B107,所有物料对应供应商单价新旧料号对照!A:F,4,0)</f>
        <v xml:space="preserve">PVC 封边条 0.5*55mm 白-070 </v>
      </c>
      <c r="E107" s="35" t="s">
        <v>2055</v>
      </c>
      <c r="F107" s="36" t="s">
        <v>2070</v>
      </c>
      <c r="G107" s="36" t="s">
        <v>2273</v>
      </c>
      <c r="H107" s="35" t="s">
        <v>2072</v>
      </c>
      <c r="I107" s="37">
        <v>6295</v>
      </c>
      <c r="J107" s="53" t="s">
        <v>7742</v>
      </c>
      <c r="K107" s="52"/>
      <c r="L107" s="52">
        <v>1600</v>
      </c>
    </row>
    <row r="108" spans="2:12" x14ac:dyDescent="0.2">
      <c r="B108" s="34" t="s">
        <v>2274</v>
      </c>
      <c r="C108" s="29"/>
      <c r="D108" s="29"/>
      <c r="E108" s="35" t="s">
        <v>2055</v>
      </c>
      <c r="F108" s="36" t="s">
        <v>2070</v>
      </c>
      <c r="G108" s="36" t="s">
        <v>2275</v>
      </c>
      <c r="H108" s="35" t="s">
        <v>2072</v>
      </c>
      <c r="I108" s="37">
        <v>400</v>
      </c>
      <c r="J108" s="53" t="s">
        <v>7742</v>
      </c>
      <c r="K108" s="52"/>
      <c r="L108" s="52" t="str">
        <f>IF(VLOOKUP(B108,Sheet2!A:B,2,FALSE)=0,"",VLOOKUP(B108,Sheet2!A:B,2,FALSE))</f>
        <v/>
      </c>
    </row>
    <row r="109" spans="2:12" x14ac:dyDescent="0.2">
      <c r="B109" s="34" t="s">
        <v>2276</v>
      </c>
      <c r="C109" s="29"/>
      <c r="D109" s="29"/>
      <c r="E109" s="35" t="s">
        <v>2055</v>
      </c>
      <c r="F109" s="36" t="s">
        <v>2070</v>
      </c>
      <c r="G109" s="36" t="s">
        <v>2277</v>
      </c>
      <c r="H109" s="35" t="s">
        <v>2072</v>
      </c>
      <c r="I109" s="37">
        <v>2300</v>
      </c>
      <c r="J109" s="53" t="s">
        <v>7742</v>
      </c>
      <c r="K109" s="52"/>
      <c r="L109" s="52" t="str">
        <f>IF(VLOOKUP(B109,Sheet2!A:B,2,FALSE)=0,"",VLOOKUP(B109,Sheet2!A:B,2,FALSE))</f>
        <v/>
      </c>
    </row>
    <row r="110" spans="2:12" x14ac:dyDescent="0.2">
      <c r="B110" s="34" t="s">
        <v>2278</v>
      </c>
      <c r="C110" s="29"/>
      <c r="D110" s="29"/>
      <c r="E110" s="35" t="s">
        <v>2055</v>
      </c>
      <c r="F110" s="36" t="s">
        <v>2070</v>
      </c>
      <c r="G110" s="36" t="s">
        <v>2266</v>
      </c>
      <c r="H110" s="35" t="s">
        <v>2072</v>
      </c>
      <c r="I110" s="37">
        <v>1200</v>
      </c>
      <c r="J110" s="53" t="s">
        <v>7742</v>
      </c>
      <c r="K110" s="52"/>
      <c r="L110" s="52" t="str">
        <f>IF(VLOOKUP(B110,Sheet2!A:B,2,FALSE)=0,"",VLOOKUP(B110,Sheet2!A:B,2,FALSE))</f>
        <v/>
      </c>
    </row>
    <row r="111" spans="2:12" x14ac:dyDescent="0.2">
      <c r="B111" s="34" t="s">
        <v>2279</v>
      </c>
      <c r="C111" s="29"/>
      <c r="D111" s="29"/>
      <c r="E111" s="35" t="s">
        <v>2055</v>
      </c>
      <c r="F111" s="36" t="s">
        <v>2070</v>
      </c>
      <c r="G111" s="36" t="s">
        <v>2280</v>
      </c>
      <c r="H111" s="35" t="s">
        <v>2072</v>
      </c>
      <c r="I111" s="37">
        <v>200</v>
      </c>
      <c r="J111" s="53" t="s">
        <v>7742</v>
      </c>
      <c r="K111" s="52"/>
      <c r="L111" s="52" t="str">
        <f>IF(VLOOKUP(B111,Sheet2!A:B,2,FALSE)=0,"",VLOOKUP(B111,Sheet2!A:B,2,FALSE))</f>
        <v/>
      </c>
    </row>
    <row r="112" spans="2:12" x14ac:dyDescent="0.2">
      <c r="B112" s="34" t="s">
        <v>2281</v>
      </c>
      <c r="C112" s="29"/>
      <c r="D112" s="29"/>
      <c r="E112" s="35" t="s">
        <v>2055</v>
      </c>
      <c r="F112" s="36" t="s">
        <v>2070</v>
      </c>
      <c r="G112" s="36" t="s">
        <v>2252</v>
      </c>
      <c r="H112" s="35" t="s">
        <v>2072</v>
      </c>
      <c r="I112" s="37">
        <v>600</v>
      </c>
      <c r="J112" s="53" t="s">
        <v>7742</v>
      </c>
      <c r="K112" s="52"/>
      <c r="L112" s="52" t="str">
        <f>IF(VLOOKUP(B112,Sheet2!A:B,2,FALSE)=0,"",VLOOKUP(B112,Sheet2!A:B,2,FALSE))</f>
        <v/>
      </c>
    </row>
    <row r="113" spans="2:12" x14ac:dyDescent="0.2">
      <c r="B113" s="34" t="s">
        <v>2282</v>
      </c>
      <c r="C113" s="29"/>
      <c r="D113" s="29"/>
      <c r="E113" s="35" t="s">
        <v>2055</v>
      </c>
      <c r="F113" s="36" t="s">
        <v>2115</v>
      </c>
      <c r="G113" s="36" t="s">
        <v>2283</v>
      </c>
      <c r="H113" s="35" t="s">
        <v>2072</v>
      </c>
      <c r="I113" s="37">
        <v>2500</v>
      </c>
      <c r="J113" s="53" t="s">
        <v>7742</v>
      </c>
      <c r="K113" s="52"/>
      <c r="L113" s="52" t="str">
        <f>IF(VLOOKUP(B113,Sheet2!A:B,2,FALSE)=0,"",VLOOKUP(B113,Sheet2!A:B,2,FALSE))</f>
        <v/>
      </c>
    </row>
    <row r="114" spans="2:12" x14ac:dyDescent="0.2">
      <c r="B114" s="34" t="s">
        <v>2284</v>
      </c>
      <c r="C114" s="29"/>
      <c r="D114" s="29"/>
      <c r="E114" s="35" t="s">
        <v>2055</v>
      </c>
      <c r="F114" s="36" t="s">
        <v>2070</v>
      </c>
      <c r="G114" s="36" t="s">
        <v>2233</v>
      </c>
      <c r="H114" s="35" t="s">
        <v>2072</v>
      </c>
      <c r="I114" s="37">
        <v>200</v>
      </c>
      <c r="J114" s="53" t="s">
        <v>7742</v>
      </c>
      <c r="K114" s="52"/>
      <c r="L114" s="52" t="str">
        <f>IF(VLOOKUP(B114,Sheet2!A:B,2,FALSE)=0,"",VLOOKUP(B114,Sheet2!A:B,2,FALSE))</f>
        <v/>
      </c>
    </row>
    <row r="115" spans="2:12" x14ac:dyDescent="0.2">
      <c r="B115" s="34" t="s">
        <v>2285</v>
      </c>
      <c r="C115" s="29"/>
      <c r="D115" s="29"/>
      <c r="E115" s="35" t="s">
        <v>2055</v>
      </c>
      <c r="F115" s="36" t="s">
        <v>2070</v>
      </c>
      <c r="G115" s="36" t="s">
        <v>2286</v>
      </c>
      <c r="H115" s="35" t="s">
        <v>2072</v>
      </c>
      <c r="I115" s="37">
        <v>100</v>
      </c>
      <c r="J115" s="53" t="s">
        <v>7742</v>
      </c>
      <c r="K115" s="52"/>
      <c r="L115" s="52" t="str">
        <f>IF(VLOOKUP(B115,Sheet2!A:B,2,FALSE)=0,"",VLOOKUP(B115,Sheet2!A:B,2,FALSE))</f>
        <v/>
      </c>
    </row>
    <row r="116" spans="2:12" x14ac:dyDescent="0.2">
      <c r="B116" s="34" t="s">
        <v>2287</v>
      </c>
      <c r="C116" s="29"/>
      <c r="D116" s="29"/>
      <c r="E116" s="35" t="s">
        <v>2055</v>
      </c>
      <c r="F116" s="36" t="s">
        <v>2070</v>
      </c>
      <c r="G116" s="36" t="s">
        <v>2288</v>
      </c>
      <c r="H116" s="35" t="s">
        <v>2072</v>
      </c>
      <c r="I116" s="37">
        <v>400</v>
      </c>
      <c r="J116" s="53" t="s">
        <v>7742</v>
      </c>
      <c r="K116" s="52"/>
      <c r="L116" s="52" t="str">
        <f>IF(VLOOKUP(B116,Sheet2!A:B,2,FALSE)=0,"",VLOOKUP(B116,Sheet2!A:B,2,FALSE))</f>
        <v/>
      </c>
    </row>
    <row r="117" spans="2:12" x14ac:dyDescent="0.2">
      <c r="B117" s="34" t="s">
        <v>2289</v>
      </c>
      <c r="C117" s="29"/>
      <c r="D117" s="29"/>
      <c r="E117" s="35" t="s">
        <v>2055</v>
      </c>
      <c r="F117" s="36" t="s">
        <v>2070</v>
      </c>
      <c r="G117" s="36" t="s">
        <v>2290</v>
      </c>
      <c r="H117" s="35" t="s">
        <v>2072</v>
      </c>
      <c r="I117" s="37">
        <v>800</v>
      </c>
      <c r="J117" s="53" t="s">
        <v>7742</v>
      </c>
      <c r="K117" s="52"/>
      <c r="L117" s="52" t="str">
        <f>IF(VLOOKUP(B117,Sheet2!A:B,2,FALSE)=0,"",VLOOKUP(B117,Sheet2!A:B,2,FALSE))</f>
        <v/>
      </c>
    </row>
    <row r="118" spans="2:12" x14ac:dyDescent="0.2">
      <c r="B118" s="34" t="s">
        <v>1253</v>
      </c>
      <c r="C118" s="29" t="str">
        <f>VLOOKUP(B118,所有物料对应供应商单价新旧料号对照!A:C,3,0)</f>
        <v>UFM00089</v>
      </c>
      <c r="D118" s="29" t="str">
        <f>VLOOKUP(B118,所有物料对应供应商单价新旧料号对照!A:F,4,0)</f>
        <v xml:space="preserve">PVC 封边条 0.5*44mm 白-070 </v>
      </c>
      <c r="E118" s="35" t="s">
        <v>2055</v>
      </c>
      <c r="F118" s="36" t="s">
        <v>2070</v>
      </c>
      <c r="G118" s="36" t="s">
        <v>2291</v>
      </c>
      <c r="H118" s="35" t="s">
        <v>2072</v>
      </c>
      <c r="I118" s="37">
        <v>600</v>
      </c>
      <c r="J118" s="53" t="s">
        <v>7742</v>
      </c>
      <c r="K118" s="52"/>
      <c r="L118" s="52">
        <v>1800</v>
      </c>
    </row>
    <row r="119" spans="2:12" x14ac:dyDescent="0.2">
      <c r="B119" s="34" t="s">
        <v>2292</v>
      </c>
      <c r="C119" s="29"/>
      <c r="D119" s="29"/>
      <c r="E119" s="35" t="s">
        <v>2055</v>
      </c>
      <c r="F119" s="36" t="s">
        <v>2070</v>
      </c>
      <c r="G119" s="36" t="s">
        <v>2293</v>
      </c>
      <c r="H119" s="35" t="s">
        <v>2072</v>
      </c>
      <c r="I119" s="37">
        <v>200</v>
      </c>
      <c r="J119" s="53" t="s">
        <v>7742</v>
      </c>
      <c r="K119" s="52"/>
      <c r="L119" s="52" t="str">
        <f>IF(VLOOKUP(B119,Sheet2!A:B,2,FALSE)=0,"",VLOOKUP(B119,Sheet2!A:B,2,FALSE))</f>
        <v/>
      </c>
    </row>
    <row r="120" spans="2:12" x14ac:dyDescent="0.2">
      <c r="B120" s="34" t="s">
        <v>2294</v>
      </c>
      <c r="C120" s="29"/>
      <c r="D120" s="29"/>
      <c r="E120" s="35" t="s">
        <v>2055</v>
      </c>
      <c r="F120" s="36" t="s">
        <v>2070</v>
      </c>
      <c r="G120" s="36" t="s">
        <v>2248</v>
      </c>
      <c r="H120" s="35" t="s">
        <v>2072</v>
      </c>
      <c r="I120" s="37">
        <v>1298</v>
      </c>
      <c r="J120" s="53" t="s">
        <v>7742</v>
      </c>
      <c r="K120" s="52"/>
      <c r="L120" s="52" t="str">
        <f>IF(VLOOKUP(B120,Sheet2!A:B,2,FALSE)=0,"",VLOOKUP(B120,Sheet2!A:B,2,FALSE))</f>
        <v/>
      </c>
    </row>
    <row r="121" spans="2:12" x14ac:dyDescent="0.2">
      <c r="B121" s="34" t="s">
        <v>2295</v>
      </c>
      <c r="C121" s="29"/>
      <c r="D121" s="29"/>
      <c r="E121" s="35" t="s">
        <v>2055</v>
      </c>
      <c r="F121" s="36" t="s">
        <v>2070</v>
      </c>
      <c r="G121" s="36" t="s">
        <v>2296</v>
      </c>
      <c r="H121" s="35" t="s">
        <v>2072</v>
      </c>
      <c r="I121" s="37">
        <v>20</v>
      </c>
      <c r="J121" s="53" t="s">
        <v>7742</v>
      </c>
      <c r="K121" s="52"/>
      <c r="L121" s="52" t="str">
        <f>IF(VLOOKUP(B121,Sheet2!A:B,2,FALSE)=0,"",VLOOKUP(B121,Sheet2!A:B,2,FALSE))</f>
        <v/>
      </c>
    </row>
    <row r="122" spans="2:12" x14ac:dyDescent="0.2">
      <c r="B122" s="34" t="s">
        <v>2297</v>
      </c>
      <c r="C122" s="29"/>
      <c r="D122" s="29"/>
      <c r="E122" s="35" t="s">
        <v>2055</v>
      </c>
      <c r="F122" s="36" t="s">
        <v>2070</v>
      </c>
      <c r="G122" s="36" t="s">
        <v>2298</v>
      </c>
      <c r="H122" s="35" t="s">
        <v>2072</v>
      </c>
      <c r="I122" s="37">
        <v>1400</v>
      </c>
      <c r="J122" s="53" t="s">
        <v>7742</v>
      </c>
      <c r="K122" s="52"/>
      <c r="L122" s="52" t="str">
        <f>IF(VLOOKUP(B122,Sheet2!A:B,2,FALSE)=0,"",VLOOKUP(B122,Sheet2!A:B,2,FALSE))</f>
        <v/>
      </c>
    </row>
    <row r="123" spans="2:12" x14ac:dyDescent="0.2">
      <c r="B123" s="34" t="s">
        <v>2299</v>
      </c>
      <c r="C123" s="29"/>
      <c r="D123" s="29"/>
      <c r="E123" s="35" t="s">
        <v>2055</v>
      </c>
      <c r="F123" s="36" t="s">
        <v>2070</v>
      </c>
      <c r="G123" s="36" t="s">
        <v>2300</v>
      </c>
      <c r="H123" s="35" t="s">
        <v>2072</v>
      </c>
      <c r="I123" s="37">
        <v>800</v>
      </c>
      <c r="J123" s="53" t="s">
        <v>7742</v>
      </c>
      <c r="K123" s="52"/>
      <c r="L123" s="52" t="str">
        <f>IF(VLOOKUP(B123,Sheet2!A:B,2,FALSE)=0,"",VLOOKUP(B123,Sheet2!A:B,2,FALSE))</f>
        <v/>
      </c>
    </row>
    <row r="124" spans="2:12" x14ac:dyDescent="0.2">
      <c r="B124" s="34" t="s">
        <v>2301</v>
      </c>
      <c r="C124" s="29"/>
      <c r="D124" s="29"/>
      <c r="E124" s="35" t="s">
        <v>2055</v>
      </c>
      <c r="F124" s="36" t="s">
        <v>2070</v>
      </c>
      <c r="G124" s="36" t="s">
        <v>2296</v>
      </c>
      <c r="H124" s="35" t="s">
        <v>2072</v>
      </c>
      <c r="I124" s="37">
        <v>400</v>
      </c>
      <c r="J124" s="53" t="s">
        <v>7742</v>
      </c>
      <c r="K124" s="52"/>
      <c r="L124" s="52" t="str">
        <f>IF(VLOOKUP(B124,Sheet2!A:B,2,FALSE)=0,"",VLOOKUP(B124,Sheet2!A:B,2,FALSE))</f>
        <v/>
      </c>
    </row>
    <row r="125" spans="2:12" x14ac:dyDescent="0.2">
      <c r="B125" s="34" t="s">
        <v>2302</v>
      </c>
      <c r="C125" s="29"/>
      <c r="D125" s="29"/>
      <c r="E125" s="35" t="s">
        <v>2055</v>
      </c>
      <c r="F125" s="36" t="s">
        <v>2070</v>
      </c>
      <c r="G125" s="36" t="s">
        <v>2191</v>
      </c>
      <c r="H125" s="35" t="s">
        <v>2072</v>
      </c>
      <c r="I125" s="37">
        <v>600</v>
      </c>
      <c r="J125" s="53" t="s">
        <v>7742</v>
      </c>
      <c r="K125" s="52"/>
      <c r="L125" s="52" t="str">
        <f>IF(VLOOKUP(B125,Sheet2!A:B,2,FALSE)=0,"",VLOOKUP(B125,Sheet2!A:B,2,FALSE))</f>
        <v/>
      </c>
    </row>
    <row r="126" spans="2:12" x14ac:dyDescent="0.2">
      <c r="B126" s="34" t="s">
        <v>2303</v>
      </c>
      <c r="C126" s="29"/>
      <c r="D126" s="29"/>
      <c r="E126" s="35" t="s">
        <v>2055</v>
      </c>
      <c r="F126" s="36" t="s">
        <v>2070</v>
      </c>
      <c r="G126" s="36" t="s">
        <v>2143</v>
      </c>
      <c r="H126" s="35" t="s">
        <v>2072</v>
      </c>
      <c r="I126" s="37">
        <v>100</v>
      </c>
      <c r="J126" s="53" t="s">
        <v>7742</v>
      </c>
      <c r="K126" s="52"/>
      <c r="L126" s="52" t="str">
        <f>IF(VLOOKUP(B126,Sheet2!A:B,2,FALSE)=0,"",VLOOKUP(B126,Sheet2!A:B,2,FALSE))</f>
        <v/>
      </c>
    </row>
    <row r="127" spans="2:12" x14ac:dyDescent="0.2">
      <c r="B127" s="34" t="s">
        <v>2304</v>
      </c>
      <c r="C127" s="29"/>
      <c r="D127" s="29"/>
      <c r="E127" s="35" t="s">
        <v>2055</v>
      </c>
      <c r="F127" s="36" t="s">
        <v>2070</v>
      </c>
      <c r="G127" s="36" t="s">
        <v>2252</v>
      </c>
      <c r="H127" s="35" t="s">
        <v>2072</v>
      </c>
      <c r="I127" s="37">
        <v>597</v>
      </c>
      <c r="J127" s="53" t="s">
        <v>7742</v>
      </c>
      <c r="K127" s="52"/>
      <c r="L127" s="52" t="str">
        <f>IF(VLOOKUP(B127,Sheet2!A:B,2,FALSE)=0,"",VLOOKUP(B127,Sheet2!A:B,2,FALSE))</f>
        <v/>
      </c>
    </row>
    <row r="128" spans="2:12" x14ac:dyDescent="0.2">
      <c r="B128" s="34" t="s">
        <v>2305</v>
      </c>
      <c r="C128" s="29"/>
      <c r="D128" s="29"/>
      <c r="E128" s="35" t="s">
        <v>2055</v>
      </c>
      <c r="F128" s="36" t="s">
        <v>2070</v>
      </c>
      <c r="G128" s="36" t="s">
        <v>2248</v>
      </c>
      <c r="H128" s="35" t="s">
        <v>2072</v>
      </c>
      <c r="I128" s="37">
        <v>1000</v>
      </c>
      <c r="J128" s="53" t="s">
        <v>7742</v>
      </c>
      <c r="K128" s="52"/>
      <c r="L128" s="52" t="str">
        <f>IF(VLOOKUP(B128,Sheet2!A:B,2,FALSE)=0,"",VLOOKUP(B128,Sheet2!A:B,2,FALSE))</f>
        <v/>
      </c>
    </row>
    <row r="129" spans="2:12" x14ac:dyDescent="0.2">
      <c r="B129" s="34" t="s">
        <v>2306</v>
      </c>
      <c r="C129" s="29"/>
      <c r="D129" s="29"/>
      <c r="E129" s="35" t="s">
        <v>2055</v>
      </c>
      <c r="F129" s="36" t="s">
        <v>2070</v>
      </c>
      <c r="G129" s="36" t="s">
        <v>2191</v>
      </c>
      <c r="H129" s="35" t="s">
        <v>2072</v>
      </c>
      <c r="I129" s="37">
        <v>800</v>
      </c>
      <c r="J129" s="53" t="s">
        <v>7742</v>
      </c>
      <c r="K129" s="52"/>
      <c r="L129" s="52" t="str">
        <f>IF(VLOOKUP(B129,Sheet2!A:B,2,FALSE)=0,"",VLOOKUP(B129,Sheet2!A:B,2,FALSE))</f>
        <v/>
      </c>
    </row>
    <row r="130" spans="2:12" x14ac:dyDescent="0.2">
      <c r="B130" s="34" t="s">
        <v>2307</v>
      </c>
      <c r="C130" s="29"/>
      <c r="D130" s="29"/>
      <c r="E130" s="35" t="s">
        <v>2055</v>
      </c>
      <c r="F130" s="36" t="s">
        <v>2070</v>
      </c>
      <c r="G130" s="36" t="s">
        <v>2308</v>
      </c>
      <c r="H130" s="35" t="s">
        <v>2072</v>
      </c>
      <c r="I130" s="37">
        <v>600</v>
      </c>
      <c r="J130" s="53" t="s">
        <v>7742</v>
      </c>
      <c r="K130" s="52"/>
      <c r="L130" s="52" t="str">
        <f>IF(VLOOKUP(B130,Sheet2!A:B,2,FALSE)=0,"",VLOOKUP(B130,Sheet2!A:B,2,FALSE))</f>
        <v/>
      </c>
    </row>
    <row r="131" spans="2:12" x14ac:dyDescent="0.2">
      <c r="B131" s="34" t="s">
        <v>2309</v>
      </c>
      <c r="C131" s="29"/>
      <c r="D131" s="29"/>
      <c r="E131" s="35" t="s">
        <v>2055</v>
      </c>
      <c r="F131" s="36" t="s">
        <v>2070</v>
      </c>
      <c r="G131" s="36" t="s">
        <v>2310</v>
      </c>
      <c r="H131" s="35" t="s">
        <v>2072</v>
      </c>
      <c r="I131" s="37">
        <v>1000</v>
      </c>
      <c r="J131" s="53" t="s">
        <v>7742</v>
      </c>
      <c r="K131" s="52"/>
      <c r="L131" s="52" t="str">
        <f>IF(VLOOKUP(B131,Sheet2!A:B,2,FALSE)=0,"",VLOOKUP(B131,Sheet2!A:B,2,FALSE))</f>
        <v/>
      </c>
    </row>
    <row r="132" spans="2:12" x14ac:dyDescent="0.2">
      <c r="B132" s="34" t="s">
        <v>2311</v>
      </c>
      <c r="C132" s="29"/>
      <c r="D132" s="29"/>
      <c r="E132" s="35" t="s">
        <v>2055</v>
      </c>
      <c r="F132" s="36" t="s">
        <v>2070</v>
      </c>
      <c r="G132" s="36" t="s">
        <v>2310</v>
      </c>
      <c r="H132" s="35" t="s">
        <v>2072</v>
      </c>
      <c r="I132" s="37">
        <v>900</v>
      </c>
      <c r="J132" s="53" t="s">
        <v>7742</v>
      </c>
      <c r="K132" s="52"/>
      <c r="L132" s="52" t="str">
        <f>IF(VLOOKUP(B132,Sheet2!A:B,2,FALSE)=0,"",VLOOKUP(B132,Sheet2!A:B,2,FALSE))</f>
        <v/>
      </c>
    </row>
    <row r="133" spans="2:12" x14ac:dyDescent="0.2">
      <c r="B133" s="34" t="s">
        <v>2312</v>
      </c>
      <c r="C133" s="29"/>
      <c r="D133" s="29"/>
      <c r="E133" s="35" t="s">
        <v>2055</v>
      </c>
      <c r="F133" s="36" t="s">
        <v>2070</v>
      </c>
      <c r="G133" s="36" t="s">
        <v>2252</v>
      </c>
      <c r="H133" s="35" t="s">
        <v>2072</v>
      </c>
      <c r="I133" s="37">
        <v>1800</v>
      </c>
      <c r="J133" s="53" t="s">
        <v>7742</v>
      </c>
      <c r="K133" s="52"/>
      <c r="L133" s="52" t="str">
        <f>IF(VLOOKUP(B133,Sheet2!A:B,2,FALSE)=0,"",VLOOKUP(B133,Sheet2!A:B,2,FALSE))</f>
        <v/>
      </c>
    </row>
    <row r="134" spans="2:12" x14ac:dyDescent="0.2">
      <c r="B134" s="34" t="s">
        <v>2313</v>
      </c>
      <c r="C134" s="29"/>
      <c r="D134" s="29"/>
      <c r="E134" s="35" t="s">
        <v>2055</v>
      </c>
      <c r="F134" s="36" t="s">
        <v>2070</v>
      </c>
      <c r="G134" s="36" t="s">
        <v>2252</v>
      </c>
      <c r="H134" s="35" t="s">
        <v>2072</v>
      </c>
      <c r="I134" s="37">
        <v>999</v>
      </c>
      <c r="J134" s="53" t="s">
        <v>7742</v>
      </c>
      <c r="K134" s="52"/>
      <c r="L134" s="52" t="str">
        <f>IF(VLOOKUP(B134,Sheet2!A:B,2,FALSE)=0,"",VLOOKUP(B134,Sheet2!A:B,2,FALSE))</f>
        <v/>
      </c>
    </row>
    <row r="135" spans="2:12" x14ac:dyDescent="0.2">
      <c r="B135" s="34" t="s">
        <v>2314</v>
      </c>
      <c r="C135" s="29"/>
      <c r="D135" s="29"/>
      <c r="E135" s="35" t="s">
        <v>2055</v>
      </c>
      <c r="F135" s="36" t="s">
        <v>2070</v>
      </c>
      <c r="G135" s="36" t="s">
        <v>2315</v>
      </c>
      <c r="H135" s="35" t="s">
        <v>2072</v>
      </c>
      <c r="I135" s="37">
        <v>13841</v>
      </c>
      <c r="J135" s="53" t="s">
        <v>7742</v>
      </c>
      <c r="K135" s="52"/>
      <c r="L135" s="52" t="str">
        <f>IF(VLOOKUP(B135,Sheet2!A:B,2,FALSE)=0,"",VLOOKUP(B135,Sheet2!A:B,2,FALSE))</f>
        <v/>
      </c>
    </row>
    <row r="136" spans="2:12" x14ac:dyDescent="0.2">
      <c r="B136" s="34" t="s">
        <v>2316</v>
      </c>
      <c r="C136" s="29"/>
      <c r="D136" s="29"/>
      <c r="E136" s="35" t="s">
        <v>2055</v>
      </c>
      <c r="F136" s="36" t="s">
        <v>2070</v>
      </c>
      <c r="G136" s="36" t="s">
        <v>2317</v>
      </c>
      <c r="H136" s="35" t="s">
        <v>2072</v>
      </c>
      <c r="I136" s="37">
        <v>2200</v>
      </c>
      <c r="J136" s="53" t="s">
        <v>7742</v>
      </c>
      <c r="K136" s="52"/>
      <c r="L136" s="52" t="str">
        <f>IF(VLOOKUP(B136,Sheet2!A:B,2,FALSE)=0,"",VLOOKUP(B136,Sheet2!A:B,2,FALSE))</f>
        <v/>
      </c>
    </row>
    <row r="137" spans="2:12" x14ac:dyDescent="0.2">
      <c r="B137" s="34" t="s">
        <v>2318</v>
      </c>
      <c r="C137" s="29"/>
      <c r="D137" s="29"/>
      <c r="E137" s="35" t="s">
        <v>2055</v>
      </c>
      <c r="F137" s="36" t="s">
        <v>2070</v>
      </c>
      <c r="G137" s="36" t="s">
        <v>2259</v>
      </c>
      <c r="H137" s="35" t="s">
        <v>2072</v>
      </c>
      <c r="I137" s="37">
        <v>400</v>
      </c>
      <c r="J137" s="53" t="s">
        <v>7742</v>
      </c>
      <c r="K137" s="52"/>
      <c r="L137" s="52" t="str">
        <f>IF(VLOOKUP(B137,Sheet2!A:B,2,FALSE)=0,"",VLOOKUP(B137,Sheet2!A:B,2,FALSE))</f>
        <v/>
      </c>
    </row>
    <row r="138" spans="2:12" x14ac:dyDescent="0.2">
      <c r="B138" s="34" t="s">
        <v>2319</v>
      </c>
      <c r="C138" s="29"/>
      <c r="D138" s="29"/>
      <c r="E138" s="35" t="s">
        <v>2055</v>
      </c>
      <c r="F138" s="36" t="s">
        <v>2070</v>
      </c>
      <c r="G138" s="36" t="s">
        <v>2250</v>
      </c>
      <c r="H138" s="35" t="s">
        <v>2072</v>
      </c>
      <c r="I138" s="37">
        <v>2465</v>
      </c>
      <c r="J138" s="53" t="s">
        <v>7742</v>
      </c>
      <c r="K138" s="52"/>
      <c r="L138" s="52" t="str">
        <f>IF(VLOOKUP(B138,Sheet2!A:B,2,FALSE)=0,"",VLOOKUP(B138,Sheet2!A:B,2,FALSE))</f>
        <v/>
      </c>
    </row>
    <row r="139" spans="2:12" x14ac:dyDescent="0.2">
      <c r="B139" s="34" t="s">
        <v>2320</v>
      </c>
      <c r="C139" s="29"/>
      <c r="D139" s="29"/>
      <c r="E139" s="35" t="s">
        <v>2055</v>
      </c>
      <c r="F139" s="36" t="s">
        <v>2070</v>
      </c>
      <c r="G139" s="36" t="s">
        <v>2252</v>
      </c>
      <c r="H139" s="35" t="s">
        <v>2072</v>
      </c>
      <c r="I139" s="37">
        <v>8600</v>
      </c>
      <c r="J139" s="53" t="s">
        <v>7742</v>
      </c>
      <c r="K139" s="52"/>
      <c r="L139" s="52" t="str">
        <f>IF(VLOOKUP(B139,Sheet2!A:B,2,FALSE)=0,"",VLOOKUP(B139,Sheet2!A:B,2,FALSE))</f>
        <v/>
      </c>
    </row>
    <row r="140" spans="2:12" x14ac:dyDescent="0.2">
      <c r="B140" s="34" t="s">
        <v>2321</v>
      </c>
      <c r="C140" s="29"/>
      <c r="D140" s="29"/>
      <c r="E140" s="35" t="s">
        <v>2055</v>
      </c>
      <c r="F140" s="36" t="s">
        <v>2070</v>
      </c>
      <c r="G140" s="36" t="s">
        <v>2252</v>
      </c>
      <c r="H140" s="35" t="s">
        <v>2072</v>
      </c>
      <c r="I140" s="37">
        <v>600</v>
      </c>
      <c r="J140" s="53" t="s">
        <v>7742</v>
      </c>
      <c r="K140" s="52"/>
      <c r="L140" s="52" t="str">
        <f>IF(VLOOKUP(B140,Sheet2!A:B,2,FALSE)=0,"",VLOOKUP(B140,Sheet2!A:B,2,FALSE))</f>
        <v/>
      </c>
    </row>
    <row r="141" spans="2:12" x14ac:dyDescent="0.2">
      <c r="B141" s="34" t="s">
        <v>2322</v>
      </c>
      <c r="C141" s="29"/>
      <c r="D141" s="29"/>
      <c r="E141" s="35" t="s">
        <v>2055</v>
      </c>
      <c r="F141" s="36" t="s">
        <v>2323</v>
      </c>
      <c r="G141" s="36" t="s">
        <v>2191</v>
      </c>
      <c r="H141" s="35" t="s">
        <v>2072</v>
      </c>
      <c r="I141" s="37">
        <v>2000</v>
      </c>
      <c r="J141" s="53" t="s">
        <v>7742</v>
      </c>
      <c r="K141" s="52"/>
      <c r="L141" s="52" t="str">
        <f>IF(VLOOKUP(B141,Sheet2!A:B,2,FALSE)=0,"",VLOOKUP(B141,Sheet2!A:B,2,FALSE))</f>
        <v/>
      </c>
    </row>
    <row r="142" spans="2:12" x14ac:dyDescent="0.2">
      <c r="B142" s="34" t="s">
        <v>2324</v>
      </c>
      <c r="C142" s="29"/>
      <c r="D142" s="29"/>
      <c r="E142" s="35" t="s">
        <v>2055</v>
      </c>
      <c r="F142" s="36" t="s">
        <v>2323</v>
      </c>
      <c r="G142" s="36" t="s">
        <v>2072</v>
      </c>
      <c r="H142" s="35" t="s">
        <v>2072</v>
      </c>
      <c r="I142" s="37">
        <v>400</v>
      </c>
      <c r="J142" s="53" t="s">
        <v>7742</v>
      </c>
      <c r="K142" s="52"/>
      <c r="L142" s="52" t="str">
        <f>IF(VLOOKUP(B142,Sheet2!A:B,2,FALSE)=0,"",VLOOKUP(B142,Sheet2!A:B,2,FALSE))</f>
        <v/>
      </c>
    </row>
    <row r="143" spans="2:12" x14ac:dyDescent="0.2">
      <c r="B143" s="34" t="s">
        <v>2325</v>
      </c>
      <c r="C143" s="29"/>
      <c r="D143" s="29"/>
      <c r="E143" s="35" t="s">
        <v>2055</v>
      </c>
      <c r="F143" s="36" t="s">
        <v>2326</v>
      </c>
      <c r="G143" s="36" t="s">
        <v>2327</v>
      </c>
      <c r="H143" s="35" t="s">
        <v>2072</v>
      </c>
      <c r="I143" s="37">
        <v>8600</v>
      </c>
      <c r="J143" s="53" t="s">
        <v>7742</v>
      </c>
      <c r="K143" s="52"/>
      <c r="L143" s="52" t="str">
        <f>IF(VLOOKUP(B143,Sheet2!A:B,2,FALSE)=0,"",VLOOKUP(B143,Sheet2!A:B,2,FALSE))</f>
        <v/>
      </c>
    </row>
    <row r="144" spans="2:12" x14ac:dyDescent="0.2">
      <c r="B144" s="34" t="s">
        <v>2328</v>
      </c>
      <c r="C144" s="29"/>
      <c r="D144" s="29"/>
      <c r="E144" s="35" t="s">
        <v>2055</v>
      </c>
      <c r="F144" s="36" t="s">
        <v>2329</v>
      </c>
      <c r="G144" s="36" t="s">
        <v>2330</v>
      </c>
      <c r="H144" s="35" t="s">
        <v>2072</v>
      </c>
      <c r="I144" s="37">
        <v>6000</v>
      </c>
      <c r="J144" s="53" t="s">
        <v>7742</v>
      </c>
      <c r="K144" s="52"/>
      <c r="L144" s="52" t="str">
        <f>IF(VLOOKUP(B144,Sheet2!A:B,2,FALSE)=0,"",VLOOKUP(B144,Sheet2!A:B,2,FALSE))</f>
        <v/>
      </c>
    </row>
    <row r="145" spans="1:12" x14ac:dyDescent="0.2">
      <c r="B145" s="34" t="s">
        <v>2331</v>
      </c>
      <c r="C145" s="29"/>
      <c r="D145" s="29"/>
      <c r="E145" s="35" t="s">
        <v>2055</v>
      </c>
      <c r="F145" s="36" t="s">
        <v>2329</v>
      </c>
      <c r="G145" s="36" t="s">
        <v>2327</v>
      </c>
      <c r="H145" s="35" t="s">
        <v>2072</v>
      </c>
      <c r="I145" s="37">
        <v>7600</v>
      </c>
      <c r="J145" s="53" t="s">
        <v>7742</v>
      </c>
      <c r="K145" s="52"/>
      <c r="L145" s="52" t="str">
        <f>IF(VLOOKUP(B145,Sheet2!A:B,2,FALSE)=0,"",VLOOKUP(B145,Sheet2!A:B,2,FALSE))</f>
        <v/>
      </c>
    </row>
    <row r="146" spans="1:12" x14ac:dyDescent="0.2">
      <c r="B146" s="34" t="s">
        <v>2332</v>
      </c>
      <c r="C146" s="29"/>
      <c r="D146" s="29"/>
      <c r="E146" s="35" t="s">
        <v>2055</v>
      </c>
      <c r="F146" s="36" t="s">
        <v>2333</v>
      </c>
      <c r="G146" s="36" t="s">
        <v>2327</v>
      </c>
      <c r="H146" s="35" t="s">
        <v>2072</v>
      </c>
      <c r="I146" s="37">
        <v>8000</v>
      </c>
      <c r="J146" s="53" t="s">
        <v>7742</v>
      </c>
      <c r="K146" s="52"/>
      <c r="L146" s="52" t="str">
        <f>IF(VLOOKUP(B146,Sheet2!A:B,2,FALSE)=0,"",VLOOKUP(B146,Sheet2!A:B,2,FALSE))</f>
        <v/>
      </c>
    </row>
    <row r="147" spans="1:12" x14ac:dyDescent="0.2">
      <c r="B147" s="34" t="s">
        <v>2334</v>
      </c>
      <c r="C147" s="29"/>
      <c r="D147" s="29"/>
      <c r="E147" s="35" t="s">
        <v>2055</v>
      </c>
      <c r="F147" s="36" t="s">
        <v>2070</v>
      </c>
      <c r="G147" s="36" t="s">
        <v>2335</v>
      </c>
      <c r="H147" s="35" t="s">
        <v>2072</v>
      </c>
      <c r="I147" s="37">
        <v>400</v>
      </c>
      <c r="J147" s="53" t="s">
        <v>7742</v>
      </c>
      <c r="K147" s="52"/>
      <c r="L147" s="52">
        <v>400</v>
      </c>
    </row>
    <row r="148" spans="1:12" x14ac:dyDescent="0.2">
      <c r="A148" t="str">
        <f>F148&amp;" "&amp;G148</f>
        <v>封边条 白色光面2.2CM</v>
      </c>
      <c r="B148" s="34" t="s">
        <v>2336</v>
      </c>
      <c r="C148" s="29" t="str">
        <f>VLOOKUP(A148,Sheet5!A:C,2,FALSE)</f>
        <v>UFM00187</v>
      </c>
      <c r="D148" s="29" t="str">
        <f>VLOOKUP(A148,Sheet5!A:C,3,FALSE)</f>
        <v>PVC 封边条 0.5*22mm 白色光面</v>
      </c>
      <c r="E148" s="35" t="s">
        <v>2055</v>
      </c>
      <c r="F148" s="108" t="s">
        <v>2070</v>
      </c>
      <c r="G148" s="108" t="s">
        <v>2337</v>
      </c>
      <c r="H148" s="35" t="s">
        <v>2072</v>
      </c>
      <c r="I148" s="37">
        <v>23256</v>
      </c>
      <c r="J148" s="52"/>
      <c r="K148" s="52"/>
      <c r="L148" s="52">
        <v>16000</v>
      </c>
    </row>
    <row r="149" spans="1:12" x14ac:dyDescent="0.2">
      <c r="B149" s="34" t="s">
        <v>2338</v>
      </c>
      <c r="C149" s="29"/>
      <c r="D149" s="29"/>
      <c r="E149" s="35" t="s">
        <v>2055</v>
      </c>
      <c r="F149" s="36" t="s">
        <v>2070</v>
      </c>
      <c r="G149" s="36" t="s">
        <v>2339</v>
      </c>
      <c r="H149" s="35" t="s">
        <v>2072</v>
      </c>
      <c r="I149" s="37">
        <v>1399</v>
      </c>
      <c r="J149" s="53" t="s">
        <v>7742</v>
      </c>
      <c r="K149" s="52"/>
      <c r="L149" s="52" t="str">
        <f>IF(VLOOKUP(B149,Sheet2!A:B,2,FALSE)=0,"",VLOOKUP(B149,Sheet2!A:B,2,FALSE))</f>
        <v/>
      </c>
    </row>
    <row r="150" spans="1:12" x14ac:dyDescent="0.2">
      <c r="B150" s="34" t="s">
        <v>2340</v>
      </c>
      <c r="C150" s="29"/>
      <c r="D150" s="29"/>
      <c r="E150" s="35" t="s">
        <v>2055</v>
      </c>
      <c r="F150" s="36" t="s">
        <v>2341</v>
      </c>
      <c r="G150" s="36" t="s">
        <v>2342</v>
      </c>
      <c r="H150" s="35" t="s">
        <v>1062</v>
      </c>
      <c r="I150" s="37">
        <v>3</v>
      </c>
      <c r="J150" s="53" t="s">
        <v>7663</v>
      </c>
      <c r="K150" s="52"/>
      <c r="L150" s="52" t="str">
        <f>IF(VLOOKUP(B150,Sheet2!A:B,2,FALSE)=0,"",VLOOKUP(B150,Sheet2!A:B,2,FALSE))</f>
        <v/>
      </c>
    </row>
    <row r="151" spans="1:12" x14ac:dyDescent="0.2">
      <c r="B151" s="34" t="s">
        <v>2343</v>
      </c>
      <c r="C151" s="29"/>
      <c r="D151" s="29"/>
      <c r="E151" s="35" t="s">
        <v>2055</v>
      </c>
      <c r="F151" s="36" t="s">
        <v>2344</v>
      </c>
      <c r="G151" s="36" t="s">
        <v>2345</v>
      </c>
      <c r="H151" s="35" t="s">
        <v>1062</v>
      </c>
      <c r="I151" s="37">
        <v>1</v>
      </c>
      <c r="J151" s="53" t="s">
        <v>7663</v>
      </c>
      <c r="K151" s="52"/>
      <c r="L151" s="52" t="str">
        <f>IF(VLOOKUP(B151,Sheet2!A:B,2,FALSE)=0,"",VLOOKUP(B151,Sheet2!A:B,2,FALSE))</f>
        <v/>
      </c>
    </row>
    <row r="152" spans="1:12" x14ac:dyDescent="0.2">
      <c r="B152" s="34" t="s">
        <v>2346</v>
      </c>
      <c r="C152" s="29"/>
      <c r="D152" s="29"/>
      <c r="E152" s="35" t="s">
        <v>2055</v>
      </c>
      <c r="F152" s="36" t="s">
        <v>2347</v>
      </c>
      <c r="G152" s="36" t="s">
        <v>2348</v>
      </c>
      <c r="H152" s="35" t="s">
        <v>1062</v>
      </c>
      <c r="I152" s="37">
        <v>15</v>
      </c>
      <c r="J152" s="53" t="s">
        <v>7663</v>
      </c>
      <c r="K152" s="52"/>
      <c r="L152" s="52" t="str">
        <f>IF(VLOOKUP(B152,Sheet2!A:B,2,FALSE)=0,"",VLOOKUP(B152,Sheet2!A:B,2,FALSE))</f>
        <v/>
      </c>
    </row>
    <row r="153" spans="1:12" x14ac:dyDescent="0.2">
      <c r="B153" s="34" t="s">
        <v>2349</v>
      </c>
      <c r="C153" s="29"/>
      <c r="D153" s="29"/>
      <c r="E153" s="35" t="s">
        <v>2055</v>
      </c>
      <c r="F153" s="36" t="s">
        <v>2350</v>
      </c>
      <c r="G153" s="36" t="s">
        <v>2351</v>
      </c>
      <c r="H153" s="35" t="s">
        <v>1062</v>
      </c>
      <c r="I153" s="37">
        <v>10</v>
      </c>
      <c r="J153" s="53" t="s">
        <v>7663</v>
      </c>
      <c r="K153" s="52"/>
      <c r="L153" s="52" t="str">
        <f>IF(VLOOKUP(B153,Sheet2!A:B,2,FALSE)=0,"",VLOOKUP(B153,Sheet2!A:B,2,FALSE))</f>
        <v/>
      </c>
    </row>
    <row r="154" spans="1:12" x14ac:dyDescent="0.2">
      <c r="B154" s="34" t="s">
        <v>2352</v>
      </c>
      <c r="C154" s="29"/>
      <c r="D154" s="29"/>
      <c r="E154" s="35" t="s">
        <v>2055</v>
      </c>
      <c r="F154" s="36" t="s">
        <v>2061</v>
      </c>
      <c r="G154" s="36" t="s">
        <v>2353</v>
      </c>
      <c r="H154" s="35" t="s">
        <v>1062</v>
      </c>
      <c r="I154" s="37">
        <v>4</v>
      </c>
      <c r="J154" s="53" t="s">
        <v>7663</v>
      </c>
      <c r="K154" s="52"/>
      <c r="L154" s="52" t="str">
        <f>IF(VLOOKUP(B154,Sheet2!A:B,2,FALSE)=0,"",VLOOKUP(B154,Sheet2!A:B,2,FALSE))</f>
        <v/>
      </c>
    </row>
    <row r="155" spans="1:12" x14ac:dyDescent="0.2">
      <c r="B155" s="34" t="s">
        <v>2354</v>
      </c>
      <c r="C155" s="29"/>
      <c r="D155" s="29"/>
      <c r="E155" s="35" t="s">
        <v>2055</v>
      </c>
      <c r="F155" s="36" t="s">
        <v>2355</v>
      </c>
      <c r="G155" s="36" t="s">
        <v>2356</v>
      </c>
      <c r="H155" s="35" t="s">
        <v>1062</v>
      </c>
      <c r="I155" s="37">
        <v>2</v>
      </c>
      <c r="J155" s="53" t="s">
        <v>7663</v>
      </c>
      <c r="K155" s="52"/>
      <c r="L155" s="52" t="str">
        <f>IF(VLOOKUP(B155,Sheet2!A:B,2,FALSE)=0,"",VLOOKUP(B155,Sheet2!A:B,2,FALSE))</f>
        <v/>
      </c>
    </row>
    <row r="156" spans="1:12" x14ac:dyDescent="0.2">
      <c r="B156" s="34" t="s">
        <v>2357</v>
      </c>
      <c r="C156" s="29"/>
      <c r="D156" s="29"/>
      <c r="E156" s="35" t="s">
        <v>2055</v>
      </c>
      <c r="F156" s="36" t="s">
        <v>2358</v>
      </c>
      <c r="G156" s="36" t="s">
        <v>2359</v>
      </c>
      <c r="H156" s="35" t="s">
        <v>1062</v>
      </c>
      <c r="I156" s="37">
        <v>1</v>
      </c>
      <c r="J156" s="53" t="s">
        <v>7663</v>
      </c>
      <c r="K156" s="52"/>
      <c r="L156" s="52" t="str">
        <f>IF(VLOOKUP(B156,Sheet2!A:B,2,FALSE)=0,"",VLOOKUP(B156,Sheet2!A:B,2,FALSE))</f>
        <v/>
      </c>
    </row>
    <row r="157" spans="1:12" x14ac:dyDescent="0.2">
      <c r="B157" s="34" t="s">
        <v>2360</v>
      </c>
      <c r="C157" s="29"/>
      <c r="D157" s="29"/>
      <c r="E157" s="35" t="s">
        <v>2055</v>
      </c>
      <c r="F157" s="36" t="s">
        <v>2361</v>
      </c>
      <c r="G157" s="36" t="s">
        <v>2362</v>
      </c>
      <c r="H157" s="35" t="s">
        <v>1062</v>
      </c>
      <c r="I157" s="37">
        <v>5</v>
      </c>
      <c r="J157" s="53" t="s">
        <v>7663</v>
      </c>
      <c r="K157" s="52"/>
      <c r="L157" s="52" t="str">
        <f>IF(VLOOKUP(B157,Sheet2!A:B,2,FALSE)=0,"",VLOOKUP(B157,Sheet2!A:B,2,FALSE))</f>
        <v/>
      </c>
    </row>
    <row r="158" spans="1:12" x14ac:dyDescent="0.2">
      <c r="B158" s="34" t="s">
        <v>2363</v>
      </c>
      <c r="C158" s="29"/>
      <c r="D158" s="29"/>
      <c r="E158" s="35" t="s">
        <v>2055</v>
      </c>
      <c r="F158" s="36" t="s">
        <v>2364</v>
      </c>
      <c r="G158" s="36" t="s">
        <v>2365</v>
      </c>
      <c r="H158" s="35" t="s">
        <v>1062</v>
      </c>
      <c r="I158" s="37">
        <v>2</v>
      </c>
      <c r="J158" s="53" t="s">
        <v>7663</v>
      </c>
      <c r="K158" s="52"/>
      <c r="L158" s="52" t="str">
        <f>IF(VLOOKUP(B158,Sheet2!A:B,2,FALSE)=0,"",VLOOKUP(B158,Sheet2!A:B,2,FALSE))</f>
        <v/>
      </c>
    </row>
    <row r="159" spans="1:12" x14ac:dyDescent="0.2">
      <c r="B159" s="34" t="s">
        <v>2366</v>
      </c>
      <c r="C159" s="29"/>
      <c r="D159" s="29"/>
      <c r="E159" s="35" t="s">
        <v>2055</v>
      </c>
      <c r="F159" s="36" t="s">
        <v>2367</v>
      </c>
      <c r="G159" s="36" t="s">
        <v>2368</v>
      </c>
      <c r="H159" s="35" t="s">
        <v>1062</v>
      </c>
      <c r="I159" s="37">
        <v>2</v>
      </c>
      <c r="J159" s="53" t="s">
        <v>7663</v>
      </c>
      <c r="K159" s="52"/>
      <c r="L159" s="52" t="str">
        <f>IF(VLOOKUP(B159,Sheet2!A:B,2,FALSE)=0,"",VLOOKUP(B159,Sheet2!A:B,2,FALSE))</f>
        <v/>
      </c>
    </row>
    <row r="160" spans="1:12" x14ac:dyDescent="0.2">
      <c r="B160" s="34" t="s">
        <v>2369</v>
      </c>
      <c r="C160" s="29"/>
      <c r="D160" s="29"/>
      <c r="E160" s="35" t="s">
        <v>2055</v>
      </c>
      <c r="F160" s="36" t="s">
        <v>2370</v>
      </c>
      <c r="G160" s="36" t="s">
        <v>2371</v>
      </c>
      <c r="H160" s="35" t="s">
        <v>1062</v>
      </c>
      <c r="I160" s="37">
        <v>4</v>
      </c>
      <c r="J160" s="53" t="s">
        <v>7663</v>
      </c>
      <c r="K160" s="52"/>
      <c r="L160" s="52" t="str">
        <f>IF(VLOOKUP(B160,Sheet2!A:B,2,FALSE)=0,"",VLOOKUP(B160,Sheet2!A:B,2,FALSE))</f>
        <v/>
      </c>
    </row>
    <row r="161" spans="2:12" x14ac:dyDescent="0.2">
      <c r="B161" s="34" t="s">
        <v>2372</v>
      </c>
      <c r="C161" s="29"/>
      <c r="D161" s="29"/>
      <c r="E161" s="35" t="s">
        <v>2055</v>
      </c>
      <c r="F161" s="36" t="s">
        <v>2373</v>
      </c>
      <c r="G161" s="36" t="s">
        <v>2374</v>
      </c>
      <c r="H161" s="35" t="s">
        <v>1062</v>
      </c>
      <c r="I161" s="37">
        <v>3.4</v>
      </c>
      <c r="J161" s="53" t="s">
        <v>7663</v>
      </c>
      <c r="K161" s="52"/>
      <c r="L161" s="52" t="str">
        <f>IF(VLOOKUP(B161,Sheet2!A:B,2,FALSE)=0,"",VLOOKUP(B161,Sheet2!A:B,2,FALSE))</f>
        <v/>
      </c>
    </row>
    <row r="162" spans="2:12" x14ac:dyDescent="0.2">
      <c r="B162" s="34" t="s">
        <v>2375</v>
      </c>
      <c r="C162" s="29"/>
      <c r="D162" s="29"/>
      <c r="E162" s="35" t="s">
        <v>2055</v>
      </c>
      <c r="F162" s="36" t="s">
        <v>2376</v>
      </c>
      <c r="G162" s="36" t="s">
        <v>2377</v>
      </c>
      <c r="H162" s="35" t="s">
        <v>1062</v>
      </c>
      <c r="I162" s="37">
        <v>1</v>
      </c>
      <c r="J162" s="53" t="s">
        <v>7663</v>
      </c>
      <c r="K162" s="52"/>
      <c r="L162" s="52" t="str">
        <f>IF(VLOOKUP(B162,Sheet2!A:B,2,FALSE)=0,"",VLOOKUP(B162,Sheet2!A:B,2,FALSE))</f>
        <v/>
      </c>
    </row>
    <row r="163" spans="2:12" x14ac:dyDescent="0.2">
      <c r="B163" s="34" t="s">
        <v>2378</v>
      </c>
      <c r="C163" s="29"/>
      <c r="D163" s="29"/>
      <c r="E163" s="35" t="s">
        <v>2055</v>
      </c>
      <c r="F163" s="36" t="s">
        <v>2379</v>
      </c>
      <c r="G163" s="36" t="s">
        <v>2380</v>
      </c>
      <c r="H163" s="35" t="s">
        <v>1062</v>
      </c>
      <c r="I163" s="37">
        <v>64.2</v>
      </c>
      <c r="J163" s="53" t="s">
        <v>7663</v>
      </c>
      <c r="K163" s="52"/>
      <c r="L163" s="52" t="str">
        <f>IF(VLOOKUP(B163,Sheet2!A:B,2,FALSE)=0,"",VLOOKUP(B163,Sheet2!A:B,2,FALSE))</f>
        <v/>
      </c>
    </row>
    <row r="164" spans="2:12" x14ac:dyDescent="0.2">
      <c r="B164" s="34" t="s">
        <v>2381</v>
      </c>
      <c r="C164" s="29"/>
      <c r="D164" s="29"/>
      <c r="E164" s="35" t="s">
        <v>2055</v>
      </c>
      <c r="F164" s="36" t="s">
        <v>2382</v>
      </c>
      <c r="G164" s="36" t="s">
        <v>2383</v>
      </c>
      <c r="H164" s="35" t="s">
        <v>1062</v>
      </c>
      <c r="I164" s="37">
        <v>74</v>
      </c>
      <c r="J164" s="53" t="s">
        <v>7663</v>
      </c>
      <c r="K164" s="52"/>
      <c r="L164" s="52" t="str">
        <f>IF(VLOOKUP(B164,Sheet2!A:B,2,FALSE)=0,"",VLOOKUP(B164,Sheet2!A:B,2,FALSE))</f>
        <v/>
      </c>
    </row>
    <row r="165" spans="2:12" x14ac:dyDescent="0.2">
      <c r="B165" s="34" t="s">
        <v>2384</v>
      </c>
      <c r="C165" s="29"/>
      <c r="D165" s="29"/>
      <c r="E165" s="35" t="s">
        <v>2055</v>
      </c>
      <c r="F165" s="36" t="s">
        <v>2385</v>
      </c>
      <c r="G165" s="36">
        <v>0</v>
      </c>
      <c r="H165" s="35" t="s">
        <v>1062</v>
      </c>
      <c r="I165" s="37">
        <v>4</v>
      </c>
      <c r="J165" s="53" t="s">
        <v>7663</v>
      </c>
      <c r="K165" s="52"/>
      <c r="L165" s="52" t="str">
        <f>IF(VLOOKUP(B165,Sheet2!A:B,2,FALSE)=0,"",VLOOKUP(B165,Sheet2!A:B,2,FALSE))</f>
        <v/>
      </c>
    </row>
    <row r="166" spans="2:12" x14ac:dyDescent="0.2">
      <c r="B166" s="34" t="s">
        <v>2386</v>
      </c>
      <c r="C166" s="29"/>
      <c r="D166" s="29"/>
      <c r="E166" s="35" t="s">
        <v>2055</v>
      </c>
      <c r="F166" s="36" t="s">
        <v>2174</v>
      </c>
      <c r="G166" s="36" t="s">
        <v>2387</v>
      </c>
      <c r="H166" s="35" t="s">
        <v>1062</v>
      </c>
      <c r="I166" s="37">
        <v>5</v>
      </c>
      <c r="J166" s="53" t="s">
        <v>7663</v>
      </c>
      <c r="K166" s="52"/>
      <c r="L166" s="52" t="str">
        <f>IF(VLOOKUP(B166,Sheet2!A:B,2,FALSE)=0,"",VLOOKUP(B166,Sheet2!A:B,2,FALSE))</f>
        <v/>
      </c>
    </row>
    <row r="167" spans="2:12" x14ac:dyDescent="0.2">
      <c r="B167" s="34" t="s">
        <v>2388</v>
      </c>
      <c r="C167" s="29"/>
      <c r="D167" s="29"/>
      <c r="E167" s="35" t="s">
        <v>2055</v>
      </c>
      <c r="F167" s="36" t="s">
        <v>2389</v>
      </c>
      <c r="G167" s="36" t="s">
        <v>2390</v>
      </c>
      <c r="H167" s="35" t="s">
        <v>1062</v>
      </c>
      <c r="I167" s="37">
        <v>1.5</v>
      </c>
      <c r="J167" s="53" t="s">
        <v>7663</v>
      </c>
      <c r="K167" s="52"/>
      <c r="L167" s="52" t="str">
        <f>IF(VLOOKUP(B167,Sheet2!A:B,2,FALSE)=0,"",VLOOKUP(B167,Sheet2!A:B,2,FALSE))</f>
        <v/>
      </c>
    </row>
    <row r="168" spans="2:12" x14ac:dyDescent="0.2">
      <c r="B168" s="34" t="s">
        <v>2391</v>
      </c>
      <c r="C168" s="29"/>
      <c r="D168" s="29"/>
      <c r="E168" s="35" t="s">
        <v>2055</v>
      </c>
      <c r="F168" s="36" t="s">
        <v>2392</v>
      </c>
      <c r="G168" s="36" t="s">
        <v>2393</v>
      </c>
      <c r="H168" s="35" t="s">
        <v>1062</v>
      </c>
      <c r="I168" s="37">
        <v>1</v>
      </c>
      <c r="J168" s="53" t="s">
        <v>7663</v>
      </c>
      <c r="K168" s="52"/>
      <c r="L168" s="52" t="str">
        <f>IF(VLOOKUP(B168,Sheet2!A:B,2,FALSE)=0,"",VLOOKUP(B168,Sheet2!A:B,2,FALSE))</f>
        <v/>
      </c>
    </row>
    <row r="169" spans="2:12" x14ac:dyDescent="0.2">
      <c r="B169" s="34" t="s">
        <v>2394</v>
      </c>
      <c r="C169" s="29"/>
      <c r="D169" s="29"/>
      <c r="E169" s="35" t="s">
        <v>2055</v>
      </c>
      <c r="F169" s="36" t="s">
        <v>2395</v>
      </c>
      <c r="G169" s="36" t="s">
        <v>2396</v>
      </c>
      <c r="H169" s="35" t="s">
        <v>1062</v>
      </c>
      <c r="I169" s="37">
        <v>3</v>
      </c>
      <c r="J169" s="53" t="s">
        <v>7663</v>
      </c>
      <c r="K169" s="52"/>
      <c r="L169" s="52" t="str">
        <f>IF(VLOOKUP(B169,Sheet2!A:B,2,FALSE)=0,"",VLOOKUP(B169,Sheet2!A:B,2,FALSE))</f>
        <v/>
      </c>
    </row>
    <row r="170" spans="2:12" x14ac:dyDescent="0.2">
      <c r="B170" s="34" t="s">
        <v>2397</v>
      </c>
      <c r="C170" s="29"/>
      <c r="D170" s="29"/>
      <c r="E170" s="35" t="s">
        <v>2055</v>
      </c>
      <c r="F170" s="36" t="s">
        <v>2398</v>
      </c>
      <c r="G170" s="36" t="s">
        <v>2399</v>
      </c>
      <c r="H170" s="35" t="s">
        <v>1062</v>
      </c>
      <c r="I170" s="37">
        <v>1</v>
      </c>
      <c r="J170" s="53" t="s">
        <v>7663</v>
      </c>
      <c r="K170" s="52"/>
      <c r="L170" s="52" t="str">
        <f>IF(VLOOKUP(B170,Sheet2!A:B,2,FALSE)=0,"",VLOOKUP(B170,Sheet2!A:B,2,FALSE))</f>
        <v/>
      </c>
    </row>
    <row r="171" spans="2:12" x14ac:dyDescent="0.2">
      <c r="B171" s="34" t="s">
        <v>2400</v>
      </c>
      <c r="C171" s="29"/>
      <c r="D171" s="29"/>
      <c r="E171" s="35" t="s">
        <v>2055</v>
      </c>
      <c r="F171" s="36" t="s">
        <v>2401</v>
      </c>
      <c r="G171" s="36" t="s">
        <v>2402</v>
      </c>
      <c r="H171" s="35" t="s">
        <v>1062</v>
      </c>
      <c r="I171" s="37">
        <v>12.63</v>
      </c>
      <c r="J171" s="53" t="s">
        <v>7663</v>
      </c>
      <c r="K171" s="52"/>
      <c r="L171" s="52" t="str">
        <f>IF(VLOOKUP(B171,Sheet2!A:B,2,FALSE)=0,"",VLOOKUP(B171,Sheet2!A:B,2,FALSE))</f>
        <v/>
      </c>
    </row>
    <row r="172" spans="2:12" x14ac:dyDescent="0.2">
      <c r="B172" s="34" t="s">
        <v>2403</v>
      </c>
      <c r="C172" s="29"/>
      <c r="D172" s="29"/>
      <c r="E172" s="35" t="s">
        <v>2055</v>
      </c>
      <c r="F172" s="36" t="s">
        <v>2404</v>
      </c>
      <c r="G172" s="36" t="s">
        <v>2405</v>
      </c>
      <c r="H172" s="35" t="s">
        <v>1062</v>
      </c>
      <c r="I172" s="37">
        <v>4.5</v>
      </c>
      <c r="J172" s="53" t="s">
        <v>7663</v>
      </c>
      <c r="K172" s="52"/>
      <c r="L172" s="52" t="str">
        <f>IF(VLOOKUP(B172,Sheet2!A:B,2,FALSE)=0,"",VLOOKUP(B172,Sheet2!A:B,2,FALSE))</f>
        <v/>
      </c>
    </row>
    <row r="173" spans="2:12" x14ac:dyDescent="0.2">
      <c r="B173" s="34" t="s">
        <v>2406</v>
      </c>
      <c r="C173" s="29"/>
      <c r="D173" s="29"/>
      <c r="E173" s="35" t="s">
        <v>2055</v>
      </c>
      <c r="F173" s="36" t="s">
        <v>2407</v>
      </c>
      <c r="G173" s="36" t="s">
        <v>2408</v>
      </c>
      <c r="H173" s="35" t="s">
        <v>1062</v>
      </c>
      <c r="I173" s="37">
        <v>0.62999999999999989</v>
      </c>
      <c r="J173" s="53" t="s">
        <v>7663</v>
      </c>
      <c r="K173" s="52"/>
      <c r="L173" s="52" t="str">
        <f>IF(VLOOKUP(B173,Sheet2!A:B,2,FALSE)=0,"",VLOOKUP(B173,Sheet2!A:B,2,FALSE))</f>
        <v/>
      </c>
    </row>
    <row r="174" spans="2:12" x14ac:dyDescent="0.2">
      <c r="B174" s="34" t="s">
        <v>2409</v>
      </c>
      <c r="C174" s="29"/>
      <c r="D174" s="29"/>
      <c r="E174" s="35" t="s">
        <v>2055</v>
      </c>
      <c r="F174" s="36" t="s">
        <v>2174</v>
      </c>
      <c r="G174" s="36" t="s">
        <v>2410</v>
      </c>
      <c r="H174" s="35" t="s">
        <v>1062</v>
      </c>
      <c r="I174" s="37">
        <v>4</v>
      </c>
      <c r="J174" s="53" t="s">
        <v>7663</v>
      </c>
      <c r="K174" s="52"/>
      <c r="L174" s="52">
        <f>IF(VLOOKUP(B174,Sheet2!A:B,2,FALSE)=0,"",VLOOKUP(B174,Sheet2!A:B,2,FALSE))</f>
        <v>50</v>
      </c>
    </row>
    <row r="175" spans="2:12" x14ac:dyDescent="0.2">
      <c r="B175" s="34" t="s">
        <v>2412</v>
      </c>
      <c r="C175" s="29"/>
      <c r="D175" s="29"/>
      <c r="E175" s="35" t="s">
        <v>2055</v>
      </c>
      <c r="F175" s="36" t="s">
        <v>2413</v>
      </c>
      <c r="G175" s="36" t="s">
        <v>2411</v>
      </c>
      <c r="H175" s="35" t="s">
        <v>1062</v>
      </c>
      <c r="I175" s="37">
        <v>40</v>
      </c>
      <c r="J175" s="53" t="s">
        <v>7663</v>
      </c>
      <c r="K175" s="52"/>
      <c r="L175" s="52" t="str">
        <f>IF(VLOOKUP(B175,Sheet2!A:B,2,FALSE)=0,"",VLOOKUP(B175,Sheet2!A:B,2,FALSE))</f>
        <v/>
      </c>
    </row>
    <row r="176" spans="2:12" x14ac:dyDescent="0.2">
      <c r="B176" s="34" t="s">
        <v>2414</v>
      </c>
      <c r="C176" s="29"/>
      <c r="D176" s="29"/>
      <c r="E176" s="35" t="s">
        <v>2055</v>
      </c>
      <c r="F176" s="36" t="s">
        <v>2415</v>
      </c>
      <c r="G176" s="36" t="s">
        <v>2411</v>
      </c>
      <c r="H176" s="35" t="s">
        <v>1062</v>
      </c>
      <c r="I176" s="37">
        <v>30</v>
      </c>
      <c r="J176" s="53" t="s">
        <v>7663</v>
      </c>
      <c r="K176" s="52"/>
      <c r="L176" s="52" t="str">
        <f>IF(VLOOKUP(B176,Sheet2!A:B,2,FALSE)=0,"",VLOOKUP(B176,Sheet2!A:B,2,FALSE))</f>
        <v/>
      </c>
    </row>
    <row r="177" spans="2:12" x14ac:dyDescent="0.2">
      <c r="B177" s="34" t="s">
        <v>2416</v>
      </c>
      <c r="C177" s="29"/>
      <c r="D177" s="29"/>
      <c r="E177" s="35" t="s">
        <v>2417</v>
      </c>
      <c r="F177" s="36" t="s">
        <v>2418</v>
      </c>
      <c r="G177" s="36" t="s">
        <v>2411</v>
      </c>
      <c r="H177" s="35" t="s">
        <v>2419</v>
      </c>
      <c r="I177" s="37">
        <v>5</v>
      </c>
      <c r="J177" s="53" t="s">
        <v>7663</v>
      </c>
      <c r="K177" s="52"/>
      <c r="L177" s="52" t="str">
        <f>IF(VLOOKUP(B177,Sheet2!A:B,2,FALSE)=0,"",VLOOKUP(B177,Sheet2!A:B,2,FALSE))</f>
        <v/>
      </c>
    </row>
    <row r="178" spans="2:12" x14ac:dyDescent="0.2">
      <c r="B178" s="34" t="s">
        <v>2420</v>
      </c>
      <c r="C178" s="29"/>
      <c r="D178" s="29"/>
      <c r="E178" s="35" t="s">
        <v>2055</v>
      </c>
      <c r="F178" s="36" t="s">
        <v>2421</v>
      </c>
      <c r="G178" s="36" t="s">
        <v>2411</v>
      </c>
      <c r="H178" s="35" t="s">
        <v>1062</v>
      </c>
      <c r="I178" s="37">
        <v>120</v>
      </c>
      <c r="J178" s="53" t="s">
        <v>7663</v>
      </c>
      <c r="K178" s="52"/>
      <c r="L178" s="52" t="str">
        <f>IF(VLOOKUP(B178,Sheet2!A:B,2,FALSE)=0,"",VLOOKUP(B178,Sheet2!A:B,2,FALSE))</f>
        <v/>
      </c>
    </row>
    <row r="179" spans="2:12" x14ac:dyDescent="0.2">
      <c r="B179" s="34" t="s">
        <v>2422</v>
      </c>
      <c r="C179" s="29"/>
      <c r="D179" s="29"/>
      <c r="E179" s="35" t="s">
        <v>2055</v>
      </c>
      <c r="F179" s="36" t="s">
        <v>2423</v>
      </c>
      <c r="G179" s="36" t="s">
        <v>2424</v>
      </c>
      <c r="H179" s="35" t="s">
        <v>1062</v>
      </c>
      <c r="I179" s="37">
        <v>2</v>
      </c>
      <c r="J179" s="53" t="s">
        <v>7663</v>
      </c>
      <c r="K179" s="52"/>
      <c r="L179" s="52" t="str">
        <f>IF(VLOOKUP(B179,Sheet2!A:B,2,FALSE)=0,"",VLOOKUP(B179,Sheet2!A:B,2,FALSE))</f>
        <v/>
      </c>
    </row>
    <row r="180" spans="2:12" x14ac:dyDescent="0.2">
      <c r="B180" s="34" t="s">
        <v>2425</v>
      </c>
      <c r="C180" s="29"/>
      <c r="D180" s="29"/>
      <c r="E180" s="35" t="s">
        <v>2055</v>
      </c>
      <c r="F180" s="36" t="s">
        <v>2426</v>
      </c>
      <c r="G180" s="36" t="s">
        <v>2427</v>
      </c>
      <c r="H180" s="35" t="s">
        <v>1062</v>
      </c>
      <c r="I180" s="37">
        <v>3</v>
      </c>
      <c r="J180" s="53" t="s">
        <v>7663</v>
      </c>
      <c r="K180" s="52"/>
      <c r="L180" s="52" t="str">
        <f>IF(VLOOKUP(B180,Sheet2!A:B,2,FALSE)=0,"",VLOOKUP(B180,Sheet2!A:B,2,FALSE))</f>
        <v/>
      </c>
    </row>
    <row r="181" spans="2:12" x14ac:dyDescent="0.2">
      <c r="B181" s="34" t="s">
        <v>2428</v>
      </c>
      <c r="C181" s="29"/>
      <c r="D181" s="29"/>
      <c r="E181" s="35" t="s">
        <v>2055</v>
      </c>
      <c r="F181" s="36" t="s">
        <v>2429</v>
      </c>
      <c r="G181" s="36" t="s">
        <v>2430</v>
      </c>
      <c r="H181" s="35" t="s">
        <v>1062</v>
      </c>
      <c r="I181" s="37">
        <v>4.5</v>
      </c>
      <c r="J181" s="53" t="s">
        <v>7663</v>
      </c>
      <c r="K181" s="52"/>
      <c r="L181" s="52" t="str">
        <f>IF(VLOOKUP(B181,Sheet2!A:B,2,FALSE)=0,"",VLOOKUP(B181,Sheet2!A:B,2,FALSE))</f>
        <v/>
      </c>
    </row>
    <row r="182" spans="2:12" x14ac:dyDescent="0.2">
      <c r="B182" s="34" t="s">
        <v>2431</v>
      </c>
      <c r="C182" s="29"/>
      <c r="D182" s="29"/>
      <c r="E182" s="35" t="s">
        <v>2055</v>
      </c>
      <c r="F182" s="36" t="s">
        <v>2432</v>
      </c>
      <c r="G182" s="36" t="s">
        <v>2433</v>
      </c>
      <c r="H182" s="35" t="s">
        <v>1062</v>
      </c>
      <c r="I182" s="37">
        <v>2</v>
      </c>
      <c r="J182" s="53" t="s">
        <v>7663</v>
      </c>
      <c r="K182" s="52"/>
      <c r="L182" s="52" t="str">
        <f>IF(VLOOKUP(B182,Sheet2!A:B,2,FALSE)=0,"",VLOOKUP(B182,Sheet2!A:B,2,FALSE))</f>
        <v/>
      </c>
    </row>
    <row r="183" spans="2:12" x14ac:dyDescent="0.2">
      <c r="B183" s="34" t="s">
        <v>2434</v>
      </c>
      <c r="C183" s="29"/>
      <c r="D183" s="29"/>
      <c r="E183" s="35" t="s">
        <v>2055</v>
      </c>
      <c r="F183" s="36" t="s">
        <v>2435</v>
      </c>
      <c r="G183" s="36" t="s">
        <v>2436</v>
      </c>
      <c r="H183" s="35" t="s">
        <v>1062</v>
      </c>
      <c r="I183" s="37">
        <v>7</v>
      </c>
      <c r="J183" s="53" t="s">
        <v>7663</v>
      </c>
      <c r="K183" s="52"/>
      <c r="L183" s="52" t="str">
        <f>IF(VLOOKUP(B183,Sheet2!A:B,2,FALSE)=0,"",VLOOKUP(B183,Sheet2!A:B,2,FALSE))</f>
        <v/>
      </c>
    </row>
    <row r="184" spans="2:12" x14ac:dyDescent="0.2">
      <c r="B184" s="34" t="s">
        <v>2437</v>
      </c>
      <c r="C184" s="29"/>
      <c r="D184" s="29"/>
      <c r="E184" s="35" t="s">
        <v>2055</v>
      </c>
      <c r="F184" s="36" t="s">
        <v>2438</v>
      </c>
      <c r="G184" s="36" t="s">
        <v>2439</v>
      </c>
      <c r="H184" s="35" t="s">
        <v>1062</v>
      </c>
      <c r="I184" s="37">
        <v>0.25</v>
      </c>
      <c r="J184" s="53" t="s">
        <v>7663</v>
      </c>
      <c r="K184" s="52"/>
      <c r="L184" s="52" t="str">
        <f>IF(VLOOKUP(B184,Sheet2!A:B,2,FALSE)=0,"",VLOOKUP(B184,Sheet2!A:B,2,FALSE))</f>
        <v/>
      </c>
    </row>
    <row r="185" spans="2:12" x14ac:dyDescent="0.2">
      <c r="B185" s="34" t="s">
        <v>2440</v>
      </c>
      <c r="C185" s="29"/>
      <c r="D185" s="29"/>
      <c r="E185" s="35" t="s">
        <v>2055</v>
      </c>
      <c r="F185" s="36" t="s">
        <v>2174</v>
      </c>
      <c r="G185" s="36" t="s">
        <v>2441</v>
      </c>
      <c r="H185" s="35" t="s">
        <v>1062</v>
      </c>
      <c r="I185" s="37">
        <v>7</v>
      </c>
      <c r="J185" s="53" t="s">
        <v>7663</v>
      </c>
      <c r="K185" s="52"/>
      <c r="L185" s="52" t="str">
        <f>IF(VLOOKUP(B185,Sheet2!A:B,2,FALSE)=0,"",VLOOKUP(B185,Sheet2!A:B,2,FALSE))</f>
        <v/>
      </c>
    </row>
    <row r="186" spans="2:12" x14ac:dyDescent="0.2">
      <c r="B186" s="34" t="s">
        <v>2442</v>
      </c>
      <c r="C186" s="29"/>
      <c r="D186" s="29"/>
      <c r="E186" s="35" t="s">
        <v>2055</v>
      </c>
      <c r="F186" s="36" t="s">
        <v>2443</v>
      </c>
      <c r="G186" s="36" t="s">
        <v>2444</v>
      </c>
      <c r="H186" s="35" t="s">
        <v>1062</v>
      </c>
      <c r="I186" s="37">
        <v>0.82000000000000028</v>
      </c>
      <c r="J186" s="53" t="s">
        <v>7663</v>
      </c>
      <c r="K186" s="52"/>
      <c r="L186" s="52" t="str">
        <f>IF(VLOOKUP(B186,Sheet2!A:B,2,FALSE)=0,"",VLOOKUP(B186,Sheet2!A:B,2,FALSE))</f>
        <v/>
      </c>
    </row>
    <row r="187" spans="2:12" x14ac:dyDescent="0.2">
      <c r="B187" s="34" t="s">
        <v>2445</v>
      </c>
      <c r="C187" s="29"/>
      <c r="D187" s="29"/>
      <c r="E187" s="35" t="s">
        <v>2055</v>
      </c>
      <c r="F187" s="36" t="s">
        <v>2446</v>
      </c>
      <c r="G187" s="36" t="s">
        <v>2447</v>
      </c>
      <c r="H187" s="35" t="s">
        <v>1062</v>
      </c>
      <c r="I187" s="37">
        <v>0.75</v>
      </c>
      <c r="J187" s="53" t="s">
        <v>7663</v>
      </c>
      <c r="K187" s="52"/>
      <c r="L187" s="52" t="str">
        <f>IF(VLOOKUP(B187,Sheet2!A:B,2,FALSE)=0,"",VLOOKUP(B187,Sheet2!A:B,2,FALSE))</f>
        <v/>
      </c>
    </row>
    <row r="188" spans="2:12" x14ac:dyDescent="0.2">
      <c r="B188" s="34" t="s">
        <v>2448</v>
      </c>
      <c r="C188" s="29"/>
      <c r="D188" s="29"/>
      <c r="E188" s="35" t="s">
        <v>2055</v>
      </c>
      <c r="F188" s="36" t="s">
        <v>2443</v>
      </c>
      <c r="G188" s="36" t="s">
        <v>2449</v>
      </c>
      <c r="H188" s="35" t="s">
        <v>1062</v>
      </c>
      <c r="I188" s="37">
        <v>1</v>
      </c>
      <c r="J188" s="53" t="s">
        <v>7663</v>
      </c>
      <c r="K188" s="52"/>
      <c r="L188" s="52" t="str">
        <f>IF(VLOOKUP(B188,Sheet2!A:B,2,FALSE)=0,"",VLOOKUP(B188,Sheet2!A:B,2,FALSE))</f>
        <v/>
      </c>
    </row>
    <row r="189" spans="2:12" x14ac:dyDescent="0.2">
      <c r="B189" s="34" t="s">
        <v>2450</v>
      </c>
      <c r="C189" s="29"/>
      <c r="D189" s="29"/>
      <c r="E189" s="35" t="s">
        <v>2055</v>
      </c>
      <c r="F189" s="36" t="s">
        <v>2446</v>
      </c>
      <c r="G189" s="36" t="s">
        <v>2451</v>
      </c>
      <c r="H189" s="35" t="s">
        <v>1062</v>
      </c>
      <c r="I189" s="37">
        <v>2</v>
      </c>
      <c r="J189" s="53" t="s">
        <v>7663</v>
      </c>
      <c r="K189" s="52"/>
      <c r="L189" s="52" t="str">
        <f>IF(VLOOKUP(B189,Sheet2!A:B,2,FALSE)=0,"",VLOOKUP(B189,Sheet2!A:B,2,FALSE))</f>
        <v/>
      </c>
    </row>
    <row r="190" spans="2:12" x14ac:dyDescent="0.2">
      <c r="B190" s="34" t="s">
        <v>2452</v>
      </c>
      <c r="C190" s="29"/>
      <c r="D190" s="29"/>
      <c r="E190" s="35" t="s">
        <v>2055</v>
      </c>
      <c r="F190" s="36" t="s">
        <v>2453</v>
      </c>
      <c r="G190" s="36" t="s">
        <v>2454</v>
      </c>
      <c r="H190" s="35" t="s">
        <v>1062</v>
      </c>
      <c r="I190" s="37">
        <v>2</v>
      </c>
      <c r="J190" s="53" t="s">
        <v>7663</v>
      </c>
      <c r="K190" s="52"/>
      <c r="L190" s="52" t="str">
        <f>IF(VLOOKUP(B190,Sheet2!A:B,2,FALSE)=0,"",VLOOKUP(B190,Sheet2!A:B,2,FALSE))</f>
        <v/>
      </c>
    </row>
    <row r="191" spans="2:12" x14ac:dyDescent="0.2">
      <c r="B191" s="34" t="s">
        <v>2455</v>
      </c>
      <c r="C191" s="29"/>
      <c r="D191" s="29"/>
      <c r="E191" s="35" t="s">
        <v>2055</v>
      </c>
      <c r="F191" s="36" t="s">
        <v>2456</v>
      </c>
      <c r="G191" s="36" t="s">
        <v>2457</v>
      </c>
      <c r="H191" s="35" t="s">
        <v>1062</v>
      </c>
      <c r="I191" s="37">
        <v>8.3249999999999993</v>
      </c>
      <c r="J191" s="53" t="s">
        <v>7663</v>
      </c>
      <c r="K191" s="52"/>
      <c r="L191" s="52" t="str">
        <f>IF(VLOOKUP(B191,Sheet2!A:B,2,FALSE)=0,"",VLOOKUP(B191,Sheet2!A:B,2,FALSE))</f>
        <v/>
      </c>
    </row>
    <row r="192" spans="2:12" x14ac:dyDescent="0.2">
      <c r="B192" s="34" t="s">
        <v>2458</v>
      </c>
      <c r="C192" s="29"/>
      <c r="D192" s="29"/>
      <c r="E192" s="35" t="s">
        <v>2055</v>
      </c>
      <c r="F192" s="36" t="s">
        <v>2438</v>
      </c>
      <c r="G192" s="36" t="s">
        <v>2459</v>
      </c>
      <c r="H192" s="35" t="s">
        <v>1062</v>
      </c>
      <c r="I192" s="37">
        <v>4.33</v>
      </c>
      <c r="J192" s="53" t="s">
        <v>7663</v>
      </c>
      <c r="K192" s="52"/>
      <c r="L192" s="52" t="str">
        <f>IF(VLOOKUP(B192,Sheet2!A:B,2,FALSE)=0,"",VLOOKUP(B192,Sheet2!A:B,2,FALSE))</f>
        <v/>
      </c>
    </row>
    <row r="193" spans="1:12" x14ac:dyDescent="0.2">
      <c r="B193" s="34" t="s">
        <v>2460</v>
      </c>
      <c r="C193" s="29"/>
      <c r="D193" s="29"/>
      <c r="E193" s="35" t="s">
        <v>2055</v>
      </c>
      <c r="F193" s="36" t="s">
        <v>2461</v>
      </c>
      <c r="G193" s="36" t="s">
        <v>2423</v>
      </c>
      <c r="H193" s="35" t="s">
        <v>1062</v>
      </c>
      <c r="I193" s="37">
        <v>195</v>
      </c>
      <c r="J193" s="53" t="s">
        <v>7663</v>
      </c>
      <c r="K193" s="52"/>
      <c r="L193" s="52" t="str">
        <f>IF(VLOOKUP(B193,Sheet2!A:B,2,FALSE)=0,"",VLOOKUP(B193,Sheet2!A:B,2,FALSE))</f>
        <v/>
      </c>
    </row>
    <row r="194" spans="1:12" x14ac:dyDescent="0.2">
      <c r="B194" s="34" t="s">
        <v>2462</v>
      </c>
      <c r="C194" s="29"/>
      <c r="D194" s="29"/>
      <c r="E194" s="35" t="s">
        <v>2055</v>
      </c>
      <c r="F194" s="36" t="s">
        <v>2463</v>
      </c>
      <c r="G194" s="36" t="s">
        <v>2464</v>
      </c>
      <c r="H194" s="35" t="s">
        <v>1062</v>
      </c>
      <c r="I194" s="37">
        <v>3</v>
      </c>
      <c r="J194" s="53" t="s">
        <v>7663</v>
      </c>
      <c r="K194" s="52"/>
      <c r="L194" s="52" t="str">
        <f>IF(VLOOKUP(B194,Sheet2!A:B,2,FALSE)=0,"",VLOOKUP(B194,Sheet2!A:B,2,FALSE))</f>
        <v/>
      </c>
    </row>
    <row r="195" spans="1:12" x14ac:dyDescent="0.2">
      <c r="B195" s="34" t="s">
        <v>2465</v>
      </c>
      <c r="C195" s="29"/>
      <c r="D195" s="29"/>
      <c r="E195" s="35" t="s">
        <v>2055</v>
      </c>
      <c r="F195" s="36" t="s">
        <v>2466</v>
      </c>
      <c r="G195" s="36" t="s">
        <v>2467</v>
      </c>
      <c r="H195" s="35" t="s">
        <v>1062</v>
      </c>
      <c r="I195" s="37">
        <v>1</v>
      </c>
      <c r="J195" s="53" t="s">
        <v>7663</v>
      </c>
      <c r="K195" s="52"/>
      <c r="L195" s="52" t="str">
        <f>IF(VLOOKUP(B195,Sheet2!A:B,2,FALSE)=0,"",VLOOKUP(B195,Sheet2!A:B,2,FALSE))</f>
        <v/>
      </c>
    </row>
    <row r="196" spans="1:12" x14ac:dyDescent="0.2">
      <c r="B196" s="34" t="s">
        <v>2468</v>
      </c>
      <c r="C196" s="29"/>
      <c r="D196" s="29"/>
      <c r="E196" s="35" t="s">
        <v>2055</v>
      </c>
      <c r="F196" s="36" t="s">
        <v>2469</v>
      </c>
      <c r="G196" s="36" t="s">
        <v>2470</v>
      </c>
      <c r="H196" s="35" t="s">
        <v>1062</v>
      </c>
      <c r="I196" s="37">
        <v>9</v>
      </c>
      <c r="J196" s="53" t="s">
        <v>7663</v>
      </c>
      <c r="K196" s="52"/>
      <c r="L196" s="52" t="str">
        <f>IF(VLOOKUP(B196,Sheet2!A:B,2,FALSE)=0,"",VLOOKUP(B196,Sheet2!A:B,2,FALSE))</f>
        <v/>
      </c>
    </row>
    <row r="197" spans="1:12" x14ac:dyDescent="0.2">
      <c r="B197" s="34" t="s">
        <v>2472</v>
      </c>
      <c r="C197" s="29"/>
      <c r="D197" s="29"/>
      <c r="E197" s="35" t="s">
        <v>2055</v>
      </c>
      <c r="F197" s="36" t="s">
        <v>2473</v>
      </c>
      <c r="G197" s="36" t="s">
        <v>2474</v>
      </c>
      <c r="H197" s="35" t="s">
        <v>2057</v>
      </c>
      <c r="I197" s="37">
        <v>3</v>
      </c>
      <c r="J197" s="53" t="s">
        <v>7662</v>
      </c>
      <c r="K197" s="52"/>
      <c r="L197" s="52" t="str">
        <f>IF(VLOOKUP(B197,Sheet2!A:B,2,FALSE)=0,"",VLOOKUP(B197,Sheet2!A:B,2,FALSE))</f>
        <v/>
      </c>
    </row>
    <row r="198" spans="1:12" x14ac:dyDescent="0.2">
      <c r="B198" s="34" t="s">
        <v>2475</v>
      </c>
      <c r="C198" s="29"/>
      <c r="D198" s="29"/>
      <c r="E198" s="35" t="s">
        <v>2055</v>
      </c>
      <c r="F198" s="36" t="s">
        <v>2476</v>
      </c>
      <c r="G198" s="36" t="s">
        <v>2477</v>
      </c>
      <c r="H198" s="35" t="s">
        <v>2089</v>
      </c>
      <c r="I198" s="37">
        <v>20</v>
      </c>
      <c r="J198" s="53" t="s">
        <v>7742</v>
      </c>
      <c r="K198" s="52"/>
      <c r="L198" s="52" t="str">
        <f>IF(VLOOKUP(B198,Sheet2!A:B,2,FALSE)=0,"",VLOOKUP(B198,Sheet2!A:B,2,FALSE))</f>
        <v/>
      </c>
    </row>
    <row r="199" spans="1:12" x14ac:dyDescent="0.2">
      <c r="B199" s="34" t="s">
        <v>2478</v>
      </c>
      <c r="C199" s="29"/>
      <c r="D199" s="29"/>
      <c r="E199" s="35" t="s">
        <v>2055</v>
      </c>
      <c r="F199" s="36" t="s">
        <v>2479</v>
      </c>
      <c r="G199" s="36" t="s">
        <v>2480</v>
      </c>
      <c r="H199" s="35" t="s">
        <v>2089</v>
      </c>
      <c r="I199" s="37">
        <v>29</v>
      </c>
      <c r="J199" s="53" t="s">
        <v>7742</v>
      </c>
      <c r="K199" s="52"/>
      <c r="L199" s="52" t="str">
        <f>IF(VLOOKUP(B199,Sheet2!A:B,2,FALSE)=0,"",VLOOKUP(B199,Sheet2!A:B,2,FALSE))</f>
        <v/>
      </c>
    </row>
    <row r="200" spans="1:12" x14ac:dyDescent="0.2">
      <c r="B200" s="34" t="s">
        <v>2481</v>
      </c>
      <c r="C200" s="29"/>
      <c r="D200" s="29"/>
      <c r="E200" s="35" t="s">
        <v>2055</v>
      </c>
      <c r="F200" s="36" t="s">
        <v>2482</v>
      </c>
      <c r="G200" s="36" t="s">
        <v>2483</v>
      </c>
      <c r="H200" s="35" t="s">
        <v>2484</v>
      </c>
      <c r="I200" s="37">
        <v>200.00399999999999</v>
      </c>
      <c r="J200" s="53" t="s">
        <v>7742</v>
      </c>
      <c r="K200" s="52"/>
      <c r="L200" s="52" t="str">
        <f>IF(VLOOKUP(B200,Sheet2!A:B,2,FALSE)=0,"",VLOOKUP(B200,Sheet2!A:B,2,FALSE))</f>
        <v/>
      </c>
    </row>
    <row r="201" spans="1:12" x14ac:dyDescent="0.2">
      <c r="B201" s="34" t="s">
        <v>2485</v>
      </c>
      <c r="C201" s="29"/>
      <c r="D201" s="29"/>
      <c r="E201" s="35" t="s">
        <v>2055</v>
      </c>
      <c r="F201" s="36" t="s">
        <v>2486</v>
      </c>
      <c r="G201" s="36" t="s">
        <v>2487</v>
      </c>
      <c r="H201" s="35" t="s">
        <v>2484</v>
      </c>
      <c r="I201" s="37">
        <v>30</v>
      </c>
      <c r="J201" s="53" t="s">
        <v>7742</v>
      </c>
      <c r="K201" s="52"/>
      <c r="L201" s="52" t="str">
        <f>IF(VLOOKUP(B201,Sheet2!A:B,2,FALSE)=0,"",VLOOKUP(B201,Sheet2!A:B,2,FALSE))</f>
        <v/>
      </c>
    </row>
    <row r="202" spans="1:12" x14ac:dyDescent="0.2">
      <c r="B202" s="34" t="s">
        <v>2488</v>
      </c>
      <c r="C202" s="29"/>
      <c r="D202" s="29"/>
      <c r="E202" s="35" t="s">
        <v>2055</v>
      </c>
      <c r="F202" s="36" t="s">
        <v>2489</v>
      </c>
      <c r="G202" s="36" t="s">
        <v>2490</v>
      </c>
      <c r="H202" s="35" t="s">
        <v>2491</v>
      </c>
      <c r="I202" s="37">
        <v>26.04</v>
      </c>
      <c r="J202" s="53" t="s">
        <v>7742</v>
      </c>
      <c r="K202" s="52"/>
      <c r="L202" s="52" t="str">
        <f>IF(VLOOKUP(B202,Sheet2!A:B,2,FALSE)=0,"",VLOOKUP(B202,Sheet2!A:B,2,FALSE))</f>
        <v/>
      </c>
    </row>
    <row r="203" spans="1:12" x14ac:dyDescent="0.2">
      <c r="B203" s="29" t="s">
        <v>2492</v>
      </c>
      <c r="C203" s="29"/>
      <c r="D203" s="29"/>
      <c r="E203" s="35" t="s">
        <v>2055</v>
      </c>
      <c r="F203" s="36" t="s">
        <v>2493</v>
      </c>
      <c r="G203" s="36" t="s">
        <v>2494</v>
      </c>
      <c r="H203" s="35" t="s">
        <v>2057</v>
      </c>
      <c r="I203" s="37">
        <v>63</v>
      </c>
      <c r="J203" s="53" t="s">
        <v>7742</v>
      </c>
      <c r="K203" s="52"/>
      <c r="L203" s="52" t="str">
        <f>IF(VLOOKUP(B203,Sheet2!A:B,2,FALSE)=0,"",VLOOKUP(B203,Sheet2!A:B,2,FALSE))</f>
        <v/>
      </c>
    </row>
    <row r="204" spans="1:12" x14ac:dyDescent="0.2">
      <c r="B204" s="29" t="s">
        <v>2495</v>
      </c>
      <c r="C204" s="29"/>
      <c r="D204" s="29"/>
      <c r="E204" s="35" t="s">
        <v>2079</v>
      </c>
      <c r="F204" s="36" t="s">
        <v>2496</v>
      </c>
      <c r="G204" s="36" t="s">
        <v>2497</v>
      </c>
      <c r="H204" s="35" t="s">
        <v>2089</v>
      </c>
      <c r="I204" s="37">
        <v>3000</v>
      </c>
      <c r="J204" s="53" t="s">
        <v>7742</v>
      </c>
      <c r="K204" s="52"/>
      <c r="L204" s="52">
        <f>IF(VLOOKUP(B204,Sheet2!A:B,2,FALSE)=0,"",VLOOKUP(B204,Sheet2!A:B,2,FALSE))</f>
        <v>3000</v>
      </c>
    </row>
    <row r="205" spans="1:12" x14ac:dyDescent="0.2">
      <c r="B205" s="29" t="s">
        <v>1378</v>
      </c>
      <c r="C205" s="29" t="str">
        <f>VLOOKUP(B205,所有物料对应供应商单价新旧料号对照!A:C,3,0)</f>
        <v>UFPLS041</v>
      </c>
      <c r="D205" s="29" t="str">
        <f>VLOOKUP(B205,所有物料对应供应商单价新旧料号对照!A:F,4,0)</f>
        <v>不锈钢 十字沉头 自攻螺丝 ST4.2*50</v>
      </c>
      <c r="E205" s="35" t="s">
        <v>2079</v>
      </c>
      <c r="F205" s="36" t="s">
        <v>2498</v>
      </c>
      <c r="G205" s="39" t="s">
        <v>2499</v>
      </c>
      <c r="H205" s="35" t="s">
        <v>2089</v>
      </c>
      <c r="I205" s="37">
        <v>49150</v>
      </c>
      <c r="J205" s="52"/>
      <c r="K205" s="52"/>
      <c r="L205" s="52">
        <f>IF(VLOOKUP(B205,Sheet2!A:B,2,FALSE)=0,"",VLOOKUP(B205,Sheet2!A:B,2,FALSE))</f>
        <v>18350</v>
      </c>
    </row>
    <row r="206" spans="1:12" x14ac:dyDescent="0.2">
      <c r="A206" t="str">
        <f t="shared" ref="A206:A208" si="5">F206&amp;" "&amp;G206</f>
        <v>不锈钢十字槽沉头自攻螺丝 3.5*12J2-1</v>
      </c>
      <c r="B206" s="29" t="s">
        <v>2500</v>
      </c>
      <c r="C206" s="29" t="str">
        <f>VLOOKUP(A206,Sheet5!A:C,2,FALSE)</f>
        <v>UFPLS042</v>
      </c>
      <c r="D206" s="29" t="str">
        <f>VLOOKUP(A206,Sheet5!A:C,3,FALSE)</f>
        <v>不锈钢 十字沉头 自攻螺丝 ST3.5*12</v>
      </c>
      <c r="E206" s="35" t="s">
        <v>2079</v>
      </c>
      <c r="F206" s="108" t="s">
        <v>2501</v>
      </c>
      <c r="G206" s="116" t="s">
        <v>2502</v>
      </c>
      <c r="H206" s="35" t="s">
        <v>2089</v>
      </c>
      <c r="I206" s="37">
        <v>5000</v>
      </c>
      <c r="J206" s="52"/>
      <c r="K206" s="52"/>
      <c r="L206" s="52">
        <f>IF(VLOOKUP(B206,Sheet2!A:B,2,FALSE)=0,"",VLOOKUP(B206,Sheet2!A:B,2,FALSE))</f>
        <v>13050</v>
      </c>
    </row>
    <row r="207" spans="1:12" x14ac:dyDescent="0.2">
      <c r="A207" t="str">
        <f t="shared" si="5"/>
        <v>不锈钢大扁头机钉 4*20J3-2</v>
      </c>
      <c r="B207" s="29" t="s">
        <v>2503</v>
      </c>
      <c r="C207" s="29" t="str">
        <f>VLOOKUP(A207,Sheet5!A:C,2,FALSE)</f>
        <v>UFPLS043</v>
      </c>
      <c r="D207" s="29" t="str">
        <f>VLOOKUP(A207,Sheet5!A:C,3,FALSE)</f>
        <v>不锈钢 十字大扁头 机钉 M4*20</v>
      </c>
      <c r="E207" s="35" t="s">
        <v>2079</v>
      </c>
      <c r="F207" s="108" t="s">
        <v>2504</v>
      </c>
      <c r="G207" s="116" t="s">
        <v>2505</v>
      </c>
      <c r="H207" s="35" t="s">
        <v>2089</v>
      </c>
      <c r="I207" s="37">
        <v>15880</v>
      </c>
      <c r="J207" s="52"/>
      <c r="K207" s="52"/>
      <c r="L207" s="52">
        <v>16900</v>
      </c>
    </row>
    <row r="208" spans="1:12" x14ac:dyDescent="0.2">
      <c r="A208" t="str">
        <f t="shared" si="5"/>
        <v>不锈钢十字大扁头机钉 4*251300/盒</v>
      </c>
      <c r="B208" s="29" t="s">
        <v>2506</v>
      </c>
      <c r="C208" s="29" t="str">
        <f>VLOOKUP(A208,Sheet5!A:C,2,FALSE)</f>
        <v>UFPLS044</v>
      </c>
      <c r="D208" s="29" t="str">
        <f>VLOOKUP(A208,Sheet5!A:C,3,FALSE)</f>
        <v>不锈钢 十字大扁头 机钉 M4*25</v>
      </c>
      <c r="E208" s="35" t="s">
        <v>2079</v>
      </c>
      <c r="F208" s="108" t="s">
        <v>2507</v>
      </c>
      <c r="G208" s="116" t="s">
        <v>2508</v>
      </c>
      <c r="H208" s="35" t="s">
        <v>2089</v>
      </c>
      <c r="I208" s="37">
        <v>29026</v>
      </c>
      <c r="J208" s="52"/>
      <c r="K208" s="52"/>
      <c r="L208" s="52">
        <v>65000</v>
      </c>
    </row>
    <row r="209" spans="1:12" x14ac:dyDescent="0.2">
      <c r="B209" s="29" t="s">
        <v>1333</v>
      </c>
      <c r="C209" s="29" t="str">
        <f>VLOOKUP(B209,所有物料对应供应商单价新旧料号对照!A:C,3,0)</f>
        <v>UFPLS006</v>
      </c>
      <c r="D209" s="29" t="str">
        <f>VLOOKUP(B209,所有物料对应供应商单价新旧料号对照!A:F,4,0)</f>
        <v>不锈钢 十字沉头 自攻螺丝 ST4.2*32</v>
      </c>
      <c r="E209" s="35" t="s">
        <v>2079</v>
      </c>
      <c r="F209" s="36" t="s">
        <v>2509</v>
      </c>
      <c r="G209" s="39" t="s">
        <v>2510</v>
      </c>
      <c r="H209" s="35" t="s">
        <v>2089</v>
      </c>
      <c r="I209" s="37">
        <v>55447</v>
      </c>
      <c r="J209" s="52"/>
      <c r="K209" s="52"/>
      <c r="L209" s="52">
        <f>IF(VLOOKUP(B209,Sheet2!A:B,2,FALSE)=0,"",VLOOKUP(B209,Sheet2!A:B,2,FALSE))</f>
        <v>56400</v>
      </c>
    </row>
    <row r="210" spans="1:12" x14ac:dyDescent="0.2">
      <c r="A210" t="str">
        <f>F210&amp;" "&amp;G210</f>
        <v>不锈钢十字槽盘头自攻螺丝 4.8*38K2-2</v>
      </c>
      <c r="B210" s="29" t="s">
        <v>2511</v>
      </c>
      <c r="C210" s="29" t="str">
        <f>VLOOKUP(A210,Sheet5!A:C,2,FALSE)</f>
        <v>UFPLS015</v>
      </c>
      <c r="D210" s="29" t="str">
        <f>VLOOKUP(A210,Sheet5!A:C,3,FALSE)</f>
        <v>不锈钢 十字盘头 自攻螺丝 ST4.8*38</v>
      </c>
      <c r="E210" s="35" t="s">
        <v>2079</v>
      </c>
      <c r="F210" s="108" t="s">
        <v>2512</v>
      </c>
      <c r="G210" s="116" t="s">
        <v>2513</v>
      </c>
      <c r="H210" s="35" t="s">
        <v>2089</v>
      </c>
      <c r="I210" s="37">
        <v>7850</v>
      </c>
      <c r="J210" s="52"/>
      <c r="K210" s="52"/>
      <c r="L210" s="52">
        <v>8100</v>
      </c>
    </row>
    <row r="211" spans="1:12" x14ac:dyDescent="0.2">
      <c r="B211" s="29" t="s">
        <v>1324</v>
      </c>
      <c r="C211" s="29" t="str">
        <f>VLOOKUP(B211,所有物料对应供应商单价新旧料号对照!A:C,3,0)</f>
        <v>UFPLS001</v>
      </c>
      <c r="D211" s="29" t="str">
        <f>VLOOKUP(B211,所有物料对应供应商单价新旧料号对照!A:F,4,0)</f>
        <v>不锈钢 十字沉头 自攻螺丝 ST3.5*16</v>
      </c>
      <c r="E211" s="35" t="s">
        <v>2079</v>
      </c>
      <c r="F211" s="36" t="s">
        <v>2501</v>
      </c>
      <c r="G211" s="39" t="s">
        <v>2514</v>
      </c>
      <c r="H211" s="35" t="s">
        <v>2089</v>
      </c>
      <c r="I211" s="37">
        <v>0</v>
      </c>
      <c r="J211" s="52"/>
      <c r="K211" s="52"/>
      <c r="L211" s="52">
        <f>IF(VLOOKUP(B211,Sheet2!A:B,2,FALSE)=0,"",VLOOKUP(B211,Sheet2!A:B,2,FALSE))</f>
        <v>48400</v>
      </c>
    </row>
    <row r="212" spans="1:12" x14ac:dyDescent="0.2">
      <c r="B212" s="29" t="s">
        <v>1326</v>
      </c>
      <c r="C212" s="29" t="str">
        <f>VLOOKUP(B212,所有物料对应供应商单价新旧料号对照!A:C,3,0)</f>
        <v>UFPLS002</v>
      </c>
      <c r="D212" s="29" t="str">
        <f>VLOOKUP(B212,所有物料对应供应商单价新旧料号对照!A:F,4,0)</f>
        <v>不锈钢 十字沉头 自攻螺丝 ST3.5*25</v>
      </c>
      <c r="E212" s="35" t="s">
        <v>2079</v>
      </c>
      <c r="F212" s="36" t="s">
        <v>2509</v>
      </c>
      <c r="G212" s="39" t="s">
        <v>2515</v>
      </c>
      <c r="H212" s="35" t="s">
        <v>2089</v>
      </c>
      <c r="I212" s="37">
        <v>0</v>
      </c>
      <c r="J212" s="52"/>
      <c r="K212" s="52"/>
      <c r="L212" s="52">
        <v>5000</v>
      </c>
    </row>
    <row r="213" spans="1:12" x14ac:dyDescent="0.2">
      <c r="A213" t="str">
        <f t="shared" ref="A213:A214" si="6">F213&amp;" "&amp;G213</f>
        <v>不锈钢十字槽沉头自攻螺丝 4.8*50K2-2</v>
      </c>
      <c r="B213" s="29" t="s">
        <v>2516</v>
      </c>
      <c r="C213" s="29" t="str">
        <f>VLOOKUP(A213,Sheet5!A:C,2,FALSE)</f>
        <v>UFPLS008</v>
      </c>
      <c r="D213" s="29" t="str">
        <f>VLOOKUP(A213,Sheet5!A:C,3,FALSE)</f>
        <v>不锈钢 十字沉头 自攻螺丝 ST4.8*50</v>
      </c>
      <c r="E213" s="35" t="s">
        <v>2079</v>
      </c>
      <c r="F213" s="108" t="s">
        <v>2501</v>
      </c>
      <c r="G213" s="116" t="s">
        <v>2517</v>
      </c>
      <c r="H213" s="35" t="e">
        <v>#N/A</v>
      </c>
      <c r="I213" s="37">
        <v>31200</v>
      </c>
      <c r="J213" s="52"/>
      <c r="K213" s="52"/>
      <c r="L213" s="52">
        <f>IF(VLOOKUP(B213,Sheet2!A:B,2,FALSE)=0,"",VLOOKUP(B213,Sheet2!A:B,2,FALSE))</f>
        <v>9160</v>
      </c>
    </row>
    <row r="214" spans="1:12" x14ac:dyDescent="0.2">
      <c r="A214" t="str">
        <f t="shared" si="6"/>
        <v>不锈钢美制十字槽大扁头机钉 5/32-32*30</v>
      </c>
      <c r="B214" s="29" t="s">
        <v>2518</v>
      </c>
      <c r="C214" s="29" t="str">
        <f>VLOOKUP(A214,Sheet5!A:C,2,FALSE)</f>
        <v>UFPLS045</v>
      </c>
      <c r="D214" s="29" t="str">
        <f>VLOOKUP(A214,Sheet5!A:C,3,FALSE)</f>
        <v>不锈钢 十字大扁头 机钉 M5*32</v>
      </c>
      <c r="E214" s="35" t="s">
        <v>2079</v>
      </c>
      <c r="F214" s="108" t="s">
        <v>2519</v>
      </c>
      <c r="G214" s="116" t="s">
        <v>2520</v>
      </c>
      <c r="H214" s="35" t="s">
        <v>2089</v>
      </c>
      <c r="I214" s="37">
        <v>33000</v>
      </c>
      <c r="J214" s="52"/>
      <c r="K214" s="52"/>
      <c r="L214" s="52">
        <f>IF(VLOOKUP(B214,Sheet2!A:B,2,FALSE)=0,"",VLOOKUP(B214,Sheet2!A:B,2,FALSE))</f>
        <v>3000</v>
      </c>
    </row>
    <row r="215" spans="1:12" x14ac:dyDescent="0.2">
      <c r="B215" s="29" t="s">
        <v>1453</v>
      </c>
      <c r="C215" s="29" t="str">
        <f>VLOOKUP(B215,所有物料对应供应商单价新旧料号对照!A:C,3,0)</f>
        <v>UFPSJ024</v>
      </c>
      <c r="D215" s="29" t="str">
        <f>VLOOKUP(B215,所有物料对应供应商单价新旧料号对照!A:F,4,0)</f>
        <v xml:space="preserve">铁 圆柱 华司头 M6*13 </v>
      </c>
      <c r="E215" s="35" t="s">
        <v>2079</v>
      </c>
      <c r="F215" s="36" t="s">
        <v>2521</v>
      </c>
      <c r="G215" s="39" t="s">
        <v>2522</v>
      </c>
      <c r="H215" s="35" t="s">
        <v>2089</v>
      </c>
      <c r="I215" s="37">
        <v>35980</v>
      </c>
      <c r="J215" s="52"/>
      <c r="K215" s="52"/>
      <c r="L215" s="52">
        <f>IF(VLOOKUP(B215,Sheet2!A:B,2,FALSE)=0,"",VLOOKUP(B215,Sheet2!A:B,2,FALSE))</f>
        <v>32523</v>
      </c>
    </row>
    <row r="216" spans="1:12" x14ac:dyDescent="0.2">
      <c r="A216" t="str">
        <f t="shared" ref="A216:A218" si="7">F216&amp;" "&amp;G216</f>
        <v>不锈钢十字槽大扁头机钉 4*14J2-2</v>
      </c>
      <c r="B216" s="29" t="s">
        <v>2523</v>
      </c>
      <c r="C216" s="29" t="str">
        <f>VLOOKUP(A216,Sheet5!A:C,2,FALSE)</f>
        <v>UFPLS046</v>
      </c>
      <c r="D216" s="29" t="str">
        <f>VLOOKUP(A216,Sheet5!A:C,3,FALSE)</f>
        <v>不锈钢 十字大扁头 机钉 M4*14</v>
      </c>
      <c r="E216" s="35" t="s">
        <v>2079</v>
      </c>
      <c r="F216" s="108" t="s">
        <v>2524</v>
      </c>
      <c r="G216" s="116" t="s">
        <v>2525</v>
      </c>
      <c r="H216" s="35" t="s">
        <v>2089</v>
      </c>
      <c r="I216" s="37">
        <v>1224</v>
      </c>
      <c r="J216" s="52"/>
      <c r="K216" s="52"/>
      <c r="L216" s="52">
        <f>IF(VLOOKUP(B216,Sheet2!A:B,2,FALSE)=0,"",VLOOKUP(B216,Sheet2!A:B,2,FALSE))</f>
        <v>4400</v>
      </c>
    </row>
    <row r="217" spans="1:12" x14ac:dyDescent="0.2">
      <c r="A217" t="str">
        <f t="shared" si="7"/>
        <v>KD螺丝（海蒂斯）连接杆 12*15J1-7</v>
      </c>
      <c r="B217" s="29" t="s">
        <v>2526</v>
      </c>
      <c r="C217" s="29" t="str">
        <f>VLOOKUP(A217,Sheet5!A:C,2,FALSE)</f>
        <v>UFPKD001</v>
      </c>
      <c r="D217" s="29" t="str">
        <f>VLOOKUP(A217,Sheet5!A:C,3,FALSE)</f>
        <v>塑包铁杆 KD三合一 连接杆 Φ6*40mm</v>
      </c>
      <c r="E217" s="35" t="s">
        <v>2079</v>
      </c>
      <c r="F217" s="108" t="s">
        <v>2527</v>
      </c>
      <c r="G217" s="116" t="s">
        <v>2528</v>
      </c>
      <c r="H217" s="35" t="s">
        <v>2089</v>
      </c>
      <c r="I217" s="37">
        <v>29376</v>
      </c>
      <c r="J217" s="52"/>
      <c r="K217" s="52"/>
      <c r="L217" s="52">
        <f>IF(VLOOKUP(B217,Sheet2!A:B,2,FALSE)=0,"",VLOOKUP(B217,Sheet2!A:B,2,FALSE))</f>
        <v>2000</v>
      </c>
    </row>
    <row r="218" spans="1:12" x14ac:dyDescent="0.2">
      <c r="A218" t="str">
        <f t="shared" si="7"/>
        <v>KD螺丝（海蒂斯）锁 18mmJ1-6</v>
      </c>
      <c r="B218" s="29" t="s">
        <v>2529</v>
      </c>
      <c r="C218" s="29" t="str">
        <f>VLOOKUP(A218,Sheet5!A:C,2,FALSE)</f>
        <v>UFPKD002</v>
      </c>
      <c r="D218" s="29" t="str">
        <f>VLOOKUP(A218,Sheet5!A:C,3,FALSE)</f>
        <v>锌合金 KD三合一 锁扣件 Φ14.3*11.3</v>
      </c>
      <c r="E218" s="35" t="s">
        <v>2079</v>
      </c>
      <c r="F218" s="108" t="s">
        <v>2530</v>
      </c>
      <c r="G218" s="116" t="s">
        <v>2531</v>
      </c>
      <c r="H218" s="35" t="s">
        <v>2089</v>
      </c>
      <c r="I218" s="37">
        <v>1000</v>
      </c>
      <c r="J218" s="52"/>
      <c r="K218" s="52"/>
      <c r="L218" s="52">
        <f>IF(VLOOKUP(B218,Sheet2!A:B,2,FALSE)=0,"",VLOOKUP(B218,Sheet2!A:B,2,FALSE))</f>
        <v>8000</v>
      </c>
    </row>
    <row r="219" spans="1:12" x14ac:dyDescent="0.2">
      <c r="B219" s="29" t="s">
        <v>1370</v>
      </c>
      <c r="C219" s="29" t="str">
        <f>VLOOKUP(B219,所有物料对应供应商单价新旧料号对照!A:C,3,0)</f>
        <v>UFPLS037</v>
      </c>
      <c r="D219" s="29" t="str">
        <f>VLOOKUP(B219,所有物料对应供应商单价新旧料号对照!A:F,4,0)</f>
        <v>不锈钢 穿心对锁螺丝 M6*30</v>
      </c>
      <c r="E219" s="35" t="s">
        <v>2079</v>
      </c>
      <c r="F219" s="36" t="s">
        <v>2532</v>
      </c>
      <c r="G219" s="39" t="s">
        <v>2533</v>
      </c>
      <c r="H219" s="35" t="s">
        <v>2089</v>
      </c>
      <c r="I219" s="37">
        <v>1000</v>
      </c>
      <c r="J219" s="52"/>
      <c r="K219" s="52"/>
      <c r="L219" s="52">
        <f>IF(VLOOKUP(B219,Sheet2!A:B,2,FALSE)=0,"",VLOOKUP(B219,Sheet2!A:B,2,FALSE))</f>
        <v>2000</v>
      </c>
    </row>
    <row r="220" spans="1:12" x14ac:dyDescent="0.2">
      <c r="A220" t="str">
        <f t="shared" ref="A220:A223" si="8">F220&amp;" "&amp;G220</f>
        <v>快牙 4*25</v>
      </c>
      <c r="B220" s="29" t="s">
        <v>2534</v>
      </c>
      <c r="C220" s="29" t="str">
        <f>VLOOKUP(A220,Sheet5!A:C,2,FALSE)</f>
        <v>UFPLS004</v>
      </c>
      <c r="D220" s="29" t="str">
        <f>VLOOKUP(A220,Sheet5!A:C,3,FALSE)</f>
        <v>不锈钢 十字沉头 自攻螺丝 ST4*25</v>
      </c>
      <c r="E220" s="35" t="s">
        <v>2079</v>
      </c>
      <c r="F220" s="108" t="s">
        <v>2535</v>
      </c>
      <c r="G220" s="116" t="s">
        <v>2536</v>
      </c>
      <c r="H220" s="35" t="s">
        <v>2089</v>
      </c>
      <c r="I220" s="37">
        <v>79450</v>
      </c>
      <c r="J220" s="52"/>
      <c r="K220" s="52"/>
      <c r="L220" s="52">
        <f>IF(VLOOKUP(B220,Sheet2!A:B,2,FALSE)=0,"",VLOOKUP(B220,Sheet2!A:B,2,FALSE))</f>
        <v>65000</v>
      </c>
    </row>
    <row r="221" spans="1:12" x14ac:dyDescent="0.2">
      <c r="A221" t="str">
        <f t="shared" si="8"/>
        <v>十字沉头自攻钉 4*30</v>
      </c>
      <c r="B221" s="29" t="s">
        <v>2537</v>
      </c>
      <c r="C221" s="29" t="str">
        <f>VLOOKUP(A221,Sheet5!A:C,2,FALSE)</f>
        <v>UFPLS005</v>
      </c>
      <c r="D221" s="29" t="str">
        <f>VLOOKUP(A221,Sheet5!A:C,3,FALSE)</f>
        <v>不锈钢 十字沉头 自攻螺丝 ST4*30</v>
      </c>
      <c r="E221" s="35" t="s">
        <v>2079</v>
      </c>
      <c r="F221" s="108" t="s">
        <v>2538</v>
      </c>
      <c r="G221" s="116" t="s">
        <v>2539</v>
      </c>
      <c r="H221" s="35" t="s">
        <v>2089</v>
      </c>
      <c r="I221" s="37">
        <v>68500</v>
      </c>
      <c r="J221" s="52"/>
      <c r="K221" s="52"/>
      <c r="L221" s="52">
        <f>IF(VLOOKUP(B221,Sheet2!A:B,2,FALSE)=0,"",VLOOKUP(B221,Sheet2!A:B,2,FALSE))</f>
        <v>48000</v>
      </c>
    </row>
    <row r="222" spans="1:12" x14ac:dyDescent="0.2">
      <c r="A222" t="str">
        <f t="shared" si="8"/>
        <v>快牙 4*35</v>
      </c>
      <c r="B222" s="29" t="s">
        <v>2540</v>
      </c>
      <c r="C222" s="29" t="str">
        <f>VLOOKUP(A222,Sheet5!A:C,2,FALSE)</f>
        <v>UFPLS047</v>
      </c>
      <c r="D222" s="29" t="str">
        <f>VLOOKUP(A222,Sheet5!A:C,3,FALSE)</f>
        <v>不锈钢 十字沉头 自攻螺丝 ST4*35</v>
      </c>
      <c r="E222" s="35" t="s">
        <v>2079</v>
      </c>
      <c r="F222" s="108" t="s">
        <v>2535</v>
      </c>
      <c r="G222" s="116" t="s">
        <v>2541</v>
      </c>
      <c r="H222" s="35" t="s">
        <v>2089</v>
      </c>
      <c r="I222" s="37">
        <v>59500</v>
      </c>
      <c r="J222" s="52"/>
      <c r="K222" s="52"/>
      <c r="L222" s="52">
        <v>354600</v>
      </c>
    </row>
    <row r="223" spans="1:12" x14ac:dyDescent="0.2">
      <c r="A223" t="str">
        <f t="shared" si="8"/>
        <v>不锈钢米字槽维形自攻螺丝 ST4*11</v>
      </c>
      <c r="B223" s="29" t="s">
        <v>2542</v>
      </c>
      <c r="C223" s="29" t="str">
        <f>VLOOKUP(A223,Sheet5!A:C,2,FALSE)</f>
        <v>UFPLS048</v>
      </c>
      <c r="D223" s="29" t="str">
        <f>VLOOKUP(A223,Sheet5!A:C,3,FALSE)</f>
        <v>不锈钢 十字沉头 自攻螺丝 ST4*11</v>
      </c>
      <c r="E223" s="35" t="s">
        <v>2079</v>
      </c>
      <c r="F223" s="108" t="s">
        <v>2543</v>
      </c>
      <c r="G223" s="116" t="s">
        <v>2544</v>
      </c>
      <c r="H223" s="35" t="s">
        <v>2089</v>
      </c>
      <c r="I223" s="37">
        <v>4000</v>
      </c>
      <c r="J223" s="52"/>
      <c r="K223" s="52"/>
      <c r="L223" s="52">
        <v>3000</v>
      </c>
    </row>
    <row r="224" spans="1:12" x14ac:dyDescent="0.2">
      <c r="B224" s="29" t="s">
        <v>1364</v>
      </c>
      <c r="C224" s="29" t="str">
        <f>VLOOKUP(B224,所有物料对应供应商单价新旧料号对照!A:C,3,0)</f>
        <v>UFPLS033</v>
      </c>
      <c r="D224" s="29" t="str">
        <f>VLOOKUP(B224,所有物料对应供应商单价新旧料号对照!A:F,4,0)</f>
        <v>不锈钢 一字盘头 自攻螺丝 ST4.2*16</v>
      </c>
      <c r="E224" s="35" t="s">
        <v>2079</v>
      </c>
      <c r="F224" s="36" t="s">
        <v>2545</v>
      </c>
      <c r="G224" s="39" t="s">
        <v>2546</v>
      </c>
      <c r="H224" s="35" t="s">
        <v>2089</v>
      </c>
      <c r="I224" s="37">
        <v>10000</v>
      </c>
      <c r="J224" s="52"/>
      <c r="K224" s="52"/>
      <c r="L224" s="52">
        <v>20000</v>
      </c>
    </row>
    <row r="225" spans="1:12" x14ac:dyDescent="0.2">
      <c r="A225" t="str">
        <f t="shared" ref="A225:A226" si="9">F225&amp;" "&amp;G225</f>
        <v>不锈钢十字大扁头机钉 4*35650/盒</v>
      </c>
      <c r="B225" s="29" t="s">
        <v>2547</v>
      </c>
      <c r="C225" s="29" t="str">
        <f>VLOOKUP(A225,Sheet5!A:C,2,FALSE)</f>
        <v>UFPLS049</v>
      </c>
      <c r="D225" s="29" t="str">
        <f>VLOOKUP(A225,Sheet5!A:C,3,FALSE)</f>
        <v>不锈钢 十字大扁头 机钉 M4*35</v>
      </c>
      <c r="E225" s="35" t="s">
        <v>2079</v>
      </c>
      <c r="F225" s="108" t="s">
        <v>2507</v>
      </c>
      <c r="G225" s="116" t="s">
        <v>2548</v>
      </c>
      <c r="H225" s="35" t="s">
        <v>2089</v>
      </c>
      <c r="I225" s="37">
        <v>7800</v>
      </c>
      <c r="J225" s="52"/>
      <c r="K225" s="52"/>
      <c r="L225" s="52">
        <f>IF(VLOOKUP(B225,Sheet2!A:B,2,FALSE)=0,"",VLOOKUP(B225,Sheet2!A:B,2,FALSE))</f>
        <v>4300</v>
      </c>
    </row>
    <row r="226" spans="1:12" x14ac:dyDescent="0.2">
      <c r="A226" t="str">
        <f t="shared" si="9"/>
        <v>不锈钢十字槽盘头自攻螺丝 4.8*50</v>
      </c>
      <c r="B226" s="29" t="s">
        <v>2549</v>
      </c>
      <c r="C226" s="29" t="str">
        <f>VLOOKUP(A226,Sheet5!A:C,2,FALSE)</f>
        <v>UFPLS016</v>
      </c>
      <c r="D226" s="29" t="str">
        <f>VLOOKUP(A226,Sheet5!A:C,3,FALSE)</f>
        <v>不锈钢 十字盘头 自攻螺丝 ST4.8*50</v>
      </c>
      <c r="E226" s="35" t="s">
        <v>2079</v>
      </c>
      <c r="F226" s="108" t="s">
        <v>2512</v>
      </c>
      <c r="G226" s="116" t="s">
        <v>2550</v>
      </c>
      <c r="H226" s="35" t="s">
        <v>2089</v>
      </c>
      <c r="I226" s="37">
        <v>10000</v>
      </c>
      <c r="J226" s="52"/>
      <c r="K226" s="52"/>
      <c r="L226" s="52">
        <v>4700</v>
      </c>
    </row>
    <row r="227" spans="1:12" x14ac:dyDescent="0.2">
      <c r="B227" s="29" t="s">
        <v>2551</v>
      </c>
      <c r="C227" s="29"/>
      <c r="D227" s="29"/>
      <c r="E227" s="35" t="s">
        <v>2079</v>
      </c>
      <c r="F227" s="36" t="s">
        <v>2552</v>
      </c>
      <c r="G227" s="36" t="s">
        <v>2553</v>
      </c>
      <c r="H227" s="35" t="s">
        <v>2089</v>
      </c>
      <c r="I227" s="37">
        <v>87</v>
      </c>
      <c r="J227" s="53" t="s">
        <v>7742</v>
      </c>
      <c r="K227" s="52"/>
      <c r="L227" s="52">
        <v>87</v>
      </c>
    </row>
    <row r="228" spans="1:12" x14ac:dyDescent="0.2">
      <c r="B228" s="29" t="s">
        <v>2554</v>
      </c>
      <c r="C228" s="29"/>
      <c r="D228" s="29"/>
      <c r="E228" s="35" t="s">
        <v>2079</v>
      </c>
      <c r="F228" s="36" t="s">
        <v>2552</v>
      </c>
      <c r="G228" s="36" t="s">
        <v>2555</v>
      </c>
      <c r="H228" s="35" t="s">
        <v>2089</v>
      </c>
      <c r="I228" s="37">
        <v>160</v>
      </c>
      <c r="J228" s="53" t="s">
        <v>7742</v>
      </c>
      <c r="K228" s="52"/>
      <c r="L228" s="52">
        <v>160</v>
      </c>
    </row>
    <row r="229" spans="1:12" x14ac:dyDescent="0.2">
      <c r="B229" s="29" t="s">
        <v>2556</v>
      </c>
      <c r="C229" s="29"/>
      <c r="D229" s="29"/>
      <c r="E229" s="35" t="s">
        <v>2079</v>
      </c>
      <c r="F229" s="36" t="s">
        <v>2557</v>
      </c>
      <c r="G229" s="36" t="s">
        <v>2558</v>
      </c>
      <c r="H229" s="35" t="s">
        <v>2089</v>
      </c>
      <c r="I229" s="37">
        <v>1038</v>
      </c>
      <c r="J229" s="53" t="s">
        <v>7742</v>
      </c>
      <c r="K229" s="52"/>
      <c r="L229" s="52">
        <f>IF(VLOOKUP(B229,Sheet2!A:B,2,FALSE)=0,"",VLOOKUP(B229,Sheet2!A:B,2,FALSE))</f>
        <v>500</v>
      </c>
    </row>
    <row r="230" spans="1:12" x14ac:dyDescent="0.2">
      <c r="B230" s="29" t="s">
        <v>2559</v>
      </c>
      <c r="C230" s="29"/>
      <c r="D230" s="29"/>
      <c r="E230" s="35" t="s">
        <v>2079</v>
      </c>
      <c r="F230" s="36" t="s">
        <v>2560</v>
      </c>
      <c r="G230" s="36" t="s">
        <v>2561</v>
      </c>
      <c r="H230" s="35" t="s">
        <v>2089</v>
      </c>
      <c r="I230" s="37">
        <v>1061</v>
      </c>
      <c r="J230" s="53" t="s">
        <v>7742</v>
      </c>
      <c r="K230" s="52"/>
      <c r="L230" s="52" t="str">
        <f>IF(VLOOKUP(B230,Sheet2!A:B,2,FALSE)=0,"",VLOOKUP(B230,Sheet2!A:B,2,FALSE))</f>
        <v/>
      </c>
    </row>
    <row r="231" spans="1:12" x14ac:dyDescent="0.2">
      <c r="B231" s="29" t="s">
        <v>2562</v>
      </c>
      <c r="C231" s="29"/>
      <c r="D231" s="29"/>
      <c r="E231" s="35" t="s">
        <v>2079</v>
      </c>
      <c r="F231" s="36" t="s">
        <v>2563</v>
      </c>
      <c r="G231" s="36" t="s">
        <v>2564</v>
      </c>
      <c r="H231" s="35" t="s">
        <v>2089</v>
      </c>
      <c r="I231" s="37">
        <v>36</v>
      </c>
      <c r="J231" s="53" t="s">
        <v>7742</v>
      </c>
      <c r="K231" s="52"/>
      <c r="L231" s="52" t="str">
        <f>IF(VLOOKUP(B231,Sheet2!A:B,2,FALSE)=0,"",VLOOKUP(B231,Sheet2!A:B,2,FALSE))</f>
        <v/>
      </c>
    </row>
    <row r="232" spans="1:12" x14ac:dyDescent="0.2">
      <c r="B232" s="29" t="s">
        <v>2565</v>
      </c>
      <c r="C232" s="29"/>
      <c r="D232" s="29"/>
      <c r="E232" s="35" t="s">
        <v>2079</v>
      </c>
      <c r="F232" s="36" t="s">
        <v>2566</v>
      </c>
      <c r="G232" s="36" t="s">
        <v>2567</v>
      </c>
      <c r="H232" s="35" t="s">
        <v>2089</v>
      </c>
      <c r="I232" s="37">
        <v>820</v>
      </c>
      <c r="J232" s="53" t="s">
        <v>7742</v>
      </c>
      <c r="K232" s="52"/>
      <c r="L232" s="52" t="str">
        <f>IF(VLOOKUP(B232,Sheet2!A:B,2,FALSE)=0,"",VLOOKUP(B232,Sheet2!A:B,2,FALSE))</f>
        <v/>
      </c>
    </row>
    <row r="233" spans="1:12" x14ac:dyDescent="0.2">
      <c r="B233" s="29" t="s">
        <v>2568</v>
      </c>
      <c r="C233" s="29"/>
      <c r="D233" s="29"/>
      <c r="E233" s="35" t="s">
        <v>2079</v>
      </c>
      <c r="F233" s="36" t="s">
        <v>2569</v>
      </c>
      <c r="G233" s="36" t="s">
        <v>2570</v>
      </c>
      <c r="H233" s="35" t="s">
        <v>2089</v>
      </c>
      <c r="I233" s="37">
        <v>320</v>
      </c>
      <c r="J233" s="53" t="s">
        <v>7742</v>
      </c>
      <c r="K233" s="52"/>
      <c r="L233" s="52" t="str">
        <f>IF(VLOOKUP(B233,Sheet2!A:B,2,FALSE)=0,"",VLOOKUP(B233,Sheet2!A:B,2,FALSE))</f>
        <v/>
      </c>
    </row>
    <row r="234" spans="1:12" x14ac:dyDescent="0.2">
      <c r="B234" s="29" t="s">
        <v>2571</v>
      </c>
      <c r="C234" s="29"/>
      <c r="D234" s="29"/>
      <c r="E234" s="35" t="s">
        <v>2079</v>
      </c>
      <c r="F234" s="36" t="s">
        <v>2572</v>
      </c>
      <c r="G234" s="36" t="s">
        <v>2573</v>
      </c>
      <c r="H234" s="35" t="s">
        <v>2089</v>
      </c>
      <c r="I234" s="37">
        <v>807</v>
      </c>
      <c r="J234" s="53" t="s">
        <v>7742</v>
      </c>
      <c r="K234" s="52"/>
      <c r="L234" s="52" t="str">
        <f>IF(VLOOKUP(B234,Sheet2!A:B,2,FALSE)=0,"",VLOOKUP(B234,Sheet2!A:B,2,FALSE))</f>
        <v/>
      </c>
    </row>
    <row r="235" spans="1:12" x14ac:dyDescent="0.2">
      <c r="B235" s="29" t="s">
        <v>2574</v>
      </c>
      <c r="C235" s="29"/>
      <c r="D235" s="29"/>
      <c r="E235" s="35" t="s">
        <v>2079</v>
      </c>
      <c r="F235" s="36" t="s">
        <v>2575</v>
      </c>
      <c r="G235" s="36" t="s">
        <v>2576</v>
      </c>
      <c r="H235" s="35" t="s">
        <v>2089</v>
      </c>
      <c r="I235" s="37">
        <v>102</v>
      </c>
      <c r="J235" s="53" t="s">
        <v>7742</v>
      </c>
      <c r="K235" s="52"/>
      <c r="L235" s="52" t="str">
        <f>IF(VLOOKUP(B235,Sheet2!A:B,2,FALSE)=0,"",VLOOKUP(B235,Sheet2!A:B,2,FALSE))</f>
        <v/>
      </c>
    </row>
    <row r="236" spans="1:12" x14ac:dyDescent="0.2">
      <c r="B236" s="29" t="s">
        <v>2577</v>
      </c>
      <c r="C236" s="29"/>
      <c r="D236" s="29"/>
      <c r="E236" s="35" t="s">
        <v>2079</v>
      </c>
      <c r="F236" s="36" t="s">
        <v>2578</v>
      </c>
      <c r="G236" s="36" t="s">
        <v>2579</v>
      </c>
      <c r="H236" s="35" t="s">
        <v>2089</v>
      </c>
      <c r="I236" s="37">
        <v>32</v>
      </c>
      <c r="J236" s="53" t="s">
        <v>7742</v>
      </c>
      <c r="K236" s="52"/>
      <c r="L236" s="52" t="str">
        <f>IF(VLOOKUP(B236,Sheet2!A:B,2,FALSE)=0,"",VLOOKUP(B236,Sheet2!A:B,2,FALSE))</f>
        <v/>
      </c>
    </row>
    <row r="237" spans="1:12" x14ac:dyDescent="0.2">
      <c r="B237" s="29" t="s">
        <v>2580</v>
      </c>
      <c r="C237" s="29"/>
      <c r="D237" s="29"/>
      <c r="E237" s="35" t="s">
        <v>2079</v>
      </c>
      <c r="F237" s="36" t="s">
        <v>2581</v>
      </c>
      <c r="G237" s="36" t="s">
        <v>2411</v>
      </c>
      <c r="H237" s="35" t="s">
        <v>2089</v>
      </c>
      <c r="I237" s="37">
        <v>249</v>
      </c>
      <c r="J237" s="53" t="s">
        <v>7742</v>
      </c>
      <c r="K237" s="52"/>
      <c r="L237" s="52" t="str">
        <f>IF(VLOOKUP(B237,Sheet2!A:B,2,FALSE)=0,"",VLOOKUP(B237,Sheet2!A:B,2,FALSE))</f>
        <v/>
      </c>
    </row>
    <row r="238" spans="1:12" x14ac:dyDescent="0.2">
      <c r="B238" s="29" t="s">
        <v>2582</v>
      </c>
      <c r="C238" s="29"/>
      <c r="D238" s="29"/>
      <c r="E238" s="35" t="s">
        <v>2079</v>
      </c>
      <c r="F238" s="36" t="s">
        <v>2583</v>
      </c>
      <c r="G238" s="36" t="s">
        <v>2584</v>
      </c>
      <c r="H238" s="35" t="s">
        <v>2089</v>
      </c>
      <c r="I238" s="37">
        <v>2097</v>
      </c>
      <c r="J238" s="53" t="s">
        <v>7742</v>
      </c>
      <c r="K238" s="52"/>
      <c r="L238" s="52" t="str">
        <f>IF(VLOOKUP(B238,Sheet2!A:B,2,FALSE)=0,"",VLOOKUP(B238,Sheet2!A:B,2,FALSE))</f>
        <v/>
      </c>
    </row>
    <row r="239" spans="1:12" x14ac:dyDescent="0.2">
      <c r="B239" s="29" t="s">
        <v>2585</v>
      </c>
      <c r="C239" s="29"/>
      <c r="D239" s="29"/>
      <c r="E239" s="35" t="s">
        <v>2079</v>
      </c>
      <c r="F239" s="36" t="s">
        <v>2586</v>
      </c>
      <c r="G239" s="36" t="s">
        <v>2576</v>
      </c>
      <c r="H239" s="35" t="s">
        <v>2089</v>
      </c>
      <c r="I239" s="37">
        <v>27</v>
      </c>
      <c r="J239" s="53" t="s">
        <v>7742</v>
      </c>
      <c r="K239" s="52"/>
      <c r="L239" s="52" t="str">
        <f>IF(VLOOKUP(B239,Sheet2!A:B,2,FALSE)=0,"",VLOOKUP(B239,Sheet2!A:B,2,FALSE))</f>
        <v/>
      </c>
    </row>
    <row r="240" spans="1:12" x14ac:dyDescent="0.2">
      <c r="B240" s="29" t="s">
        <v>2587</v>
      </c>
      <c r="C240" s="29"/>
      <c r="D240" s="29"/>
      <c r="E240" s="35" t="s">
        <v>2079</v>
      </c>
      <c r="F240" s="36" t="s">
        <v>2588</v>
      </c>
      <c r="G240" s="36" t="s">
        <v>2589</v>
      </c>
      <c r="H240" s="35" t="s">
        <v>2089</v>
      </c>
      <c r="I240" s="37">
        <v>76</v>
      </c>
      <c r="J240" s="53" t="s">
        <v>7742</v>
      </c>
      <c r="K240" s="52"/>
      <c r="L240" s="52" t="str">
        <f>IF(VLOOKUP(B240,Sheet2!A:B,2,FALSE)=0,"",VLOOKUP(B240,Sheet2!A:B,2,FALSE))</f>
        <v/>
      </c>
    </row>
    <row r="241" spans="2:12" x14ac:dyDescent="0.2">
      <c r="B241" s="29" t="s">
        <v>2590</v>
      </c>
      <c r="C241" s="29"/>
      <c r="D241" s="29"/>
      <c r="E241" s="35" t="s">
        <v>2079</v>
      </c>
      <c r="F241" s="36" t="s">
        <v>2591</v>
      </c>
      <c r="G241" s="36" t="s">
        <v>2592</v>
      </c>
      <c r="H241" s="35" t="s">
        <v>2089</v>
      </c>
      <c r="I241" s="37">
        <v>1271</v>
      </c>
      <c r="J241" s="53" t="s">
        <v>7742</v>
      </c>
      <c r="K241" s="52"/>
      <c r="L241" s="52" t="str">
        <f>IF(VLOOKUP(B241,Sheet2!A:B,2,FALSE)=0,"",VLOOKUP(B241,Sheet2!A:B,2,FALSE))</f>
        <v/>
      </c>
    </row>
    <row r="242" spans="2:12" x14ac:dyDescent="0.2">
      <c r="B242" s="29" t="s">
        <v>1381</v>
      </c>
      <c r="C242" s="29" t="str">
        <f>VLOOKUP(B242,所有物料对应供应商单价新旧料号对照!A:C,3,0)</f>
        <v>UFPBS001</v>
      </c>
      <c r="D242" s="29" t="str">
        <f>VLOOKUP(B242,所有物料对应供应商单价新旧料号对照!A:F,4,0)</f>
        <v>锌合金 贝壳 拉手 CY016 亮铬</v>
      </c>
      <c r="E242" s="35" t="s">
        <v>2079</v>
      </c>
      <c r="F242" s="36" t="s">
        <v>2593</v>
      </c>
      <c r="G242" s="36" t="s">
        <v>2594</v>
      </c>
      <c r="H242" s="35" t="s">
        <v>2089</v>
      </c>
      <c r="I242" s="37">
        <v>0</v>
      </c>
      <c r="J242" s="53" t="s">
        <v>7742</v>
      </c>
      <c r="K242" s="52"/>
      <c r="L242" s="52" t="str">
        <f>IF(VLOOKUP(B242,Sheet2!A:B,2,FALSE)=0,"",VLOOKUP(B242,Sheet2!A:B,2,FALSE))</f>
        <v/>
      </c>
    </row>
    <row r="243" spans="2:12" x14ac:dyDescent="0.2">
      <c r="B243" s="29" t="s">
        <v>2595</v>
      </c>
      <c r="C243" s="29"/>
      <c r="D243" s="29"/>
      <c r="E243" s="35" t="s">
        <v>2079</v>
      </c>
      <c r="F243" s="36" t="s">
        <v>2596</v>
      </c>
      <c r="G243" s="36" t="s">
        <v>2597</v>
      </c>
      <c r="H243" s="35" t="s">
        <v>2089</v>
      </c>
      <c r="I243" s="37">
        <v>53</v>
      </c>
      <c r="J243" s="53" t="s">
        <v>7742</v>
      </c>
      <c r="K243" s="52"/>
      <c r="L243" s="52" t="str">
        <f>IF(VLOOKUP(B243,Sheet2!A:B,2,FALSE)=0,"",VLOOKUP(B243,Sheet2!A:B,2,FALSE))</f>
        <v/>
      </c>
    </row>
    <row r="244" spans="2:12" x14ac:dyDescent="0.2">
      <c r="B244" s="29" t="s">
        <v>2598</v>
      </c>
      <c r="C244" s="29"/>
      <c r="D244" s="29"/>
      <c r="E244" s="35" t="s">
        <v>2079</v>
      </c>
      <c r="F244" s="36" t="s">
        <v>2599</v>
      </c>
      <c r="G244" s="36" t="s">
        <v>2600</v>
      </c>
      <c r="H244" s="35" t="s">
        <v>2089</v>
      </c>
      <c r="I244" s="37">
        <v>86</v>
      </c>
      <c r="J244" s="53" t="s">
        <v>7742</v>
      </c>
      <c r="K244" s="52"/>
      <c r="L244" s="52" t="str">
        <f>IF(VLOOKUP(B244,Sheet2!A:B,2,FALSE)=0,"",VLOOKUP(B244,Sheet2!A:B,2,FALSE))</f>
        <v/>
      </c>
    </row>
    <row r="245" spans="2:12" x14ac:dyDescent="0.2">
      <c r="B245" s="29" t="s">
        <v>2601</v>
      </c>
      <c r="C245" s="29"/>
      <c r="D245" s="29"/>
      <c r="E245" s="35" t="s">
        <v>2079</v>
      </c>
      <c r="F245" s="36" t="s">
        <v>2602</v>
      </c>
      <c r="G245" s="36" t="s">
        <v>2603</v>
      </c>
      <c r="H245" s="35" t="s">
        <v>2089</v>
      </c>
      <c r="I245" s="37">
        <v>38</v>
      </c>
      <c r="J245" s="53" t="s">
        <v>7742</v>
      </c>
      <c r="K245" s="52"/>
      <c r="L245" s="52" t="str">
        <f>IF(VLOOKUP(B245,Sheet2!A:B,2,FALSE)=0,"",VLOOKUP(B245,Sheet2!A:B,2,FALSE))</f>
        <v/>
      </c>
    </row>
    <row r="246" spans="2:12" x14ac:dyDescent="0.2">
      <c r="B246" s="29" t="s">
        <v>2604</v>
      </c>
      <c r="C246" s="29"/>
      <c r="D246" s="29"/>
      <c r="E246" s="35" t="s">
        <v>2079</v>
      </c>
      <c r="F246" s="36" t="s">
        <v>2605</v>
      </c>
      <c r="G246" s="36" t="s">
        <v>2606</v>
      </c>
      <c r="H246" s="35" t="s">
        <v>2089</v>
      </c>
      <c r="I246" s="37">
        <v>435</v>
      </c>
      <c r="J246" s="53" t="s">
        <v>7742</v>
      </c>
      <c r="K246" s="52"/>
      <c r="L246" s="52" t="str">
        <f>IF(VLOOKUP(B246,Sheet2!A:B,2,FALSE)=0,"",VLOOKUP(B246,Sheet2!A:B,2,FALSE))</f>
        <v/>
      </c>
    </row>
    <row r="247" spans="2:12" x14ac:dyDescent="0.2">
      <c r="B247" s="29" t="s">
        <v>2607</v>
      </c>
      <c r="C247" s="29"/>
      <c r="D247" s="29"/>
      <c r="E247" s="35" t="s">
        <v>2079</v>
      </c>
      <c r="F247" s="36" t="s">
        <v>2608</v>
      </c>
      <c r="G247" s="36" t="s">
        <v>2609</v>
      </c>
      <c r="H247" s="35" t="s">
        <v>2089</v>
      </c>
      <c r="I247" s="37">
        <v>516</v>
      </c>
      <c r="J247" s="53" t="s">
        <v>7742</v>
      </c>
      <c r="K247" s="52"/>
      <c r="L247" s="52" t="str">
        <f>IF(VLOOKUP(B247,Sheet2!A:B,2,FALSE)=0,"",VLOOKUP(B247,Sheet2!A:B,2,FALSE))</f>
        <v/>
      </c>
    </row>
    <row r="248" spans="2:12" x14ac:dyDescent="0.2">
      <c r="B248" s="29" t="s">
        <v>2610</v>
      </c>
      <c r="C248" s="29"/>
      <c r="D248" s="29"/>
      <c r="E248" s="35" t="s">
        <v>2079</v>
      </c>
      <c r="F248" s="36" t="s">
        <v>2611</v>
      </c>
      <c r="G248" s="36" t="s">
        <v>2612</v>
      </c>
      <c r="H248" s="35" t="s">
        <v>2089</v>
      </c>
      <c r="I248" s="37">
        <v>175</v>
      </c>
      <c r="J248" s="53" t="s">
        <v>7742</v>
      </c>
      <c r="K248" s="52"/>
      <c r="L248" s="52" t="str">
        <f>IF(VLOOKUP(B248,Sheet2!A:B,2,FALSE)=0,"",VLOOKUP(B248,Sheet2!A:B,2,FALSE))</f>
        <v/>
      </c>
    </row>
    <row r="249" spans="2:12" x14ac:dyDescent="0.2">
      <c r="B249" s="29" t="s">
        <v>2613</v>
      </c>
      <c r="C249" s="29"/>
      <c r="D249" s="29"/>
      <c r="E249" s="35" t="s">
        <v>2079</v>
      </c>
      <c r="F249" s="36" t="s">
        <v>2605</v>
      </c>
      <c r="G249" s="36" t="s">
        <v>2614</v>
      </c>
      <c r="H249" s="35" t="s">
        <v>2089</v>
      </c>
      <c r="I249" s="37">
        <v>1443</v>
      </c>
      <c r="J249" s="53" t="s">
        <v>7742</v>
      </c>
      <c r="K249" s="52"/>
      <c r="L249" s="52" t="str">
        <f>IF(VLOOKUP(B249,Sheet2!A:B,2,FALSE)=0,"",VLOOKUP(B249,Sheet2!A:B,2,FALSE))</f>
        <v/>
      </c>
    </row>
    <row r="250" spans="2:12" x14ac:dyDescent="0.2">
      <c r="B250" s="29" t="s">
        <v>2615</v>
      </c>
      <c r="C250" s="29"/>
      <c r="D250" s="29"/>
      <c r="E250" s="35" t="s">
        <v>2079</v>
      </c>
      <c r="F250" s="36" t="s">
        <v>2616</v>
      </c>
      <c r="G250" s="36" t="s">
        <v>2617</v>
      </c>
      <c r="H250" s="35" t="s">
        <v>2618</v>
      </c>
      <c r="I250" s="37">
        <v>930</v>
      </c>
      <c r="J250" s="53" t="s">
        <v>7742</v>
      </c>
      <c r="K250" s="52"/>
      <c r="L250" s="52">
        <v>835</v>
      </c>
    </row>
    <row r="251" spans="2:12" x14ac:dyDescent="0.2">
      <c r="B251" s="29" t="s">
        <v>2619</v>
      </c>
      <c r="C251" s="29"/>
      <c r="D251" s="29"/>
      <c r="E251" s="35" t="s">
        <v>2079</v>
      </c>
      <c r="F251" s="36" t="s">
        <v>2616</v>
      </c>
      <c r="G251" s="36" t="s">
        <v>2620</v>
      </c>
      <c r="H251" s="35" t="s">
        <v>2618</v>
      </c>
      <c r="I251" s="37">
        <v>52</v>
      </c>
      <c r="J251" s="53" t="s">
        <v>7742</v>
      </c>
      <c r="K251" s="52"/>
      <c r="L251" s="52">
        <v>20</v>
      </c>
    </row>
    <row r="252" spans="2:12" x14ac:dyDescent="0.2">
      <c r="B252" s="29" t="s">
        <v>2621</v>
      </c>
      <c r="C252" s="29"/>
      <c r="D252" s="29"/>
      <c r="E252" s="35" t="s">
        <v>2079</v>
      </c>
      <c r="F252" s="36" t="s">
        <v>2622</v>
      </c>
      <c r="G252" s="36" t="s">
        <v>2623</v>
      </c>
      <c r="H252" s="35" t="s">
        <v>2618</v>
      </c>
      <c r="I252" s="37">
        <v>70</v>
      </c>
      <c r="J252" s="53" t="s">
        <v>7742</v>
      </c>
      <c r="K252" s="52"/>
      <c r="L252" s="52">
        <v>146</v>
      </c>
    </row>
    <row r="253" spans="2:12" x14ac:dyDescent="0.2">
      <c r="B253" s="29" t="s">
        <v>2624</v>
      </c>
      <c r="C253" s="29"/>
      <c r="D253" s="29"/>
      <c r="E253" s="35" t="s">
        <v>2079</v>
      </c>
      <c r="F253" s="36" t="s">
        <v>2625</v>
      </c>
      <c r="G253" s="36" t="s">
        <v>2626</v>
      </c>
      <c r="H253" s="35" t="s">
        <v>2618</v>
      </c>
      <c r="I253" s="37">
        <v>366</v>
      </c>
      <c r="J253" s="53" t="s">
        <v>7742</v>
      </c>
      <c r="K253" s="52"/>
      <c r="L253" s="52">
        <v>261</v>
      </c>
    </row>
    <row r="254" spans="2:12" x14ac:dyDescent="0.2">
      <c r="B254" s="29" t="s">
        <v>2627</v>
      </c>
      <c r="C254" s="29"/>
      <c r="D254" s="29"/>
      <c r="E254" s="35" t="s">
        <v>2079</v>
      </c>
      <c r="F254" s="36" t="s">
        <v>2628</v>
      </c>
      <c r="G254" s="36" t="s">
        <v>2629</v>
      </c>
      <c r="H254" s="35" t="s">
        <v>2618</v>
      </c>
      <c r="I254" s="37">
        <v>37</v>
      </c>
      <c r="J254" s="53" t="s">
        <v>7742</v>
      </c>
      <c r="K254" s="52"/>
      <c r="L254" s="52">
        <v>320</v>
      </c>
    </row>
    <row r="255" spans="2:12" x14ac:dyDescent="0.2">
      <c r="B255" s="29" t="s">
        <v>2630</v>
      </c>
      <c r="C255" s="29"/>
      <c r="D255" s="29"/>
      <c r="E255" s="35" t="s">
        <v>2079</v>
      </c>
      <c r="F255" s="36" t="s">
        <v>2616</v>
      </c>
      <c r="G255" s="36" t="s">
        <v>2631</v>
      </c>
      <c r="H255" s="35" t="s">
        <v>2618</v>
      </c>
      <c r="I255" s="37">
        <v>140</v>
      </c>
      <c r="J255" s="53" t="s">
        <v>7742</v>
      </c>
      <c r="K255" s="52"/>
      <c r="L255" s="52">
        <v>140</v>
      </c>
    </row>
    <row r="256" spans="2:12" x14ac:dyDescent="0.2">
      <c r="B256" s="29" t="s">
        <v>2632</v>
      </c>
      <c r="C256" s="29"/>
      <c r="D256" s="29"/>
      <c r="E256" s="35" t="s">
        <v>2079</v>
      </c>
      <c r="F256" s="36" t="s">
        <v>2633</v>
      </c>
      <c r="G256" s="36" t="s">
        <v>2634</v>
      </c>
      <c r="H256" s="35" t="s">
        <v>2618</v>
      </c>
      <c r="I256" s="37">
        <v>140</v>
      </c>
      <c r="J256" s="53" t="s">
        <v>7742</v>
      </c>
      <c r="K256" s="52"/>
      <c r="L256" s="52">
        <v>140</v>
      </c>
    </row>
    <row r="257" spans="2:13" x14ac:dyDescent="0.2">
      <c r="B257" s="29" t="s">
        <v>2635</v>
      </c>
      <c r="C257" s="29"/>
      <c r="D257" s="29"/>
      <c r="E257" s="35" t="s">
        <v>2079</v>
      </c>
      <c r="F257" s="36" t="s">
        <v>2636</v>
      </c>
      <c r="G257" s="36" t="s">
        <v>2637</v>
      </c>
      <c r="H257" s="35" t="s">
        <v>2618</v>
      </c>
      <c r="I257" s="37">
        <v>737</v>
      </c>
      <c r="J257" s="53" t="s">
        <v>7742</v>
      </c>
      <c r="K257" s="52"/>
      <c r="L257" s="52">
        <v>756</v>
      </c>
    </row>
    <row r="258" spans="2:13" x14ac:dyDescent="0.2">
      <c r="B258" s="29" t="s">
        <v>2638</v>
      </c>
      <c r="C258" s="29"/>
      <c r="D258" s="29"/>
      <c r="E258" s="35" t="s">
        <v>2079</v>
      </c>
      <c r="F258" s="36" t="s">
        <v>2636</v>
      </c>
      <c r="G258" s="36" t="s">
        <v>2639</v>
      </c>
      <c r="H258" s="35" t="s">
        <v>2618</v>
      </c>
      <c r="I258" s="37">
        <v>195</v>
      </c>
      <c r="J258" s="53" t="s">
        <v>7742</v>
      </c>
      <c r="K258" s="52"/>
      <c r="L258" s="52" t="str">
        <f>IF(VLOOKUP(B258,Sheet2!A:B,2,FALSE)=0,"",VLOOKUP(B258,Sheet2!A:B,2,FALSE))</f>
        <v/>
      </c>
    </row>
    <row r="259" spans="2:13" x14ac:dyDescent="0.2">
      <c r="B259" s="29" t="s">
        <v>2640</v>
      </c>
      <c r="C259" s="29"/>
      <c r="D259" s="29"/>
      <c r="E259" s="35" t="s">
        <v>2079</v>
      </c>
      <c r="F259" s="36" t="s">
        <v>2641</v>
      </c>
      <c r="G259" s="36" t="s">
        <v>2642</v>
      </c>
      <c r="H259" s="35" t="s">
        <v>2618</v>
      </c>
      <c r="I259" s="37">
        <v>60</v>
      </c>
      <c r="J259" s="53" t="s">
        <v>7742</v>
      </c>
      <c r="K259" s="52"/>
      <c r="L259" s="52" t="str">
        <f>IF(VLOOKUP(B259,Sheet2!A:B,2,FALSE)=0,"",VLOOKUP(B259,Sheet2!A:B,2,FALSE))</f>
        <v/>
      </c>
    </row>
    <row r="260" spans="2:13" x14ac:dyDescent="0.2">
      <c r="B260" s="29" t="s">
        <v>2643</v>
      </c>
      <c r="C260" s="29"/>
      <c r="D260" s="29"/>
      <c r="E260" s="35" t="s">
        <v>2079</v>
      </c>
      <c r="F260" s="36" t="s">
        <v>2641</v>
      </c>
      <c r="G260" s="36" t="s">
        <v>2644</v>
      </c>
      <c r="H260" s="35" t="s">
        <v>2618</v>
      </c>
      <c r="I260" s="37">
        <v>143</v>
      </c>
      <c r="J260" s="53" t="s">
        <v>7742</v>
      </c>
      <c r="K260" s="52"/>
      <c r="L260" s="52" t="str">
        <f>IF(VLOOKUP(B260,Sheet2!A:B,2,FALSE)=0,"",VLOOKUP(B260,Sheet2!A:B,2,FALSE))</f>
        <v/>
      </c>
    </row>
    <row r="261" spans="2:13" x14ac:dyDescent="0.2">
      <c r="B261" s="29" t="s">
        <v>2645</v>
      </c>
      <c r="C261" s="29"/>
      <c r="D261" s="29"/>
      <c r="E261" s="35" t="s">
        <v>2079</v>
      </c>
      <c r="F261" s="36" t="s">
        <v>2646</v>
      </c>
      <c r="G261" s="36" t="s">
        <v>2647</v>
      </c>
      <c r="H261" s="35" t="s">
        <v>2618</v>
      </c>
      <c r="I261" s="37">
        <v>14</v>
      </c>
      <c r="J261" s="53" t="s">
        <v>7742</v>
      </c>
      <c r="K261" s="52"/>
      <c r="L261" s="52" t="str">
        <f>IF(VLOOKUP(B261,Sheet2!A:B,2,FALSE)=0,"",VLOOKUP(B261,Sheet2!A:B,2,FALSE))</f>
        <v/>
      </c>
    </row>
    <row r="262" spans="2:13" x14ac:dyDescent="0.2">
      <c r="B262" s="29" t="s">
        <v>2648</v>
      </c>
      <c r="C262" s="29"/>
      <c r="D262" s="29"/>
      <c r="E262" s="35" t="s">
        <v>2079</v>
      </c>
      <c r="F262" s="36" t="s">
        <v>2636</v>
      </c>
      <c r="G262" s="36" t="s">
        <v>2647</v>
      </c>
      <c r="H262" s="35" t="s">
        <v>2618</v>
      </c>
      <c r="I262" s="37">
        <v>143</v>
      </c>
      <c r="J262" s="53" t="s">
        <v>7742</v>
      </c>
      <c r="K262" s="52"/>
      <c r="L262" s="52" t="str">
        <f>IF(VLOOKUP(B262,Sheet2!A:B,2,FALSE)=0,"",VLOOKUP(B262,Sheet2!A:B,2,FALSE))</f>
        <v/>
      </c>
    </row>
    <row r="263" spans="2:13" x14ac:dyDescent="0.2">
      <c r="B263" s="29" t="s">
        <v>2649</v>
      </c>
      <c r="C263" s="29"/>
      <c r="D263" s="29"/>
      <c r="E263" s="35" t="s">
        <v>2079</v>
      </c>
      <c r="F263" s="36" t="s">
        <v>2641</v>
      </c>
      <c r="G263" s="36" t="s">
        <v>2631</v>
      </c>
      <c r="H263" s="35" t="s">
        <v>2618</v>
      </c>
      <c r="I263" s="37">
        <v>70</v>
      </c>
      <c r="J263" s="53" t="s">
        <v>7742</v>
      </c>
      <c r="K263" s="52"/>
      <c r="L263" s="52" t="str">
        <f>IF(VLOOKUP(B263,Sheet2!A:B,2,FALSE)=0,"",VLOOKUP(B263,Sheet2!A:B,2,FALSE))</f>
        <v/>
      </c>
    </row>
    <row r="264" spans="2:13" x14ac:dyDescent="0.2">
      <c r="B264" s="29" t="s">
        <v>1319</v>
      </c>
      <c r="C264" s="29" t="str">
        <f>VLOOKUP(B264,所有物料对应供应商单价新旧料号对照!A:C,3,0)</f>
        <v>UFPHG006</v>
      </c>
      <c r="D264" s="29" t="str">
        <f>VLOOKUP(B264,所有物料对应供应商单价新旧料号对照!A:F,4,0)</f>
        <v>不锈钢 DTC三节隐藏滑轨 半拉400mm 镀镍</v>
      </c>
      <c r="E264" s="35" t="s">
        <v>2079</v>
      </c>
      <c r="F264" s="36" t="s">
        <v>2641</v>
      </c>
      <c r="G264" s="36" t="s">
        <v>2650</v>
      </c>
      <c r="H264" s="35" t="s">
        <v>2618</v>
      </c>
      <c r="I264" s="37">
        <v>20</v>
      </c>
      <c r="J264" s="53" t="s">
        <v>7742</v>
      </c>
      <c r="K264" s="52"/>
      <c r="L264" s="52">
        <v>70</v>
      </c>
    </row>
    <row r="265" spans="2:13" x14ac:dyDescent="0.2">
      <c r="B265" s="29" t="s">
        <v>2651</v>
      </c>
      <c r="C265" s="29"/>
      <c r="D265" s="29"/>
      <c r="E265" s="35" t="s">
        <v>2079</v>
      </c>
      <c r="F265" s="36" t="s">
        <v>2652</v>
      </c>
      <c r="G265" s="36" t="s">
        <v>2653</v>
      </c>
      <c r="H265" s="35" t="s">
        <v>2089</v>
      </c>
      <c r="I265" s="37">
        <v>864</v>
      </c>
      <c r="J265" s="53" t="s">
        <v>7742</v>
      </c>
      <c r="K265" s="52"/>
      <c r="L265" s="52">
        <f>IF(VLOOKUP(B265,Sheet2!A:B,2,FALSE)=0,"",VLOOKUP(B265,Sheet2!A:B,2,FALSE))</f>
        <v>640</v>
      </c>
    </row>
    <row r="266" spans="2:13" x14ac:dyDescent="0.2">
      <c r="B266" s="29" t="s">
        <v>2654</v>
      </c>
      <c r="C266" s="29"/>
      <c r="D266" s="29"/>
      <c r="E266" s="35" t="s">
        <v>2079</v>
      </c>
      <c r="F266" s="36" t="s">
        <v>2655</v>
      </c>
      <c r="G266" s="36" t="s">
        <v>2656</v>
      </c>
      <c r="H266" s="35" t="s">
        <v>2089</v>
      </c>
      <c r="I266" s="37">
        <v>70</v>
      </c>
      <c r="J266" s="53" t="s">
        <v>7742</v>
      </c>
      <c r="K266" s="52"/>
      <c r="L266" s="52" t="str">
        <f>IF(VLOOKUP(B266,Sheet2!A:B,2,FALSE)=0,"",VLOOKUP(B266,Sheet2!A:B,2,FALSE))</f>
        <v/>
      </c>
    </row>
    <row r="267" spans="2:13" x14ac:dyDescent="0.2">
      <c r="B267" s="29" t="s">
        <v>2657</v>
      </c>
      <c r="C267" s="29"/>
      <c r="D267" s="29"/>
      <c r="E267" s="35" t="s">
        <v>2079</v>
      </c>
      <c r="F267" s="36" t="s">
        <v>2658</v>
      </c>
      <c r="G267" s="36" t="s">
        <v>2659</v>
      </c>
      <c r="H267" s="35" t="s">
        <v>2089</v>
      </c>
      <c r="I267" s="37">
        <v>786</v>
      </c>
      <c r="J267" s="53" t="s">
        <v>7742</v>
      </c>
      <c r="K267" s="52"/>
      <c r="L267" s="52">
        <v>786</v>
      </c>
    </row>
    <row r="268" spans="2:13" x14ac:dyDescent="0.2">
      <c r="B268" s="29" t="s">
        <v>2660</v>
      </c>
      <c r="C268" s="29"/>
      <c r="D268" s="29"/>
      <c r="E268" s="35" t="s">
        <v>2079</v>
      </c>
      <c r="F268" s="36" t="s">
        <v>2661</v>
      </c>
      <c r="G268" s="36" t="s">
        <v>2662</v>
      </c>
      <c r="H268" s="35" t="s">
        <v>2089</v>
      </c>
      <c r="I268" s="37">
        <v>80</v>
      </c>
      <c r="J268" s="53" t="s">
        <v>7742</v>
      </c>
      <c r="K268" s="52"/>
      <c r="L268" s="52" t="str">
        <f>IF(VLOOKUP(B268,Sheet2!A:B,2,FALSE)=0,"",VLOOKUP(B268,Sheet2!A:B,2,FALSE))</f>
        <v/>
      </c>
    </row>
    <row r="269" spans="2:13" x14ac:dyDescent="0.2">
      <c r="B269" s="29" t="s">
        <v>1300</v>
      </c>
      <c r="C269" s="29" t="str">
        <f>VLOOKUP(B269,所有物料对应供应商单价新旧料号对照!A:C,3,0)</f>
        <v>UFPJL008</v>
      </c>
      <c r="D269" s="29" t="str">
        <f>VLOOKUP(B269,所有物料对应供应商单价新旧料号对照!A:F,4,0)</f>
        <v>不锈钢 DTC铰链 内掩四孔不带阻尼 镀镍</v>
      </c>
      <c r="E269" s="35" t="s">
        <v>2079</v>
      </c>
      <c r="F269" s="36" t="s">
        <v>2663</v>
      </c>
      <c r="G269" s="36" t="s">
        <v>2664</v>
      </c>
      <c r="H269" s="35" t="s">
        <v>2089</v>
      </c>
      <c r="I269" s="37">
        <v>5063</v>
      </c>
      <c r="J269" s="52"/>
      <c r="K269" s="52"/>
      <c r="L269" s="52">
        <f>IF(VLOOKUP(B269,Sheet2!A:B,2,FALSE)=0,"",VLOOKUP(B269,Sheet2!A:B,2,FALSE))</f>
        <v>879</v>
      </c>
      <c r="M269" s="56" t="s">
        <v>7741</v>
      </c>
    </row>
    <row r="270" spans="2:13" x14ac:dyDescent="0.2">
      <c r="B270" s="29" t="s">
        <v>2665</v>
      </c>
      <c r="C270" s="29"/>
      <c r="D270" s="29"/>
      <c r="E270" s="35" t="s">
        <v>2079</v>
      </c>
      <c r="F270" s="36" t="s">
        <v>2666</v>
      </c>
      <c r="G270" s="36" t="s">
        <v>2667</v>
      </c>
      <c r="H270" s="35" t="s">
        <v>2089</v>
      </c>
      <c r="I270" s="37">
        <v>210</v>
      </c>
      <c r="J270" s="53" t="s">
        <v>7742</v>
      </c>
      <c r="K270" s="52"/>
      <c r="L270" s="52" t="str">
        <f>IF(VLOOKUP(B270,Sheet2!A:B,2,FALSE)=0,"",VLOOKUP(B270,Sheet2!A:B,2,FALSE))</f>
        <v/>
      </c>
    </row>
    <row r="271" spans="2:13" x14ac:dyDescent="0.2">
      <c r="B271" s="29" t="s">
        <v>2668</v>
      </c>
      <c r="C271" s="29"/>
      <c r="D271" s="29"/>
      <c r="E271" s="35" t="s">
        <v>2079</v>
      </c>
      <c r="F271" s="36" t="s">
        <v>2669</v>
      </c>
      <c r="G271" s="36" t="s">
        <v>2670</v>
      </c>
      <c r="H271" s="35" t="s">
        <v>2089</v>
      </c>
      <c r="I271" s="37">
        <v>191</v>
      </c>
      <c r="J271" s="53" t="s">
        <v>7742</v>
      </c>
      <c r="K271" s="52"/>
      <c r="L271" s="52">
        <v>200</v>
      </c>
    </row>
    <row r="272" spans="2:13" x14ac:dyDescent="0.2">
      <c r="B272" s="29" t="s">
        <v>2671</v>
      </c>
      <c r="C272" s="29"/>
      <c r="D272" s="29"/>
      <c r="E272" s="35" t="s">
        <v>2079</v>
      </c>
      <c r="F272" s="36" t="s">
        <v>2672</v>
      </c>
      <c r="G272" s="36" t="s">
        <v>2673</v>
      </c>
      <c r="H272" s="35" t="s">
        <v>2089</v>
      </c>
      <c r="I272" s="37">
        <v>47</v>
      </c>
      <c r="J272" s="53" t="s">
        <v>7742</v>
      </c>
      <c r="K272" s="52"/>
      <c r="L272" s="52" t="str">
        <f>IF(VLOOKUP(B272,Sheet2!A:B,2,FALSE)=0,"",VLOOKUP(B272,Sheet2!A:B,2,FALSE))</f>
        <v/>
      </c>
    </row>
    <row r="273" spans="1:12" x14ac:dyDescent="0.2">
      <c r="B273" s="29" t="s">
        <v>2674</v>
      </c>
      <c r="C273" s="29"/>
      <c r="D273" s="29"/>
      <c r="E273" s="35" t="s">
        <v>2079</v>
      </c>
      <c r="F273" s="36" t="s">
        <v>2672</v>
      </c>
      <c r="G273" s="36" t="s">
        <v>2675</v>
      </c>
      <c r="H273" s="35" t="s">
        <v>2089</v>
      </c>
      <c r="I273" s="37">
        <v>269</v>
      </c>
      <c r="J273" s="53" t="s">
        <v>7742</v>
      </c>
      <c r="K273" s="52"/>
      <c r="L273" s="52" t="str">
        <f>IF(VLOOKUP(B273,Sheet2!A:B,2,FALSE)=0,"",VLOOKUP(B273,Sheet2!A:B,2,FALSE))</f>
        <v/>
      </c>
    </row>
    <row r="274" spans="1:12" x14ac:dyDescent="0.2">
      <c r="B274" s="29" t="s">
        <v>2676</v>
      </c>
      <c r="C274" s="29"/>
      <c r="D274" s="29"/>
      <c r="E274" s="35" t="s">
        <v>2079</v>
      </c>
      <c r="F274" s="36" t="s">
        <v>2677</v>
      </c>
      <c r="G274" s="36" t="s">
        <v>2678</v>
      </c>
      <c r="H274" s="35" t="s">
        <v>2089</v>
      </c>
      <c r="I274" s="37">
        <v>54</v>
      </c>
      <c r="J274" s="53" t="s">
        <v>7742</v>
      </c>
      <c r="K274" s="52"/>
      <c r="L274" s="52" t="str">
        <f>IF(VLOOKUP(B274,Sheet2!A:B,2,FALSE)=0,"",VLOOKUP(B274,Sheet2!A:B,2,FALSE))</f>
        <v/>
      </c>
    </row>
    <row r="275" spans="1:12" x14ac:dyDescent="0.2">
      <c r="B275" s="29" t="s">
        <v>2679</v>
      </c>
      <c r="C275" s="29"/>
      <c r="D275" s="29"/>
      <c r="E275" s="35" t="s">
        <v>2079</v>
      </c>
      <c r="F275" s="36" t="s">
        <v>2680</v>
      </c>
      <c r="G275" s="36" t="s">
        <v>2411</v>
      </c>
      <c r="H275" s="35" t="s">
        <v>2089</v>
      </c>
      <c r="I275" s="37">
        <v>53</v>
      </c>
      <c r="J275" s="53" t="s">
        <v>7742</v>
      </c>
      <c r="K275" s="52"/>
      <c r="L275" s="52" t="str">
        <f>IF(VLOOKUP(B275,Sheet2!A:B,2,FALSE)=0,"",VLOOKUP(B275,Sheet2!A:B,2,FALSE))</f>
        <v/>
      </c>
    </row>
    <row r="276" spans="1:12" x14ac:dyDescent="0.2">
      <c r="B276" s="29" t="s">
        <v>2681</v>
      </c>
      <c r="C276" s="29"/>
      <c r="D276" s="29"/>
      <c r="E276" s="35" t="s">
        <v>2079</v>
      </c>
      <c r="F276" s="36" t="s">
        <v>2682</v>
      </c>
      <c r="G276" s="36" t="s">
        <v>2637</v>
      </c>
      <c r="H276" s="35" t="s">
        <v>2089</v>
      </c>
      <c r="I276" s="37">
        <v>276</v>
      </c>
      <c r="J276" s="53" t="s">
        <v>7742</v>
      </c>
      <c r="K276" s="52"/>
      <c r="L276" s="52" t="str">
        <f>IF(VLOOKUP(B276,Sheet2!A:B,2,FALSE)=0,"",VLOOKUP(B276,Sheet2!A:B,2,FALSE))</f>
        <v/>
      </c>
    </row>
    <row r="277" spans="1:12" x14ac:dyDescent="0.2">
      <c r="B277" s="29" t="s">
        <v>2683</v>
      </c>
      <c r="C277" s="29"/>
      <c r="D277" s="29"/>
      <c r="E277" s="35" t="s">
        <v>2079</v>
      </c>
      <c r="F277" s="36" t="s">
        <v>2684</v>
      </c>
      <c r="G277" s="36" t="s">
        <v>2685</v>
      </c>
      <c r="H277" s="35" t="s">
        <v>2089</v>
      </c>
      <c r="I277" s="37">
        <v>56</v>
      </c>
      <c r="J277" s="53" t="s">
        <v>7742</v>
      </c>
      <c r="K277" s="52"/>
      <c r="L277" s="52" t="str">
        <f>IF(VLOOKUP(B277,Sheet2!A:B,2,FALSE)=0,"",VLOOKUP(B277,Sheet2!A:B,2,FALSE))</f>
        <v/>
      </c>
    </row>
    <row r="278" spans="1:12" x14ac:dyDescent="0.2">
      <c r="B278" s="29" t="s">
        <v>1425</v>
      </c>
      <c r="C278" s="29" t="str">
        <f>VLOOKUP(B278,所有物料对应供应商单价新旧料号对照!A:C,3,0)</f>
        <v>UFPSJ010</v>
      </c>
      <c r="D278" s="29" t="str">
        <f>VLOOKUP(B278,所有物料对应供应商单价新旧料号对照!A:F,4,0)</f>
        <v>铁 椭圆 铁镜码 44*16 镀镍</v>
      </c>
      <c r="E278" s="35" t="s">
        <v>2079</v>
      </c>
      <c r="F278" s="36" t="s">
        <v>2686</v>
      </c>
      <c r="G278" s="36" t="s">
        <v>2687</v>
      </c>
      <c r="H278" s="35" t="s">
        <v>2484</v>
      </c>
      <c r="I278" s="37">
        <v>12400</v>
      </c>
      <c r="J278" s="53" t="s">
        <v>7742</v>
      </c>
      <c r="K278" s="52"/>
      <c r="L278" s="52">
        <v>12400</v>
      </c>
    </row>
    <row r="279" spans="1:12" x14ac:dyDescent="0.2">
      <c r="B279" s="34" t="s">
        <v>2688</v>
      </c>
      <c r="C279" s="29"/>
      <c r="D279" s="29"/>
      <c r="E279" s="35" t="s">
        <v>2079</v>
      </c>
      <c r="F279" s="36" t="s">
        <v>2689</v>
      </c>
      <c r="G279" s="36" t="s">
        <v>2690</v>
      </c>
      <c r="H279" s="35" t="s">
        <v>2484</v>
      </c>
      <c r="I279" s="37">
        <v>486</v>
      </c>
      <c r="J279" s="53" t="s">
        <v>7742</v>
      </c>
      <c r="K279" s="52"/>
      <c r="L279" s="52">
        <v>486</v>
      </c>
    </row>
    <row r="280" spans="1:12" x14ac:dyDescent="0.2">
      <c r="B280" s="29" t="s">
        <v>2691</v>
      </c>
      <c r="C280" s="29"/>
      <c r="D280" s="29"/>
      <c r="E280" s="35" t="s">
        <v>2055</v>
      </c>
      <c r="F280" s="36" t="s">
        <v>2692</v>
      </c>
      <c r="G280" s="36" t="s">
        <v>2693</v>
      </c>
      <c r="H280" s="35" t="s">
        <v>2694</v>
      </c>
      <c r="I280" s="37">
        <v>23000</v>
      </c>
      <c r="J280" s="53" t="s">
        <v>7742</v>
      </c>
      <c r="K280" s="52"/>
      <c r="L280" s="52">
        <v>23000</v>
      </c>
    </row>
    <row r="281" spans="1:12" x14ac:dyDescent="0.2">
      <c r="B281" s="29" t="s">
        <v>2695</v>
      </c>
      <c r="C281" s="29"/>
      <c r="D281" s="29"/>
      <c r="E281" s="35" t="s">
        <v>2079</v>
      </c>
      <c r="F281" s="36" t="s">
        <v>2696</v>
      </c>
      <c r="G281" s="36" t="s">
        <v>2697</v>
      </c>
      <c r="H281" s="35" t="s">
        <v>2089</v>
      </c>
      <c r="I281" s="37">
        <v>6240</v>
      </c>
      <c r="J281" s="53" t="s">
        <v>7742</v>
      </c>
      <c r="K281" s="52"/>
      <c r="L281" s="52">
        <v>6240</v>
      </c>
    </row>
    <row r="282" spans="1:12" x14ac:dyDescent="0.2">
      <c r="B282" s="29" t="s">
        <v>2698</v>
      </c>
      <c r="C282" s="29"/>
      <c r="D282" s="29"/>
      <c r="E282" s="35" t="s">
        <v>2079</v>
      </c>
      <c r="F282" s="36" t="s">
        <v>2699</v>
      </c>
      <c r="G282" s="36" t="s">
        <v>2700</v>
      </c>
      <c r="H282" s="35" t="s">
        <v>2089</v>
      </c>
      <c r="I282" s="37">
        <v>328</v>
      </c>
      <c r="J282" s="53" t="s">
        <v>7742</v>
      </c>
      <c r="K282" s="52"/>
      <c r="L282" s="52">
        <v>328</v>
      </c>
    </row>
    <row r="283" spans="1:12" x14ac:dyDescent="0.2">
      <c r="B283" s="29" t="s">
        <v>2702</v>
      </c>
      <c r="C283" s="29"/>
      <c r="D283" s="29"/>
      <c r="E283" s="35" t="s">
        <v>2079</v>
      </c>
      <c r="F283" s="36" t="s">
        <v>2684</v>
      </c>
      <c r="G283" s="36" t="s">
        <v>2703</v>
      </c>
      <c r="H283" s="35" t="s">
        <v>2618</v>
      </c>
      <c r="I283" s="37">
        <v>1</v>
      </c>
      <c r="J283" s="53" t="s">
        <v>7742</v>
      </c>
      <c r="K283" s="52"/>
      <c r="L283" s="52" t="str">
        <f>IF(VLOOKUP(B283,Sheet2!A:B,2,FALSE)=0,"",VLOOKUP(B283,Sheet2!A:B,2,FALSE))</f>
        <v/>
      </c>
    </row>
    <row r="284" spans="1:12" x14ac:dyDescent="0.2">
      <c r="B284" s="29" t="s">
        <v>2705</v>
      </c>
      <c r="C284" s="29"/>
      <c r="D284" s="29"/>
      <c r="E284" s="35" t="s">
        <v>2079</v>
      </c>
      <c r="F284" s="36" t="s">
        <v>2706</v>
      </c>
      <c r="G284" s="36" t="s">
        <v>2707</v>
      </c>
      <c r="H284" s="35" t="s">
        <v>2089</v>
      </c>
      <c r="I284" s="37">
        <v>700</v>
      </c>
      <c r="J284" s="53" t="s">
        <v>7742</v>
      </c>
      <c r="K284" s="52"/>
      <c r="L284" s="52">
        <v>700</v>
      </c>
    </row>
    <row r="285" spans="1:12" x14ac:dyDescent="0.2">
      <c r="B285" s="29" t="s">
        <v>2709</v>
      </c>
      <c r="C285" s="29"/>
      <c r="D285" s="29"/>
      <c r="E285" s="35" t="s">
        <v>2079</v>
      </c>
      <c r="F285" s="36" t="s">
        <v>2710</v>
      </c>
      <c r="G285" s="36" t="s">
        <v>2711</v>
      </c>
      <c r="H285" s="35" t="s">
        <v>2089</v>
      </c>
      <c r="I285" s="37">
        <v>320</v>
      </c>
      <c r="J285" s="53" t="s">
        <v>7742</v>
      </c>
      <c r="K285" s="52"/>
      <c r="L285" s="52">
        <v>600</v>
      </c>
    </row>
    <row r="286" spans="1:12" x14ac:dyDescent="0.2">
      <c r="A286" t="str">
        <f>F286&amp;" "&amp;G286</f>
        <v>304不锈钢十字槽头自攻钉 M8*16</v>
      </c>
      <c r="B286" s="29" t="s">
        <v>2712</v>
      </c>
      <c r="C286" s="29" t="str">
        <f>VLOOKUP(A286,Sheet5!A:C,2,FALSE)</f>
        <v>UFPLS050</v>
      </c>
      <c r="D286" s="29" t="str">
        <f>VLOOKUP(A286,Sheet5!A:C,3,FALSE)</f>
        <v>不锈钢 十字扁头 机钉 M8*16</v>
      </c>
      <c r="E286" s="35" t="s">
        <v>2079</v>
      </c>
      <c r="F286" s="108" t="s">
        <v>2713</v>
      </c>
      <c r="G286" s="108" t="s">
        <v>2714</v>
      </c>
      <c r="H286" s="35" t="s">
        <v>2089</v>
      </c>
      <c r="I286" s="37">
        <v>600</v>
      </c>
      <c r="J286" s="52"/>
      <c r="K286" s="52"/>
      <c r="L286" s="52">
        <f>IF(VLOOKUP(B286,Sheet2!A:B,2,FALSE)=0,"",VLOOKUP(B286,Sheet2!A:B,2,FALSE))</f>
        <v>600</v>
      </c>
    </row>
    <row r="287" spans="1:12" x14ac:dyDescent="0.2">
      <c r="B287" s="29" t="s">
        <v>1362</v>
      </c>
      <c r="C287" s="29" t="str">
        <f>VLOOKUP(B287,所有物料对应供应商单价新旧料号对照!A:C,3,0)</f>
        <v>UFPLS032</v>
      </c>
      <c r="D287" s="29" t="str">
        <f>VLOOKUP(B287,所有物料对应供应商单价新旧料号对照!A:F,4,0)</f>
        <v>不锈钢 一字盘头 自攻螺丝 ST4.2*12.8</v>
      </c>
      <c r="E287" s="35" t="s">
        <v>2079</v>
      </c>
      <c r="F287" s="36" t="s">
        <v>2715</v>
      </c>
      <c r="G287" s="36" t="s">
        <v>2716</v>
      </c>
      <c r="H287" s="35" t="s">
        <v>2089</v>
      </c>
      <c r="I287" s="37">
        <v>8000</v>
      </c>
      <c r="J287" s="52"/>
      <c r="K287" s="52"/>
      <c r="L287" s="52">
        <f>IF(VLOOKUP(B287,Sheet2!A:B,2,FALSE)=0,"",VLOOKUP(B287,Sheet2!A:B,2,FALSE))</f>
        <v>3750</v>
      </c>
    </row>
    <row r="288" spans="1:12" x14ac:dyDescent="0.2">
      <c r="A288" t="str">
        <f t="shared" ref="A288:A292" si="10">F288&amp;" "&amp;G288</f>
        <v>不锈钢十字槽小沉头机钉 M4*8(花纹支架螺丝）</v>
      </c>
      <c r="B288" s="29" t="s">
        <v>2717</v>
      </c>
      <c r="C288" s="29" t="str">
        <f>VLOOKUP(A288,Sheet5!A:C,2,FALSE)</f>
        <v>UFPLS051</v>
      </c>
      <c r="D288" s="29" t="str">
        <f>VLOOKUP(A288,Sheet5!A:C,3,FALSE)</f>
        <v>不锈钢 十字沉头 螺杆 M4*35</v>
      </c>
      <c r="E288" s="35" t="s">
        <v>2079</v>
      </c>
      <c r="F288" s="108" t="s">
        <v>2718</v>
      </c>
      <c r="G288" s="108" t="s">
        <v>2719</v>
      </c>
      <c r="H288" s="35" t="s">
        <v>2089</v>
      </c>
      <c r="I288" s="37">
        <v>40000</v>
      </c>
      <c r="J288" s="52"/>
      <c r="K288" s="52"/>
      <c r="L288" s="52">
        <v>50000</v>
      </c>
    </row>
    <row r="289" spans="1:12" x14ac:dyDescent="0.2">
      <c r="A289" t="str">
        <f t="shared" si="10"/>
        <v>不锈钢十字槽小盘头机钉 4*35</v>
      </c>
      <c r="B289" s="29" t="s">
        <v>2720</v>
      </c>
      <c r="C289" s="29" t="str">
        <f>VLOOKUP(A289,Sheet5!A:C,2,FALSE)</f>
        <v>UFPLS052</v>
      </c>
      <c r="D289" s="29" t="str">
        <f>VLOOKUP(A289,Sheet5!A:C,3,FALSE)</f>
        <v>不锈钢 十字盘头 机钉 M4*35</v>
      </c>
      <c r="E289" s="35" t="s">
        <v>2079</v>
      </c>
      <c r="F289" s="108" t="s">
        <v>2721</v>
      </c>
      <c r="G289" s="108" t="s">
        <v>2541</v>
      </c>
      <c r="H289" s="35" t="s">
        <v>2089</v>
      </c>
      <c r="I289" s="37">
        <v>68200</v>
      </c>
      <c r="J289" s="52"/>
      <c r="K289" s="52"/>
      <c r="L289" s="52">
        <f>IF(VLOOKUP(B289,Sheet2!A:B,2,FALSE)=0,"",VLOOKUP(B289,Sheet2!A:B,2,FALSE))</f>
        <v>36136</v>
      </c>
    </row>
    <row r="290" spans="1:12" x14ac:dyDescent="0.2">
      <c r="A290" t="str">
        <f t="shared" si="10"/>
        <v>不锈钢十字半沉头自攻钉 4*12</v>
      </c>
      <c r="B290" s="29" t="s">
        <v>2722</v>
      </c>
      <c r="C290" s="29" t="str">
        <f>VLOOKUP(A290,Sheet5!A:C,2,FALSE)</f>
        <v>UFPLS053</v>
      </c>
      <c r="D290" s="29" t="str">
        <f>VLOOKUP(A290,Sheet5!A:C,3,FALSE)</f>
        <v>不锈钢 十字沉头 自攻螺丝 ST4*12</v>
      </c>
      <c r="E290" s="35" t="s">
        <v>2079</v>
      </c>
      <c r="F290" s="108" t="s">
        <v>2723</v>
      </c>
      <c r="G290" s="108" t="s">
        <v>2724</v>
      </c>
      <c r="H290" s="35" t="s">
        <v>2089</v>
      </c>
      <c r="I290" s="37">
        <v>2700</v>
      </c>
      <c r="J290" s="52"/>
      <c r="K290" s="52"/>
      <c r="L290" s="52">
        <f>IF(VLOOKUP(B290,Sheet2!A:B,2,FALSE)=0,"",VLOOKUP(B290,Sheet2!A:B,2,FALSE))</f>
        <v>4858</v>
      </c>
    </row>
    <row r="291" spans="1:12" x14ac:dyDescent="0.2">
      <c r="A291" t="str">
        <f t="shared" si="10"/>
        <v>不锈钢十字沉头自攻钉 3*20</v>
      </c>
      <c r="B291" s="29" t="s">
        <v>2725</v>
      </c>
      <c r="C291" s="29" t="str">
        <f>VLOOKUP(A291,Sheet5!A:C,2,FALSE)</f>
        <v>UFPLS054</v>
      </c>
      <c r="D291" s="29" t="str">
        <f>VLOOKUP(A291,Sheet5!A:C,3,FALSE)</f>
        <v>不锈钢 十字沉头 自攻螺丝 ST3*20</v>
      </c>
      <c r="E291" s="35" t="s">
        <v>2079</v>
      </c>
      <c r="F291" s="108" t="s">
        <v>2726</v>
      </c>
      <c r="G291" s="108" t="s">
        <v>2727</v>
      </c>
      <c r="H291" s="35" t="s">
        <v>2089</v>
      </c>
      <c r="I291" s="37">
        <v>17500</v>
      </c>
      <c r="J291" s="52"/>
      <c r="K291" s="52"/>
      <c r="L291" s="52">
        <f>IF(VLOOKUP(B291,Sheet2!A:B,2,FALSE)=0,"",VLOOKUP(B291,Sheet2!A:B,2,FALSE))</f>
        <v>38965</v>
      </c>
    </row>
    <row r="292" spans="1:12" x14ac:dyDescent="0.2">
      <c r="A292" t="str">
        <f t="shared" si="10"/>
        <v>不锈钢十字盘头自攻螺丝 3*8</v>
      </c>
      <c r="B292" s="29" t="s">
        <v>2728</v>
      </c>
      <c r="C292" s="29" t="str">
        <f>VLOOKUP(A292,Sheet5!A:C,2,FALSE)</f>
        <v>UFPLS055</v>
      </c>
      <c r="D292" s="29" t="str">
        <f>VLOOKUP(A292,Sheet5!A:C,3,FALSE)</f>
        <v>不锈钢 十字沉头 自攻螺丝 ST3*8</v>
      </c>
      <c r="E292" s="35" t="s">
        <v>2079</v>
      </c>
      <c r="F292" s="108" t="s">
        <v>2729</v>
      </c>
      <c r="G292" s="108" t="s">
        <v>2730</v>
      </c>
      <c r="H292" s="35" t="s">
        <v>2089</v>
      </c>
      <c r="I292" s="37">
        <v>17000</v>
      </c>
      <c r="J292" s="52"/>
      <c r="K292" s="52"/>
      <c r="L292" s="52">
        <f>IF(VLOOKUP(B292,Sheet2!A:B,2,FALSE)=0,"",VLOOKUP(B292,Sheet2!A:B,2,FALSE))</f>
        <v>21060</v>
      </c>
    </row>
    <row r="293" spans="1:12" x14ac:dyDescent="0.2">
      <c r="B293" s="29" t="s">
        <v>2731</v>
      </c>
      <c r="C293" s="29"/>
      <c r="D293" s="29"/>
      <c r="E293" s="35" t="s">
        <v>2079</v>
      </c>
      <c r="F293" s="36" t="s">
        <v>2507</v>
      </c>
      <c r="G293" s="36" t="s">
        <v>2732</v>
      </c>
      <c r="H293" s="35" t="s">
        <v>2089</v>
      </c>
      <c r="I293" s="37">
        <v>21000</v>
      </c>
      <c r="J293" s="53" t="s">
        <v>7742</v>
      </c>
      <c r="K293" s="52"/>
      <c r="L293" s="52">
        <v>51750</v>
      </c>
    </row>
    <row r="294" spans="1:12" x14ac:dyDescent="0.2">
      <c r="B294" s="29" t="s">
        <v>2733</v>
      </c>
      <c r="C294" s="29"/>
      <c r="D294" s="29"/>
      <c r="E294" s="35" t="s">
        <v>2079</v>
      </c>
      <c r="F294" s="36" t="s">
        <v>2507</v>
      </c>
      <c r="G294" s="36" t="s">
        <v>2734</v>
      </c>
      <c r="H294" s="35" t="s">
        <v>2089</v>
      </c>
      <c r="I294" s="37">
        <v>8448</v>
      </c>
      <c r="J294" s="53" t="s">
        <v>7742</v>
      </c>
      <c r="K294" s="52"/>
      <c r="L294" s="52">
        <f>IF(VLOOKUP(B294,Sheet2!A:B,2,FALSE)=0,"",VLOOKUP(B294,Sheet2!A:B,2,FALSE))</f>
        <v>2950</v>
      </c>
    </row>
    <row r="295" spans="1:12" x14ac:dyDescent="0.2">
      <c r="A295" t="str">
        <f t="shared" ref="A295:A296" si="11">F295&amp;" "&amp;G295</f>
        <v>不锈钢十字大扁头机钉 4*10</v>
      </c>
      <c r="B295" s="29" t="s">
        <v>2735</v>
      </c>
      <c r="C295" s="29" t="str">
        <f>VLOOKUP(A295,Sheet5!A:C,2,FALSE)</f>
        <v>UFPLS056</v>
      </c>
      <c r="D295" s="29" t="str">
        <f>VLOOKUP(A295,Sheet5!A:C,3,FALSE)</f>
        <v>不锈钢 十字大扁头 机钉 M4*10</v>
      </c>
      <c r="E295" s="35" t="s">
        <v>2079</v>
      </c>
      <c r="F295" s="108" t="s">
        <v>2507</v>
      </c>
      <c r="G295" s="108" t="s">
        <v>2736</v>
      </c>
      <c r="H295" s="35" t="s">
        <v>2089</v>
      </c>
      <c r="I295" s="37">
        <v>11360</v>
      </c>
      <c r="J295" s="52"/>
      <c r="K295" s="52"/>
      <c r="L295" s="52">
        <f>IF(VLOOKUP(B295,Sheet2!A:B,2,FALSE)=0,"",VLOOKUP(B295,Sheet2!A:B,2,FALSE))</f>
        <v>11600</v>
      </c>
    </row>
    <row r="296" spans="1:12" x14ac:dyDescent="0.2">
      <c r="A296" t="str">
        <f t="shared" si="11"/>
        <v>枪钉1013J 1013J</v>
      </c>
      <c r="B296" s="29" t="s">
        <v>2737</v>
      </c>
      <c r="C296" s="29" t="e">
        <f>VLOOKUP(A296,Sheet5!A:C,2,FALSE)</f>
        <v>#N/A</v>
      </c>
      <c r="D296" s="29" t="e">
        <f>VLOOKUP(A296,Sheet5!A:C,3,FALSE)</f>
        <v>#N/A</v>
      </c>
      <c r="E296" s="35" t="s">
        <v>2079</v>
      </c>
      <c r="F296" s="108" t="s">
        <v>2738</v>
      </c>
      <c r="G296" s="108" t="s">
        <v>2739</v>
      </c>
      <c r="H296" s="35" t="s">
        <v>2089</v>
      </c>
      <c r="I296" s="37">
        <v>180</v>
      </c>
      <c r="J296" s="52"/>
      <c r="K296" s="52"/>
      <c r="L296" s="52" t="str">
        <f>IF(VLOOKUP(B296,Sheet2!A:B,2,FALSE)=0,"",VLOOKUP(B296,Sheet2!A:B,2,FALSE))</f>
        <v/>
      </c>
    </row>
    <row r="297" spans="1:12" x14ac:dyDescent="0.2">
      <c r="B297" s="29" t="s">
        <v>1331</v>
      </c>
      <c r="C297" s="29" t="str">
        <f>VLOOKUP(B297,所有物料对应供应商单价新旧料号对照!A:C,3,0)</f>
        <v>UFPLS005</v>
      </c>
      <c r="D297" s="29" t="str">
        <f>VLOOKUP(B297,所有物料对应供应商单价新旧料号对照!A:F,4,0)</f>
        <v>不锈钢 十字沉头 自攻螺丝 ST4*30</v>
      </c>
      <c r="E297" s="35" t="s">
        <v>2079</v>
      </c>
      <c r="F297" s="36" t="s">
        <v>2509</v>
      </c>
      <c r="G297" s="36" t="s">
        <v>2740</v>
      </c>
      <c r="H297" s="35" t="s">
        <v>2089</v>
      </c>
      <c r="I297" s="37">
        <v>23900</v>
      </c>
      <c r="J297" s="52"/>
      <c r="K297" s="52"/>
      <c r="L297" s="52">
        <v>27000</v>
      </c>
    </row>
    <row r="298" spans="1:12" x14ac:dyDescent="0.2">
      <c r="A298" t="str">
        <f t="shared" ref="A298:A301" si="12">F298&amp;" "&amp;G298</f>
        <v>拉手螺丝 5/32*5</v>
      </c>
      <c r="B298" s="29" t="s">
        <v>2741</v>
      </c>
      <c r="C298" s="29" t="str">
        <f>VLOOKUP(A298,Sheet5!A:C,2,FALSE)</f>
        <v>UFPLS057</v>
      </c>
      <c r="D298" s="29" t="str">
        <f>VLOOKUP(A298,Sheet5!A:C,3,FALSE)</f>
        <v>不锈钢 十字沉头 机钉 M4*32</v>
      </c>
      <c r="E298" s="35" t="s">
        <v>2079</v>
      </c>
      <c r="F298" s="108" t="s">
        <v>2742</v>
      </c>
      <c r="G298" s="108" t="s">
        <v>2743</v>
      </c>
      <c r="H298" s="35" t="s">
        <v>2089</v>
      </c>
      <c r="I298" s="37">
        <v>6000</v>
      </c>
      <c r="J298" s="52"/>
      <c r="K298" s="52"/>
      <c r="L298" s="52">
        <v>22000</v>
      </c>
    </row>
    <row r="299" spans="1:12" x14ac:dyDescent="0.2">
      <c r="A299" t="str">
        <f t="shared" si="12"/>
        <v>F20枪钉 20盒/箱</v>
      </c>
      <c r="B299" s="29" t="s">
        <v>2744</v>
      </c>
      <c r="C299" s="29" t="str">
        <f>VLOOKUP(A299,Sheet5!A:C,2,FALSE)</f>
        <v>UFPLS058</v>
      </c>
      <c r="D299" s="29" t="str">
        <f>VLOOKUP(A299,Sheet5!A:C,3,FALSE)</f>
        <v>钢 枪钉 F20</v>
      </c>
      <c r="E299" s="35" t="s">
        <v>2079</v>
      </c>
      <c r="F299" s="108" t="s">
        <v>2745</v>
      </c>
      <c r="G299" s="108" t="s">
        <v>2746</v>
      </c>
      <c r="H299" s="35" t="s">
        <v>2081</v>
      </c>
      <c r="I299" s="37">
        <v>575</v>
      </c>
      <c r="J299" s="52"/>
      <c r="K299" s="52"/>
      <c r="L299" s="52">
        <v>575</v>
      </c>
    </row>
    <row r="300" spans="1:12" x14ac:dyDescent="0.2">
      <c r="A300" t="str">
        <f t="shared" si="12"/>
        <v>F25枪钉 20盒/箱K1-7</v>
      </c>
      <c r="B300" s="29" t="s">
        <v>2747</v>
      </c>
      <c r="C300" s="29" t="str">
        <f>VLOOKUP(A300,Sheet5!A:C,2,FALSE)</f>
        <v>UFPLS059</v>
      </c>
      <c r="D300" s="29" t="str">
        <f>VLOOKUP(A300,Sheet5!A:C,3,FALSE)</f>
        <v>钢 枪钉 F25</v>
      </c>
      <c r="E300" s="35" t="s">
        <v>2079</v>
      </c>
      <c r="F300" s="108" t="s">
        <v>2748</v>
      </c>
      <c r="G300" s="108" t="s">
        <v>2749</v>
      </c>
      <c r="H300" s="35" t="s">
        <v>2081</v>
      </c>
      <c r="I300" s="37">
        <v>19</v>
      </c>
      <c r="J300" s="52"/>
      <c r="K300" s="52"/>
      <c r="L300" s="52">
        <v>19</v>
      </c>
    </row>
    <row r="301" spans="1:12" x14ac:dyDescent="0.2">
      <c r="A301" t="str">
        <f t="shared" si="12"/>
        <v>F30枪钉 20盒/箱K2-7</v>
      </c>
      <c r="B301" s="29" t="s">
        <v>2750</v>
      </c>
      <c r="C301" s="29" t="str">
        <f>VLOOKUP(A301,Sheet5!A:C,2,FALSE)</f>
        <v>UFPLS060</v>
      </c>
      <c r="D301" s="29" t="str">
        <f>VLOOKUP(A301,Sheet5!A:C,3,FALSE)</f>
        <v>钢 枪钉 F30</v>
      </c>
      <c r="E301" s="35" t="s">
        <v>2079</v>
      </c>
      <c r="F301" s="108" t="s">
        <v>2751</v>
      </c>
      <c r="G301" s="108" t="s">
        <v>2752</v>
      </c>
      <c r="H301" s="35" t="s">
        <v>2081</v>
      </c>
      <c r="I301" s="37">
        <v>135</v>
      </c>
      <c r="J301" s="52"/>
      <c r="K301" s="52"/>
      <c r="L301" s="52">
        <v>135</v>
      </c>
    </row>
    <row r="302" spans="1:12" x14ac:dyDescent="0.2">
      <c r="B302" s="29" t="s">
        <v>2753</v>
      </c>
      <c r="C302" s="29"/>
      <c r="D302" s="29"/>
      <c r="E302" s="35" t="s">
        <v>2079</v>
      </c>
      <c r="F302" s="36" t="s">
        <v>2754</v>
      </c>
      <c r="G302" s="36" t="s">
        <v>2755</v>
      </c>
      <c r="H302" s="35" t="s">
        <v>2089</v>
      </c>
      <c r="I302" s="37">
        <v>2100</v>
      </c>
      <c r="J302" s="53" t="s">
        <v>7742</v>
      </c>
      <c r="K302" s="52"/>
      <c r="L302" s="52">
        <v>10000</v>
      </c>
    </row>
    <row r="303" spans="1:12" x14ac:dyDescent="0.2">
      <c r="B303" s="29" t="s">
        <v>2756</v>
      </c>
      <c r="C303" s="29"/>
      <c r="D303" s="29"/>
      <c r="E303" s="35" t="s">
        <v>2079</v>
      </c>
      <c r="F303" s="36" t="s">
        <v>2757</v>
      </c>
      <c r="G303" s="36" t="s">
        <v>2758</v>
      </c>
      <c r="H303" s="35" t="s">
        <v>2089</v>
      </c>
      <c r="I303" s="37">
        <v>4300</v>
      </c>
      <c r="J303" s="53" t="s">
        <v>7742</v>
      </c>
      <c r="K303" s="52"/>
      <c r="L303" s="52"/>
    </row>
    <row r="304" spans="1:12" x14ac:dyDescent="0.2">
      <c r="B304" s="29" t="s">
        <v>2759</v>
      </c>
      <c r="C304" s="29"/>
      <c r="D304" s="29"/>
      <c r="E304" s="35" t="s">
        <v>2079</v>
      </c>
      <c r="F304" s="36" t="s">
        <v>2760</v>
      </c>
      <c r="G304" s="36" t="s">
        <v>2761</v>
      </c>
      <c r="H304" s="35" t="s">
        <v>2089</v>
      </c>
      <c r="I304" s="37">
        <v>3250</v>
      </c>
      <c r="J304" s="53" t="s">
        <v>7742</v>
      </c>
      <c r="K304" s="52"/>
      <c r="L304" s="52">
        <v>3250</v>
      </c>
    </row>
    <row r="305" spans="1:13" x14ac:dyDescent="0.2">
      <c r="B305" s="29" t="s">
        <v>2762</v>
      </c>
      <c r="C305" s="29"/>
      <c r="D305" s="29"/>
      <c r="E305" s="35" t="s">
        <v>2079</v>
      </c>
      <c r="F305" s="36" t="s">
        <v>2763</v>
      </c>
      <c r="G305" s="36" t="s">
        <v>2764</v>
      </c>
      <c r="H305" s="35" t="s">
        <v>2089</v>
      </c>
      <c r="I305" s="37">
        <v>5272</v>
      </c>
      <c r="J305" s="53" t="s">
        <v>7742</v>
      </c>
      <c r="K305" s="52"/>
      <c r="L305" s="52" t="str">
        <f>IF(VLOOKUP(B305,Sheet2!A:B,2,FALSE)=0,"",VLOOKUP(B305,Sheet2!A:B,2,FALSE))</f>
        <v/>
      </c>
    </row>
    <row r="306" spans="1:13" x14ac:dyDescent="0.2">
      <c r="B306" s="29" t="s">
        <v>2765</v>
      </c>
      <c r="C306" s="29"/>
      <c r="D306" s="29"/>
      <c r="E306" s="35" t="s">
        <v>2079</v>
      </c>
      <c r="F306" s="36" t="s">
        <v>2766</v>
      </c>
      <c r="G306" s="36" t="s">
        <v>2767</v>
      </c>
      <c r="H306" s="35" t="s">
        <v>2089</v>
      </c>
      <c r="I306" s="37">
        <v>29</v>
      </c>
      <c r="J306" s="53" t="s">
        <v>7742</v>
      </c>
      <c r="K306" s="52"/>
      <c r="L306" s="52">
        <v>29</v>
      </c>
    </row>
    <row r="307" spans="1:13" x14ac:dyDescent="0.2">
      <c r="A307" t="str">
        <f t="shared" ref="A307:A309" si="13">F307&amp;" "&amp;G307</f>
        <v>电池灯 LED感应灯管316mm</v>
      </c>
      <c r="B307" s="29" t="s">
        <v>2768</v>
      </c>
      <c r="C307" s="29" t="str">
        <f>VLOOKUP(A307,Sheet5!A:C,2,FALSE)</f>
        <v>UFFQT004</v>
      </c>
      <c r="D307" s="29" t="str">
        <f>VLOOKUP(A307,Sheet5!A:C,3,FALSE)</f>
        <v>塑料 LED感应灯管 316</v>
      </c>
      <c r="E307" s="35" t="s">
        <v>2079</v>
      </c>
      <c r="F307" s="108" t="s">
        <v>2769</v>
      </c>
      <c r="G307" s="108" t="s">
        <v>2770</v>
      </c>
      <c r="H307" s="35" t="s">
        <v>2089</v>
      </c>
      <c r="I307" s="37">
        <v>459</v>
      </c>
      <c r="J307" s="52"/>
      <c r="K307" s="52"/>
      <c r="L307" s="52">
        <f>IF(VLOOKUP(B307,Sheet2!A:B,2,FALSE)=0,"",VLOOKUP(B307,Sheet2!A:B,2,FALSE))</f>
        <v>60</v>
      </c>
    </row>
    <row r="308" spans="1:13" x14ac:dyDescent="0.2">
      <c r="A308" t="str">
        <f t="shared" si="13"/>
        <v>灰色地排盖 ∮60</v>
      </c>
      <c r="B308" s="29" t="s">
        <v>2771</v>
      </c>
      <c r="C308" s="29" t="str">
        <f>VLOOKUP(A308,Sheet5!A:C,2,FALSE)</f>
        <v>UFFQT005</v>
      </c>
      <c r="D308" s="29" t="str">
        <f>VLOOKUP(A308,Sheet5!A:C,3,FALSE)</f>
        <v>塑料 圆形 地排盖 Φ60 灰色</v>
      </c>
      <c r="E308" s="35" t="s">
        <v>2079</v>
      </c>
      <c r="F308" s="108" t="s">
        <v>2772</v>
      </c>
      <c r="G308" s="108" t="s">
        <v>2773</v>
      </c>
      <c r="H308" s="35" t="s">
        <v>2089</v>
      </c>
      <c r="I308" s="37">
        <v>1015</v>
      </c>
      <c r="J308" s="52"/>
      <c r="K308" s="52"/>
      <c r="L308" s="52">
        <f>IF(VLOOKUP(B308,Sheet2!A:B,2,FALSE)=0,"",VLOOKUP(B308,Sheet2!A:B,2,FALSE))</f>
        <v>1060</v>
      </c>
    </row>
    <row r="309" spans="1:13" x14ac:dyDescent="0.2">
      <c r="A309" t="str">
        <f t="shared" si="13"/>
        <v>木肖 8*402000/包</v>
      </c>
      <c r="B309" s="34" t="s">
        <v>2774</v>
      </c>
      <c r="C309" s="29" t="str">
        <f>VLOOKUP(A309,Sheet5!A:C,2,FALSE)</f>
        <v>UFPSJ005</v>
      </c>
      <c r="D309" s="29" t="str">
        <f>VLOOKUP(A309,Sheet5!A:C,3,FALSE)</f>
        <v>实木 圆形 木榫 Φ8*40</v>
      </c>
      <c r="E309" s="35" t="s">
        <v>2079</v>
      </c>
      <c r="F309" s="108" t="s">
        <v>2775</v>
      </c>
      <c r="G309" s="108" t="s">
        <v>2776</v>
      </c>
      <c r="H309" s="35" t="s">
        <v>2089</v>
      </c>
      <c r="I309" s="37">
        <v>3041</v>
      </c>
      <c r="J309" s="52"/>
      <c r="K309" s="52"/>
      <c r="L309" s="52">
        <v>35000</v>
      </c>
    </row>
    <row r="310" spans="1:13" x14ac:dyDescent="0.2">
      <c r="B310" s="29" t="s">
        <v>2777</v>
      </c>
      <c r="C310" s="29"/>
      <c r="D310" s="29"/>
      <c r="E310" s="35" t="s">
        <v>2055</v>
      </c>
      <c r="F310" s="36" t="s">
        <v>2778</v>
      </c>
      <c r="G310" s="36" t="s">
        <v>2779</v>
      </c>
      <c r="H310" s="35" t="s">
        <v>2694</v>
      </c>
      <c r="I310" s="37">
        <v>18924</v>
      </c>
      <c r="J310" s="53" t="s">
        <v>7742</v>
      </c>
      <c r="K310" s="52"/>
      <c r="L310" s="52">
        <v>18924</v>
      </c>
    </row>
    <row r="311" spans="1:13" x14ac:dyDescent="0.2">
      <c r="B311" s="29" t="s">
        <v>1400</v>
      </c>
      <c r="C311" s="29" t="str">
        <f>VLOOKUP(B311,所有物料对应供应商单价新旧料号对照!A:C,3,0)</f>
        <v>UFPGJ002</v>
      </c>
      <c r="D311" s="29" t="str">
        <f>VLOOKUP(B311,所有物料对应供应商单价新旧料号对照!A:F,4,0)</f>
        <v>铁 调节脚 M6*27 黑色</v>
      </c>
      <c r="E311" s="35" t="s">
        <v>2079</v>
      </c>
      <c r="F311" s="36" t="s">
        <v>2780</v>
      </c>
      <c r="G311" s="36" t="s">
        <v>2781</v>
      </c>
      <c r="H311" s="35" t="s">
        <v>2089</v>
      </c>
      <c r="I311" s="37">
        <v>0</v>
      </c>
      <c r="J311" s="52"/>
      <c r="K311" s="52"/>
      <c r="L311" s="52">
        <f>IF(VLOOKUP(B311,Sheet2!A:B,2,FALSE)=0,"",VLOOKUP(B311,Sheet2!A:B,2,FALSE))</f>
        <v>3500</v>
      </c>
    </row>
    <row r="312" spans="1:13" x14ac:dyDescent="0.2">
      <c r="B312" s="29" t="s">
        <v>1372</v>
      </c>
      <c r="C312" s="29" t="str">
        <f>VLOOKUP(B312,所有物料对应供应商单价新旧料号对照!A:C,3,0)</f>
        <v>UFPLS038</v>
      </c>
      <c r="D312" s="29" t="str">
        <f>VLOOKUP(B312,所有物料对应供应商单价新旧料号对照!A:F,4,0)</f>
        <v>不锈钢 穿心对锁螺丝 M6*20</v>
      </c>
      <c r="E312" s="35" t="s">
        <v>2079</v>
      </c>
      <c r="F312" s="36" t="s">
        <v>2532</v>
      </c>
      <c r="G312" s="36" t="s">
        <v>2782</v>
      </c>
      <c r="H312" s="35" t="s">
        <v>2089</v>
      </c>
      <c r="I312" s="37">
        <v>1720</v>
      </c>
      <c r="J312" s="52"/>
      <c r="K312" s="52"/>
      <c r="L312" s="52">
        <v>1720</v>
      </c>
    </row>
    <row r="313" spans="1:13" x14ac:dyDescent="0.2">
      <c r="A313" t="str">
        <f>F313&amp;" "&amp;G313</f>
        <v>F15枪钉 20盒/箱</v>
      </c>
      <c r="B313" s="29" t="s">
        <v>2783</v>
      </c>
      <c r="C313" s="29" t="str">
        <f>VLOOKUP(A313,Sheet5!A:C,2,FALSE)</f>
        <v>UFPLS061</v>
      </c>
      <c r="D313" s="29" t="str">
        <f>VLOOKUP(A313,Sheet5!A:C,3,FALSE)</f>
        <v>钢 枪钉 F15</v>
      </c>
      <c r="E313" s="35" t="s">
        <v>2079</v>
      </c>
      <c r="F313" s="108" t="s">
        <v>2784</v>
      </c>
      <c r="G313" s="108" t="s">
        <v>2746</v>
      </c>
      <c r="H313" s="35" t="s">
        <v>2089</v>
      </c>
      <c r="I313" s="37">
        <v>1016</v>
      </c>
      <c r="J313" s="52"/>
      <c r="K313" s="52"/>
      <c r="L313" s="52">
        <v>1016</v>
      </c>
    </row>
    <row r="314" spans="1:13" x14ac:dyDescent="0.2">
      <c r="B314" s="29" t="s">
        <v>2785</v>
      </c>
      <c r="C314" s="29"/>
      <c r="D314" s="29"/>
      <c r="E314" s="35" t="s">
        <v>2079</v>
      </c>
      <c r="F314" s="36" t="s">
        <v>2786</v>
      </c>
      <c r="G314" s="36" t="s">
        <v>2411</v>
      </c>
      <c r="H314" s="35" t="s">
        <v>2089</v>
      </c>
      <c r="I314" s="37">
        <v>1244</v>
      </c>
      <c r="J314" s="53" t="s">
        <v>7742</v>
      </c>
      <c r="K314" s="52"/>
      <c r="L314" s="52"/>
    </row>
    <row r="315" spans="1:13" x14ac:dyDescent="0.2">
      <c r="A315" t="str">
        <f t="shared" ref="A315:A316" si="14">F315&amp;" "&amp;G315</f>
        <v>螺丝盖帽（白色）小 1000只/包</v>
      </c>
      <c r="B315" s="29" t="s">
        <v>2787</v>
      </c>
      <c r="C315" s="29" t="str">
        <f>VLOOKUP(A315,Sheet5!A:C,2,FALSE)</f>
        <v>UFFQT006</v>
      </c>
      <c r="D315" s="29" t="str">
        <f>VLOOKUP(A315,Sheet5!A:C,3,FALSE)</f>
        <v>塑料 圆 盖帽 Φ10 白色</v>
      </c>
      <c r="E315" s="35" t="s">
        <v>2079</v>
      </c>
      <c r="F315" s="108" t="s">
        <v>2788</v>
      </c>
      <c r="G315" s="108" t="s">
        <v>2789</v>
      </c>
      <c r="H315" s="35" t="s">
        <v>2089</v>
      </c>
      <c r="I315" s="37">
        <v>21000</v>
      </c>
      <c r="J315" s="52"/>
      <c r="K315" s="52"/>
      <c r="L315" s="52">
        <f>IF(VLOOKUP(B315,Sheet2!A:B,2,FALSE)=0,"",VLOOKUP(B315,Sheet2!A:B,2,FALSE))</f>
        <v>20000</v>
      </c>
    </row>
    <row r="316" spans="1:13" x14ac:dyDescent="0.2">
      <c r="A316" t="str">
        <f t="shared" si="14"/>
        <v>304不锈钢标牌 椭圆</v>
      </c>
      <c r="B316" s="29" t="s">
        <v>2790</v>
      </c>
      <c r="C316" s="29" t="str">
        <f>VLOOKUP(A316,Sheet5!A:C,2,FALSE)</f>
        <v>UFFQT007</v>
      </c>
      <c r="D316" s="29" t="str">
        <f>VLOOKUP(A316,Sheet5!A:C,3,FALSE)</f>
        <v>不锈钢 椭圆 标识牌 亮铬</v>
      </c>
      <c r="E316" s="35" t="s">
        <v>2079</v>
      </c>
      <c r="F316" s="108" t="s">
        <v>2791</v>
      </c>
      <c r="G316" s="108" t="s">
        <v>2792</v>
      </c>
      <c r="H316" s="35" t="s">
        <v>2089</v>
      </c>
      <c r="I316" s="37">
        <v>370</v>
      </c>
      <c r="J316" s="52"/>
      <c r="K316" s="52"/>
      <c r="L316" s="52">
        <v>600</v>
      </c>
      <c r="M316" s="56" t="s">
        <v>7741</v>
      </c>
    </row>
    <row r="317" spans="1:13" x14ac:dyDescent="0.2">
      <c r="B317" s="29" t="s">
        <v>2793</v>
      </c>
      <c r="C317" s="29"/>
      <c r="D317" s="29"/>
      <c r="E317" s="35" t="s">
        <v>2079</v>
      </c>
      <c r="F317" s="36" t="s">
        <v>2794</v>
      </c>
      <c r="G317" s="36" t="s">
        <v>2795</v>
      </c>
      <c r="H317" s="35" t="s">
        <v>2089</v>
      </c>
      <c r="I317" s="37">
        <v>2000</v>
      </c>
      <c r="J317" s="53" t="s">
        <v>7742</v>
      </c>
      <c r="K317" s="52"/>
      <c r="L317" s="52">
        <v>2000</v>
      </c>
    </row>
    <row r="318" spans="1:13" x14ac:dyDescent="0.2">
      <c r="B318" s="29" t="s">
        <v>1459</v>
      </c>
      <c r="C318" s="29" t="str">
        <f>VLOOKUP(B318,所有物料对应供应商单价新旧料号对照!A:C,3,0)</f>
        <v>UFPSJ027</v>
      </c>
      <c r="D318" s="29" t="str">
        <f>VLOOKUP(B318,所有物料对应供应商单价新旧料号对照!A:F,4,0)</f>
        <v>塑料 U型槽 233*160*89mm 灰色</v>
      </c>
      <c r="E318" s="35" t="s">
        <v>2079</v>
      </c>
      <c r="F318" s="36" t="s">
        <v>2796</v>
      </c>
      <c r="G318" s="36" t="s">
        <v>2797</v>
      </c>
      <c r="H318" s="35" t="s">
        <v>2089</v>
      </c>
      <c r="I318" s="37">
        <v>81</v>
      </c>
      <c r="J318" s="52"/>
      <c r="K318" s="52"/>
      <c r="L318" s="52">
        <v>81</v>
      </c>
    </row>
    <row r="319" spans="1:13" x14ac:dyDescent="0.2">
      <c r="A319" t="str">
        <f t="shared" ref="A319:A320" si="15">F319&amp;" "&amp;G319</f>
        <v>吊码(海福特) HFL-AF089372203RP专用</v>
      </c>
      <c r="B319" s="29" t="s">
        <v>2798</v>
      </c>
      <c r="C319" s="29" t="str">
        <f>VLOOKUP(A319,Sheet5!A:C,2,FALSE)</f>
        <v>UFFQT008</v>
      </c>
      <c r="D319" s="29" t="str">
        <f>VLOOKUP(A319,Sheet5!A:C,3,FALSE)</f>
        <v>塑包铁 海福特吊码 灰色</v>
      </c>
      <c r="E319" s="35" t="s">
        <v>2079</v>
      </c>
      <c r="F319" s="108" t="s">
        <v>2799</v>
      </c>
      <c r="G319" s="108" t="s">
        <v>2800</v>
      </c>
      <c r="H319" s="35" t="s">
        <v>2089</v>
      </c>
      <c r="I319" s="37">
        <v>923</v>
      </c>
      <c r="J319" s="52"/>
      <c r="K319" s="52"/>
      <c r="L319" s="52">
        <v>923</v>
      </c>
    </row>
    <row r="320" spans="1:13" x14ac:dyDescent="0.2">
      <c r="A320" t="str">
        <f t="shared" si="15"/>
        <v>吊码(乐卡)白色 100付/箱</v>
      </c>
      <c r="B320" s="29" t="s">
        <v>2801</v>
      </c>
      <c r="C320" s="29" t="str">
        <f>VLOOKUP(A320,Sheet5!A:C,2,FALSE)</f>
        <v>UFFQT009</v>
      </c>
      <c r="D320" s="29" t="str">
        <f>VLOOKUP(A320,Sheet5!A:C,3,FALSE)</f>
        <v>塑包铁 乐卡吊码 灰色</v>
      </c>
      <c r="E320" s="35" t="s">
        <v>2079</v>
      </c>
      <c r="F320" s="108" t="s">
        <v>2802</v>
      </c>
      <c r="G320" s="108" t="s">
        <v>2803</v>
      </c>
      <c r="H320" s="35" t="s">
        <v>2089</v>
      </c>
      <c r="I320" s="37">
        <v>585</v>
      </c>
      <c r="J320" s="52"/>
      <c r="K320" s="52"/>
      <c r="L320" s="52">
        <v>585</v>
      </c>
    </row>
    <row r="321" spans="1:13" x14ac:dyDescent="0.2">
      <c r="B321" s="29" t="s">
        <v>2804</v>
      </c>
      <c r="C321" s="29"/>
      <c r="D321" s="29"/>
      <c r="E321" s="35" t="s">
        <v>2079</v>
      </c>
      <c r="F321" s="36" t="s">
        <v>2805</v>
      </c>
      <c r="G321" s="36" t="s">
        <v>2806</v>
      </c>
      <c r="H321" s="35" t="s">
        <v>2089</v>
      </c>
      <c r="I321" s="37">
        <v>24100</v>
      </c>
      <c r="J321" s="53" t="s">
        <v>7742</v>
      </c>
      <c r="K321" s="52"/>
      <c r="L321" s="52" t="str">
        <f>IF(VLOOKUP(B321,Sheet2!A:B,2,FALSE)=0,"",VLOOKUP(B321,Sheet2!A:B,2,FALSE))</f>
        <v/>
      </c>
    </row>
    <row r="322" spans="1:13" x14ac:dyDescent="0.2">
      <c r="A322" t="str">
        <f>F322&amp;" "&amp;G322</f>
        <v>KD锁盖帽（灰）大 1000/包</v>
      </c>
      <c r="B322" s="29" t="s">
        <v>2807</v>
      </c>
      <c r="C322" s="29" t="str">
        <f>VLOOKUP(A322,Sheet5!A:C,2,FALSE)</f>
        <v>UFPKD002</v>
      </c>
      <c r="D322" s="29" t="str">
        <f>VLOOKUP(A322,Sheet5!A:C,3,FALSE)</f>
        <v>锌合金 KD三合一 锁扣件 Φ14.3*11.3</v>
      </c>
      <c r="E322" s="35" t="s">
        <v>2079</v>
      </c>
      <c r="F322" s="108" t="s">
        <v>2808</v>
      </c>
      <c r="G322" s="108" t="s">
        <v>2704</v>
      </c>
      <c r="H322" s="35" t="s">
        <v>2089</v>
      </c>
      <c r="I322" s="37">
        <v>11400</v>
      </c>
      <c r="J322" s="52"/>
      <c r="K322" s="52"/>
      <c r="L322" s="52">
        <f>IF(VLOOKUP(B322,Sheet2!A:B,2,FALSE)=0,"",VLOOKUP(B322,Sheet2!A:B,2,FALSE))</f>
        <v>50000</v>
      </c>
    </row>
    <row r="323" spans="1:13" x14ac:dyDescent="0.2">
      <c r="B323" s="29" t="s">
        <v>2809</v>
      </c>
      <c r="C323" s="29"/>
      <c r="D323" s="29"/>
      <c r="E323" s="35" t="s">
        <v>2079</v>
      </c>
      <c r="F323" s="36" t="s">
        <v>2810</v>
      </c>
      <c r="G323" s="36" t="s">
        <v>2704</v>
      </c>
      <c r="H323" s="35" t="s">
        <v>2089</v>
      </c>
      <c r="I323" s="37">
        <v>11000</v>
      </c>
      <c r="J323" s="53" t="s">
        <v>7742</v>
      </c>
      <c r="K323" s="52"/>
      <c r="L323" s="52" t="str">
        <f>IF(VLOOKUP(B323,Sheet2!A:B,2,FALSE)=0,"",VLOOKUP(B323,Sheet2!A:B,2,FALSE))</f>
        <v/>
      </c>
    </row>
    <row r="324" spans="1:13" x14ac:dyDescent="0.2">
      <c r="B324" s="29" t="s">
        <v>2811</v>
      </c>
      <c r="C324" s="29"/>
      <c r="D324" s="29"/>
      <c r="E324" s="35" t="s">
        <v>2079</v>
      </c>
      <c r="F324" s="36" t="s">
        <v>2812</v>
      </c>
      <c r="G324" s="36" t="s">
        <v>2803</v>
      </c>
      <c r="H324" s="35" t="s">
        <v>2089</v>
      </c>
      <c r="I324" s="37">
        <v>2821</v>
      </c>
      <c r="J324" s="53" t="s">
        <v>7742</v>
      </c>
      <c r="K324" s="52"/>
      <c r="L324" s="52">
        <v>2821</v>
      </c>
    </row>
    <row r="325" spans="1:13" x14ac:dyDescent="0.2">
      <c r="B325" s="29" t="s">
        <v>2813</v>
      </c>
      <c r="C325" s="29"/>
      <c r="D325" s="29"/>
      <c r="E325" s="35" t="s">
        <v>2079</v>
      </c>
      <c r="F325" s="36" t="s">
        <v>2814</v>
      </c>
      <c r="G325" s="36" t="s">
        <v>2815</v>
      </c>
      <c r="H325" s="35" t="s">
        <v>2089</v>
      </c>
      <c r="I325" s="37">
        <v>40</v>
      </c>
      <c r="J325" s="53" t="s">
        <v>7742</v>
      </c>
      <c r="K325" s="52"/>
      <c r="L325" s="52" t="str">
        <f>IF(VLOOKUP(B325,Sheet2!A:B,2,FALSE)=0,"",VLOOKUP(B325,Sheet2!A:B,2,FALSE))</f>
        <v/>
      </c>
    </row>
    <row r="326" spans="1:13" x14ac:dyDescent="0.2">
      <c r="B326" s="34" t="s">
        <v>2816</v>
      </c>
      <c r="C326" s="29"/>
      <c r="D326" s="29"/>
      <c r="E326" s="35" t="s">
        <v>2079</v>
      </c>
      <c r="F326" s="36" t="s">
        <v>2817</v>
      </c>
      <c r="G326" s="36" t="s">
        <v>2818</v>
      </c>
      <c r="H326" s="35" t="s">
        <v>2089</v>
      </c>
      <c r="I326" s="37">
        <v>3967</v>
      </c>
      <c r="J326" s="53" t="s">
        <v>7742</v>
      </c>
      <c r="K326" s="52"/>
      <c r="L326" s="52" t="str">
        <f>IF(VLOOKUP(B326,Sheet2!A:B,2,FALSE)=0,"",VLOOKUP(B326,Sheet2!A:B,2,FALSE))</f>
        <v/>
      </c>
    </row>
    <row r="327" spans="1:13" x14ac:dyDescent="0.2">
      <c r="B327" s="29" t="s">
        <v>2819</v>
      </c>
      <c r="C327" s="29"/>
      <c r="D327" s="29"/>
      <c r="E327" s="35" t="s">
        <v>2055</v>
      </c>
      <c r="F327" s="36" t="s">
        <v>2820</v>
      </c>
      <c r="G327" s="36" t="s">
        <v>2821</v>
      </c>
      <c r="H327" s="35" t="s">
        <v>2694</v>
      </c>
      <c r="I327" s="37">
        <v>12700</v>
      </c>
      <c r="J327" s="53" t="s">
        <v>7742</v>
      </c>
      <c r="K327" s="52"/>
      <c r="L327" s="52" t="str">
        <f>IF(VLOOKUP(B327,Sheet2!A:B,2,FALSE)=0,"",VLOOKUP(B327,Sheet2!A:B,2,FALSE))</f>
        <v/>
      </c>
    </row>
    <row r="328" spans="1:13" x14ac:dyDescent="0.2">
      <c r="A328" t="str">
        <f t="shared" ref="A328:A329" si="16">F328&amp;" "&amp;G328</f>
        <v>塑料角码（加厚） 三角镂空四孔200/包</v>
      </c>
      <c r="B328" s="29" t="s">
        <v>2822</v>
      </c>
      <c r="C328" s="29" t="str">
        <f>VLOOKUP(A328,Sheet5!A:C,2,FALSE)</f>
        <v>UFFQT010</v>
      </c>
      <c r="D328" s="29" t="str">
        <f>VLOOKUP(A328,Sheet5!A:C,3,FALSE)</f>
        <v>塑料 角码 白色 35*20*20</v>
      </c>
      <c r="E328" s="35" t="s">
        <v>2079</v>
      </c>
      <c r="F328" s="108" t="s">
        <v>2823</v>
      </c>
      <c r="G328" s="108" t="s">
        <v>2824</v>
      </c>
      <c r="H328" s="35" t="s">
        <v>2089</v>
      </c>
      <c r="I328" s="37">
        <v>9490</v>
      </c>
      <c r="J328" s="52"/>
      <c r="K328" s="52"/>
      <c r="L328" s="52">
        <v>9490</v>
      </c>
      <c r="M328" s="56" t="s">
        <v>7741</v>
      </c>
    </row>
    <row r="329" spans="1:13" x14ac:dyDescent="0.2">
      <c r="A329" t="str">
        <f t="shared" si="16"/>
        <v>螺丝盖帽灰色（小） 1000/包</v>
      </c>
      <c r="B329" s="29" t="s">
        <v>2825</v>
      </c>
      <c r="C329" s="29" t="str">
        <f>VLOOKUP(A329,Sheet5!A:C,2,FALSE)</f>
        <v>UFFQT011</v>
      </c>
      <c r="D329" s="29" t="str">
        <f>VLOOKUP(A329,Sheet5!A:C,3,FALSE)</f>
        <v>塑料 圆 盖帽 Φ8 灰色</v>
      </c>
      <c r="E329" s="35" t="s">
        <v>2079</v>
      </c>
      <c r="F329" s="108" t="s">
        <v>2826</v>
      </c>
      <c r="G329" s="108" t="s">
        <v>2704</v>
      </c>
      <c r="H329" s="35" t="s">
        <v>2089</v>
      </c>
      <c r="I329" s="37">
        <v>43000</v>
      </c>
      <c r="J329" s="52"/>
      <c r="K329" s="52"/>
      <c r="L329" s="52">
        <v>43000</v>
      </c>
    </row>
    <row r="330" spans="1:13" x14ac:dyDescent="0.2">
      <c r="B330" s="29" t="s">
        <v>2828</v>
      </c>
      <c r="C330" s="29"/>
      <c r="D330" s="29"/>
      <c r="E330" s="35" t="s">
        <v>2079</v>
      </c>
      <c r="F330" s="36" t="s">
        <v>2829</v>
      </c>
      <c r="G330" s="36" t="s">
        <v>2830</v>
      </c>
      <c r="H330" s="35" t="s">
        <v>2089</v>
      </c>
      <c r="I330" s="37">
        <v>800</v>
      </c>
      <c r="J330" s="53" t="s">
        <v>7742</v>
      </c>
      <c r="K330" s="52"/>
      <c r="L330" s="52" t="str">
        <f>IF(VLOOKUP(B330,Sheet2!A:B,2,FALSE)=0,"",VLOOKUP(B330,Sheet2!A:B,2,FALSE))</f>
        <v/>
      </c>
    </row>
    <row r="331" spans="1:13" x14ac:dyDescent="0.2">
      <c r="B331" s="29" t="s">
        <v>2831</v>
      </c>
      <c r="C331" s="29"/>
      <c r="D331" s="29"/>
      <c r="E331" s="35" t="s">
        <v>2079</v>
      </c>
      <c r="F331" s="36" t="s">
        <v>2832</v>
      </c>
      <c r="G331" s="36" t="s">
        <v>2833</v>
      </c>
      <c r="H331" s="35" t="s">
        <v>2089</v>
      </c>
      <c r="I331" s="37">
        <v>2200</v>
      </c>
      <c r="J331" s="53" t="s">
        <v>7742</v>
      </c>
      <c r="K331" s="52"/>
      <c r="L331" s="52" t="str">
        <f>IF(VLOOKUP(B331,Sheet2!A:B,2,FALSE)=0,"",VLOOKUP(B331,Sheet2!A:B,2,FALSE))</f>
        <v/>
      </c>
    </row>
    <row r="332" spans="1:13" x14ac:dyDescent="0.2">
      <c r="B332" s="34" t="s">
        <v>2834</v>
      </c>
      <c r="C332" s="29"/>
      <c r="D332" s="29"/>
      <c r="E332" s="35" t="s">
        <v>2055</v>
      </c>
      <c r="F332" s="36" t="s">
        <v>2835</v>
      </c>
      <c r="G332" s="36" t="s">
        <v>2836</v>
      </c>
      <c r="H332" s="35" t="s">
        <v>1062</v>
      </c>
      <c r="I332" s="37">
        <v>1.55</v>
      </c>
      <c r="J332" s="53" t="s">
        <v>7742</v>
      </c>
      <c r="K332" s="52"/>
      <c r="L332" s="52" t="str">
        <f>IF(VLOOKUP(B332,Sheet2!A:B,2,FALSE)=0,"",VLOOKUP(B332,Sheet2!A:B,2,FALSE))</f>
        <v/>
      </c>
    </row>
    <row r="333" spans="1:13" x14ac:dyDescent="0.2">
      <c r="A333" t="str">
        <f>F333&amp;" "&amp;G333</f>
        <v>GA108胶水 GA108</v>
      </c>
      <c r="B333" s="29" t="s">
        <v>2837</v>
      </c>
      <c r="C333" s="29" t="str">
        <f>VLOOKUP(A333,Sheet5!A:C,2,FALSE)</f>
        <v>UFFQT012</v>
      </c>
      <c r="D333" s="29" t="str">
        <f>VLOOKUP(A333,Sheet5!A:C,3,FALSE)</f>
        <v>胶水 万能胶 2000G</v>
      </c>
      <c r="E333" s="35" t="s">
        <v>2055</v>
      </c>
      <c r="F333" s="108" t="s">
        <v>2838</v>
      </c>
      <c r="G333" s="108" t="s">
        <v>2839</v>
      </c>
      <c r="H333" s="35" t="s">
        <v>1062</v>
      </c>
      <c r="I333" s="37">
        <v>28</v>
      </c>
      <c r="J333" s="52"/>
      <c r="K333" s="52"/>
      <c r="L333" s="52">
        <f>IF(VLOOKUP(B333,Sheet2!A:B,2,FALSE)=0,"",VLOOKUP(B333,Sheet2!A:B,2,FALSE))</f>
        <v>4</v>
      </c>
    </row>
    <row r="334" spans="1:13" s="49" customFormat="1" x14ac:dyDescent="0.2">
      <c r="B334" s="47" t="s">
        <v>1461</v>
      </c>
      <c r="C334" s="47" t="str">
        <f>VLOOKUP(B334,所有物料对应供应商单价新旧料号对照!A:C,3,0)</f>
        <v>UFPSJ028</v>
      </c>
      <c r="D334" s="47" t="str">
        <f>VLOOKUP(B334,所有物料对应供应商单价新旧料号对照!A:F,4,0)</f>
        <v>聚乙烯 柜门磁夹 60mm 咖啡</v>
      </c>
      <c r="E334" s="47" t="s">
        <v>2079</v>
      </c>
      <c r="F334" s="39" t="s">
        <v>2840</v>
      </c>
      <c r="G334" s="39" t="s">
        <v>2841</v>
      </c>
      <c r="H334" s="47" t="s">
        <v>2089</v>
      </c>
      <c r="I334" s="40">
        <v>2099</v>
      </c>
      <c r="J334" s="70"/>
      <c r="K334" s="70"/>
      <c r="L334" s="52">
        <f>IF(VLOOKUP(B334,Sheet2!A:B,2,FALSE)=0,"",VLOOKUP(B334,Sheet2!A:B,2,FALSE))</f>
        <v>450</v>
      </c>
    </row>
    <row r="335" spans="1:13" x14ac:dyDescent="0.2">
      <c r="B335" s="29" t="s">
        <v>1367</v>
      </c>
      <c r="C335" s="29" t="str">
        <f>VLOOKUP(B335,所有物料对应供应商单价新旧料号对照!A:C,3,0)</f>
        <v>UFPLS035</v>
      </c>
      <c r="D335" s="29" t="str">
        <f>VLOOKUP(B335,所有物料对应供应商单价新旧料号对照!A:F,4,0)</f>
        <v>不锈钢 一字盘头 自攻螺丝 ST4.8*38</v>
      </c>
      <c r="E335" s="35" t="s">
        <v>2079</v>
      </c>
      <c r="F335" s="36" t="s">
        <v>2545</v>
      </c>
      <c r="G335" s="36" t="s">
        <v>2842</v>
      </c>
      <c r="H335" s="35" t="s">
        <v>2089</v>
      </c>
      <c r="I335" s="37">
        <v>4500</v>
      </c>
      <c r="J335" s="52"/>
      <c r="K335" s="52"/>
      <c r="L335" s="52">
        <v>12000</v>
      </c>
    </row>
    <row r="336" spans="1:13" x14ac:dyDescent="0.2">
      <c r="B336" s="29" t="s">
        <v>2843</v>
      </c>
      <c r="C336" s="29"/>
      <c r="D336" s="29"/>
      <c r="E336" s="35" t="s">
        <v>2079</v>
      </c>
      <c r="F336" s="36" t="s">
        <v>2844</v>
      </c>
      <c r="G336" s="36" t="s">
        <v>2411</v>
      </c>
      <c r="H336" s="35" t="s">
        <v>2089</v>
      </c>
      <c r="I336" s="37">
        <v>19500</v>
      </c>
      <c r="J336" s="53" t="s">
        <v>7742</v>
      </c>
      <c r="K336" s="52"/>
      <c r="L336" s="52" t="str">
        <f>IF(VLOOKUP(B336,Sheet2!A:B,2,FALSE)=0,"",VLOOKUP(B336,Sheet2!A:B,2,FALSE))</f>
        <v/>
      </c>
    </row>
    <row r="337" spans="2:12" x14ac:dyDescent="0.2">
      <c r="B337" s="29" t="s">
        <v>2845</v>
      </c>
      <c r="C337" s="29"/>
      <c r="D337" s="29"/>
      <c r="E337" s="35" t="s">
        <v>2079</v>
      </c>
      <c r="F337" s="36" t="s">
        <v>2846</v>
      </c>
      <c r="G337" s="36" t="s">
        <v>2847</v>
      </c>
      <c r="H337" s="35" t="s">
        <v>2089</v>
      </c>
      <c r="I337" s="37">
        <v>859</v>
      </c>
      <c r="J337" s="53" t="s">
        <v>7742</v>
      </c>
      <c r="K337" s="52"/>
      <c r="L337" s="52">
        <v>859</v>
      </c>
    </row>
    <row r="338" spans="2:12" x14ac:dyDescent="0.2">
      <c r="B338" s="29" t="s">
        <v>2848</v>
      </c>
      <c r="C338" s="29"/>
      <c r="D338" s="29"/>
      <c r="E338" s="35" t="s">
        <v>2079</v>
      </c>
      <c r="F338" s="36" t="s">
        <v>2846</v>
      </c>
      <c r="G338" s="36" t="s">
        <v>2849</v>
      </c>
      <c r="H338" s="35" t="s">
        <v>2089</v>
      </c>
      <c r="I338" s="37">
        <v>66</v>
      </c>
      <c r="J338" s="53" t="s">
        <v>7742</v>
      </c>
      <c r="K338" s="52"/>
      <c r="L338" s="52">
        <v>66</v>
      </c>
    </row>
    <row r="339" spans="2:12" x14ac:dyDescent="0.2">
      <c r="B339" s="29" t="s">
        <v>2850</v>
      </c>
      <c r="C339" s="29"/>
      <c r="D339" s="29"/>
      <c r="E339" s="35" t="s">
        <v>2079</v>
      </c>
      <c r="F339" s="36" t="s">
        <v>2846</v>
      </c>
      <c r="G339" s="36" t="s">
        <v>2851</v>
      </c>
      <c r="H339" s="35" t="s">
        <v>2089</v>
      </c>
      <c r="I339" s="37">
        <v>979</v>
      </c>
      <c r="J339" s="53" t="s">
        <v>7742</v>
      </c>
      <c r="K339" s="52"/>
      <c r="L339" s="52">
        <v>979</v>
      </c>
    </row>
    <row r="340" spans="2:12" x14ac:dyDescent="0.2">
      <c r="B340" s="29" t="s">
        <v>2852</v>
      </c>
      <c r="C340" s="29"/>
      <c r="D340" s="29"/>
      <c r="E340" s="35" t="s">
        <v>2079</v>
      </c>
      <c r="F340" s="36" t="s">
        <v>2853</v>
      </c>
      <c r="G340" s="36" t="s">
        <v>2411</v>
      </c>
      <c r="H340" s="35" t="s">
        <v>2089</v>
      </c>
      <c r="I340" s="37">
        <v>1558</v>
      </c>
      <c r="J340" s="53" t="s">
        <v>7742</v>
      </c>
      <c r="K340" s="52"/>
      <c r="L340" s="52">
        <f>IF(VLOOKUP(B340,Sheet2!A:B,2,FALSE)=0,"",VLOOKUP(B340,Sheet2!A:B,2,FALSE))</f>
        <v>140</v>
      </c>
    </row>
    <row r="341" spans="2:12" x14ac:dyDescent="0.2">
      <c r="B341" s="29" t="s">
        <v>2854</v>
      </c>
      <c r="C341" s="29"/>
      <c r="D341" s="29"/>
      <c r="E341" s="35" t="s">
        <v>2079</v>
      </c>
      <c r="F341" s="36" t="s">
        <v>2855</v>
      </c>
      <c r="G341" s="36" t="s">
        <v>2411</v>
      </c>
      <c r="H341" s="35" t="s">
        <v>2089</v>
      </c>
      <c r="I341" s="37">
        <v>1044</v>
      </c>
      <c r="J341" s="53" t="s">
        <v>7742</v>
      </c>
      <c r="K341" s="52"/>
      <c r="L341" s="52" t="str">
        <f>IF(VLOOKUP(B341,Sheet2!A:B,2,FALSE)=0,"",VLOOKUP(B341,Sheet2!A:B,2,FALSE))</f>
        <v/>
      </c>
    </row>
    <row r="342" spans="2:12" x14ac:dyDescent="0.2">
      <c r="B342" s="29" t="s">
        <v>2856</v>
      </c>
      <c r="C342" s="29"/>
      <c r="D342" s="29"/>
      <c r="E342" s="35" t="s">
        <v>2079</v>
      </c>
      <c r="F342" s="36" t="s">
        <v>2857</v>
      </c>
      <c r="G342" s="36" t="s">
        <v>2411</v>
      </c>
      <c r="H342" s="35" t="s">
        <v>2089</v>
      </c>
      <c r="I342" s="37">
        <v>50</v>
      </c>
      <c r="J342" s="53" t="s">
        <v>7742</v>
      </c>
      <c r="K342" s="52"/>
      <c r="L342" s="52" t="str">
        <f>IF(VLOOKUP(B342,Sheet2!A:B,2,FALSE)=0,"",VLOOKUP(B342,Sheet2!A:B,2,FALSE))</f>
        <v/>
      </c>
    </row>
    <row r="343" spans="2:12" x14ac:dyDescent="0.2">
      <c r="B343" s="29" t="s">
        <v>2858</v>
      </c>
      <c r="C343" s="29"/>
      <c r="D343" s="29"/>
      <c r="E343" s="35" t="s">
        <v>2079</v>
      </c>
      <c r="F343" s="36" t="s">
        <v>2859</v>
      </c>
      <c r="G343" s="36" t="s">
        <v>2860</v>
      </c>
      <c r="H343" s="35" t="s">
        <v>2089</v>
      </c>
      <c r="I343" s="37">
        <v>151</v>
      </c>
      <c r="J343" s="53" t="s">
        <v>7742</v>
      </c>
      <c r="K343" s="52"/>
      <c r="L343" s="52" t="str">
        <f>IF(VLOOKUP(B343,Sheet2!A:B,2,FALSE)=0,"",VLOOKUP(B343,Sheet2!A:B,2,FALSE))</f>
        <v/>
      </c>
    </row>
    <row r="344" spans="2:12" x14ac:dyDescent="0.2">
      <c r="B344" s="29" t="s">
        <v>2861</v>
      </c>
      <c r="C344" s="29"/>
      <c r="D344" s="29"/>
      <c r="E344" s="35" t="s">
        <v>2079</v>
      </c>
      <c r="F344" s="36" t="s">
        <v>2862</v>
      </c>
      <c r="G344" s="36" t="s">
        <v>2863</v>
      </c>
      <c r="H344" s="35" t="s">
        <v>2089</v>
      </c>
      <c r="I344" s="37">
        <v>60</v>
      </c>
      <c r="J344" s="53" t="s">
        <v>7742</v>
      </c>
      <c r="K344" s="52"/>
      <c r="L344" s="52" t="str">
        <f>IF(VLOOKUP(B344,Sheet2!A:B,2,FALSE)=0,"",VLOOKUP(B344,Sheet2!A:B,2,FALSE))</f>
        <v/>
      </c>
    </row>
    <row r="345" spans="2:12" x14ac:dyDescent="0.2">
      <c r="B345" s="29" t="s">
        <v>2864</v>
      </c>
      <c r="C345" s="29"/>
      <c r="D345" s="29"/>
      <c r="E345" s="35" t="s">
        <v>2079</v>
      </c>
      <c r="F345" s="36" t="s">
        <v>2859</v>
      </c>
      <c r="G345" s="36" t="s">
        <v>2865</v>
      </c>
      <c r="H345" s="35" t="s">
        <v>2089</v>
      </c>
      <c r="I345" s="37">
        <v>2440</v>
      </c>
      <c r="J345" s="53" t="s">
        <v>7742</v>
      </c>
      <c r="K345" s="52"/>
      <c r="L345" s="52" t="str">
        <f>IF(VLOOKUP(B345,Sheet2!A:B,2,FALSE)=0,"",VLOOKUP(B345,Sheet2!A:B,2,FALSE))</f>
        <v/>
      </c>
    </row>
    <row r="346" spans="2:12" x14ac:dyDescent="0.2">
      <c r="B346" s="29" t="s">
        <v>2866</v>
      </c>
      <c r="C346" s="29"/>
      <c r="D346" s="29"/>
      <c r="E346" s="35" t="s">
        <v>2079</v>
      </c>
      <c r="F346" s="36" t="s">
        <v>2867</v>
      </c>
      <c r="G346" s="36" t="s">
        <v>2868</v>
      </c>
      <c r="H346" s="35" t="s">
        <v>2089</v>
      </c>
      <c r="I346" s="37">
        <v>232</v>
      </c>
      <c r="J346" s="53" t="s">
        <v>7742</v>
      </c>
      <c r="K346" s="52"/>
      <c r="L346" s="52" t="str">
        <f>IF(VLOOKUP(B346,Sheet2!A:B,2,FALSE)=0,"",VLOOKUP(B346,Sheet2!A:B,2,FALSE))</f>
        <v/>
      </c>
    </row>
    <row r="347" spans="2:12" x14ac:dyDescent="0.2">
      <c r="B347" s="29" t="s">
        <v>2869</v>
      </c>
      <c r="C347" s="29"/>
      <c r="D347" s="29"/>
      <c r="E347" s="35" t="s">
        <v>2079</v>
      </c>
      <c r="F347" s="36" t="s">
        <v>2870</v>
      </c>
      <c r="G347" s="36" t="s">
        <v>2871</v>
      </c>
      <c r="H347" s="35" t="s">
        <v>2089</v>
      </c>
      <c r="I347" s="37">
        <v>318</v>
      </c>
      <c r="J347" s="53" t="s">
        <v>7742</v>
      </c>
      <c r="K347" s="52"/>
      <c r="L347" s="52" t="str">
        <f>IF(VLOOKUP(B347,Sheet2!A:B,2,FALSE)=0,"",VLOOKUP(B347,Sheet2!A:B,2,FALSE))</f>
        <v/>
      </c>
    </row>
    <row r="348" spans="2:12" x14ac:dyDescent="0.2">
      <c r="B348" s="29" t="s">
        <v>2872</v>
      </c>
      <c r="C348" s="29"/>
      <c r="D348" s="29"/>
      <c r="E348" s="35" t="s">
        <v>2079</v>
      </c>
      <c r="F348" s="36" t="s">
        <v>2873</v>
      </c>
      <c r="G348" s="36" t="s">
        <v>2874</v>
      </c>
      <c r="H348" s="35" t="s">
        <v>2089</v>
      </c>
      <c r="I348" s="37">
        <v>242</v>
      </c>
      <c r="J348" s="53" t="s">
        <v>7742</v>
      </c>
      <c r="K348" s="52"/>
      <c r="L348" s="52" t="str">
        <f>IF(VLOOKUP(B348,Sheet2!A:B,2,FALSE)=0,"",VLOOKUP(B348,Sheet2!A:B,2,FALSE))</f>
        <v/>
      </c>
    </row>
    <row r="349" spans="2:12" x14ac:dyDescent="0.2">
      <c r="B349" s="29" t="s">
        <v>2876</v>
      </c>
      <c r="C349" s="29"/>
      <c r="D349" s="29"/>
      <c r="E349" s="35" t="s">
        <v>2079</v>
      </c>
      <c r="F349" s="36" t="s">
        <v>2875</v>
      </c>
      <c r="G349" s="36" t="s">
        <v>2877</v>
      </c>
      <c r="H349" s="35" t="s">
        <v>2089</v>
      </c>
      <c r="I349" s="37">
        <v>100</v>
      </c>
      <c r="J349" s="53" t="s">
        <v>7742</v>
      </c>
      <c r="K349" s="52"/>
      <c r="L349" s="52" t="str">
        <f>IF(VLOOKUP(B349,Sheet2!A:B,2,FALSE)=0,"",VLOOKUP(B349,Sheet2!A:B,2,FALSE))</f>
        <v/>
      </c>
    </row>
    <row r="350" spans="2:12" x14ac:dyDescent="0.2">
      <c r="B350" s="29" t="s">
        <v>2878</v>
      </c>
      <c r="C350" s="29"/>
      <c r="D350" s="29"/>
      <c r="E350" s="35" t="s">
        <v>2079</v>
      </c>
      <c r="F350" s="36" t="s">
        <v>2583</v>
      </c>
      <c r="G350" s="36" t="s">
        <v>2879</v>
      </c>
      <c r="H350" s="35" t="s">
        <v>2089</v>
      </c>
      <c r="I350" s="37">
        <v>1357</v>
      </c>
      <c r="J350" s="53" t="s">
        <v>7742</v>
      </c>
      <c r="K350" s="52"/>
      <c r="L350" s="52" t="str">
        <f>IF(VLOOKUP(B350,Sheet2!A:B,2,FALSE)=0,"",VLOOKUP(B350,Sheet2!A:B,2,FALSE))</f>
        <v/>
      </c>
    </row>
    <row r="351" spans="2:12" x14ac:dyDescent="0.2">
      <c r="B351" s="29" t="s">
        <v>2880</v>
      </c>
      <c r="C351" s="29"/>
      <c r="D351" s="29"/>
      <c r="E351" s="35" t="s">
        <v>2079</v>
      </c>
      <c r="F351" s="36" t="s">
        <v>2881</v>
      </c>
      <c r="G351" s="36" t="s">
        <v>2882</v>
      </c>
      <c r="H351" s="35" t="s">
        <v>2089</v>
      </c>
      <c r="I351" s="37">
        <v>600</v>
      </c>
      <c r="J351" s="53" t="s">
        <v>7742</v>
      </c>
      <c r="K351" s="52"/>
      <c r="L351" s="52" t="str">
        <f>IF(VLOOKUP(B351,Sheet2!A:B,2,FALSE)=0,"",VLOOKUP(B351,Sheet2!A:B,2,FALSE))</f>
        <v/>
      </c>
    </row>
    <row r="352" spans="2:12" x14ac:dyDescent="0.2">
      <c r="B352" s="29" t="s">
        <v>2883</v>
      </c>
      <c r="C352" s="29"/>
      <c r="D352" s="29"/>
      <c r="E352" s="35" t="s">
        <v>2079</v>
      </c>
      <c r="F352" s="36" t="s">
        <v>2884</v>
      </c>
      <c r="G352" s="36" t="s">
        <v>2885</v>
      </c>
      <c r="H352" s="35" t="s">
        <v>2089</v>
      </c>
      <c r="I352" s="37">
        <v>95</v>
      </c>
      <c r="J352" s="53" t="s">
        <v>7742</v>
      </c>
      <c r="K352" s="52"/>
      <c r="L352" s="52" t="str">
        <f>IF(VLOOKUP(B352,Sheet2!A:B,2,FALSE)=0,"",VLOOKUP(B352,Sheet2!A:B,2,FALSE))</f>
        <v/>
      </c>
    </row>
    <row r="353" spans="2:12" x14ac:dyDescent="0.2">
      <c r="B353" s="29" t="s">
        <v>2886</v>
      </c>
      <c r="C353" s="29"/>
      <c r="D353" s="29"/>
      <c r="E353" s="35" t="s">
        <v>2079</v>
      </c>
      <c r="F353" s="36" t="s">
        <v>2884</v>
      </c>
      <c r="G353" s="36" t="s">
        <v>2887</v>
      </c>
      <c r="H353" s="35" t="s">
        <v>2089</v>
      </c>
      <c r="I353" s="37">
        <v>55</v>
      </c>
      <c r="J353" s="53" t="s">
        <v>7742</v>
      </c>
      <c r="K353" s="52"/>
      <c r="L353" s="52" t="str">
        <f>IF(VLOOKUP(B353,Sheet2!A:B,2,FALSE)=0,"",VLOOKUP(B353,Sheet2!A:B,2,FALSE))</f>
        <v/>
      </c>
    </row>
    <row r="354" spans="2:12" x14ac:dyDescent="0.2">
      <c r="B354" s="29" t="s">
        <v>2888</v>
      </c>
      <c r="C354" s="29"/>
      <c r="D354" s="29"/>
      <c r="E354" s="35" t="s">
        <v>2079</v>
      </c>
      <c r="F354" s="36" t="s">
        <v>2884</v>
      </c>
      <c r="G354" s="36" t="s">
        <v>2889</v>
      </c>
      <c r="H354" s="35" t="s">
        <v>2089</v>
      </c>
      <c r="I354" s="37">
        <v>19</v>
      </c>
      <c r="J354" s="53" t="s">
        <v>7742</v>
      </c>
      <c r="K354" s="52"/>
      <c r="L354" s="52" t="str">
        <f>IF(VLOOKUP(B354,Sheet2!A:B,2,FALSE)=0,"",VLOOKUP(B354,Sheet2!A:B,2,FALSE))</f>
        <v/>
      </c>
    </row>
    <row r="355" spans="2:12" x14ac:dyDescent="0.2">
      <c r="B355" s="29" t="s">
        <v>2890</v>
      </c>
      <c r="C355" s="29"/>
      <c r="D355" s="29"/>
      <c r="E355" s="35" t="s">
        <v>2079</v>
      </c>
      <c r="F355" s="36" t="s">
        <v>2884</v>
      </c>
      <c r="G355" s="36" t="s">
        <v>2891</v>
      </c>
      <c r="H355" s="35" t="s">
        <v>2089</v>
      </c>
      <c r="I355" s="37">
        <v>30</v>
      </c>
      <c r="J355" s="53" t="s">
        <v>7742</v>
      </c>
      <c r="K355" s="52"/>
      <c r="L355" s="52" t="str">
        <f>IF(VLOOKUP(B355,Sheet2!A:B,2,FALSE)=0,"",VLOOKUP(B355,Sheet2!A:B,2,FALSE))</f>
        <v/>
      </c>
    </row>
    <row r="356" spans="2:12" x14ac:dyDescent="0.2">
      <c r="B356" s="29" t="s">
        <v>2892</v>
      </c>
      <c r="C356" s="29"/>
      <c r="D356" s="29"/>
      <c r="E356" s="35" t="s">
        <v>2079</v>
      </c>
      <c r="F356" s="36" t="s">
        <v>2884</v>
      </c>
      <c r="G356" s="36" t="s">
        <v>2893</v>
      </c>
      <c r="H356" s="35" t="s">
        <v>2089</v>
      </c>
      <c r="I356" s="37">
        <v>1</v>
      </c>
      <c r="J356" s="53" t="s">
        <v>7742</v>
      </c>
      <c r="K356" s="52"/>
      <c r="L356" s="52" t="str">
        <f>IF(VLOOKUP(B356,Sheet2!A:B,2,FALSE)=0,"",VLOOKUP(B356,Sheet2!A:B,2,FALSE))</f>
        <v/>
      </c>
    </row>
    <row r="357" spans="2:12" x14ac:dyDescent="0.2">
      <c r="B357" s="29" t="s">
        <v>2894</v>
      </c>
      <c r="C357" s="29"/>
      <c r="D357" s="29"/>
      <c r="E357" s="35" t="s">
        <v>2079</v>
      </c>
      <c r="F357" s="36" t="s">
        <v>2895</v>
      </c>
      <c r="G357" s="36" t="s">
        <v>2896</v>
      </c>
      <c r="H357" s="35" t="s">
        <v>2089</v>
      </c>
      <c r="I357" s="37">
        <v>68</v>
      </c>
      <c r="J357" s="53" t="s">
        <v>7742</v>
      </c>
      <c r="K357" s="52"/>
      <c r="L357" s="52" t="str">
        <f>IF(VLOOKUP(B357,Sheet2!A:B,2,FALSE)=0,"",VLOOKUP(B357,Sheet2!A:B,2,FALSE))</f>
        <v/>
      </c>
    </row>
    <row r="358" spans="2:12" x14ac:dyDescent="0.2">
      <c r="B358" s="29" t="s">
        <v>2897</v>
      </c>
      <c r="C358" s="29"/>
      <c r="D358" s="29"/>
      <c r="E358" s="35" t="s">
        <v>2079</v>
      </c>
      <c r="F358" s="36" t="s">
        <v>2898</v>
      </c>
      <c r="G358" s="36" t="s">
        <v>2899</v>
      </c>
      <c r="H358" s="35" t="s">
        <v>2089</v>
      </c>
      <c r="I358" s="37">
        <v>275</v>
      </c>
      <c r="J358" s="53" t="s">
        <v>7742</v>
      </c>
      <c r="K358" s="52"/>
      <c r="L358" s="52" t="str">
        <f>IF(VLOOKUP(B358,Sheet2!A:B,2,FALSE)=0,"",VLOOKUP(B358,Sheet2!A:B,2,FALSE))</f>
        <v/>
      </c>
    </row>
    <row r="359" spans="2:12" x14ac:dyDescent="0.2">
      <c r="B359" s="29" t="s">
        <v>2900</v>
      </c>
      <c r="C359" s="29"/>
      <c r="D359" s="29"/>
      <c r="E359" s="35" t="s">
        <v>2079</v>
      </c>
      <c r="F359" s="36" t="s">
        <v>2901</v>
      </c>
      <c r="G359" s="36" t="s">
        <v>2899</v>
      </c>
      <c r="H359" s="35" t="s">
        <v>2089</v>
      </c>
      <c r="I359" s="37">
        <v>168</v>
      </c>
      <c r="J359" s="53" t="s">
        <v>7742</v>
      </c>
      <c r="K359" s="52"/>
      <c r="L359" s="52" t="str">
        <f>IF(VLOOKUP(B359,Sheet2!A:B,2,FALSE)=0,"",VLOOKUP(B359,Sheet2!A:B,2,FALSE))</f>
        <v/>
      </c>
    </row>
    <row r="360" spans="2:12" x14ac:dyDescent="0.2">
      <c r="B360" s="29" t="s">
        <v>2902</v>
      </c>
      <c r="C360" s="29"/>
      <c r="D360" s="29"/>
      <c r="E360" s="35" t="s">
        <v>2079</v>
      </c>
      <c r="F360" s="36" t="s">
        <v>2870</v>
      </c>
      <c r="G360" s="36" t="s">
        <v>2903</v>
      </c>
      <c r="H360" s="35" t="s">
        <v>2089</v>
      </c>
      <c r="I360" s="37">
        <v>100</v>
      </c>
      <c r="J360" s="53" t="s">
        <v>7742</v>
      </c>
      <c r="K360" s="52"/>
      <c r="L360" s="52" t="str">
        <f>IF(VLOOKUP(B360,Sheet2!A:B,2,FALSE)=0,"",VLOOKUP(B360,Sheet2!A:B,2,FALSE))</f>
        <v/>
      </c>
    </row>
    <row r="361" spans="2:12" x14ac:dyDescent="0.2">
      <c r="B361" s="29" t="s">
        <v>2904</v>
      </c>
      <c r="C361" s="29"/>
      <c r="D361" s="29"/>
      <c r="E361" s="35" t="s">
        <v>2079</v>
      </c>
      <c r="F361" s="36" t="s">
        <v>2905</v>
      </c>
      <c r="G361" s="36" t="s">
        <v>2906</v>
      </c>
      <c r="H361" s="35" t="s">
        <v>2089</v>
      </c>
      <c r="I361" s="37">
        <v>427</v>
      </c>
      <c r="J361" s="53" t="s">
        <v>7742</v>
      </c>
      <c r="K361" s="52"/>
      <c r="L361" s="52" t="str">
        <f>IF(VLOOKUP(B361,Sheet2!A:B,2,FALSE)=0,"",VLOOKUP(B361,Sheet2!A:B,2,FALSE))</f>
        <v/>
      </c>
    </row>
    <row r="362" spans="2:12" x14ac:dyDescent="0.2">
      <c r="B362" s="29" t="s">
        <v>2907</v>
      </c>
      <c r="C362" s="29"/>
      <c r="D362" s="29"/>
      <c r="E362" s="35" t="s">
        <v>2079</v>
      </c>
      <c r="F362" s="36" t="s">
        <v>2908</v>
      </c>
      <c r="G362" s="36" t="s">
        <v>2909</v>
      </c>
      <c r="H362" s="35" t="s">
        <v>2089</v>
      </c>
      <c r="I362" s="37">
        <v>115</v>
      </c>
      <c r="J362" s="53" t="s">
        <v>7742</v>
      </c>
      <c r="K362" s="52"/>
      <c r="L362" s="52">
        <f>IF(VLOOKUP(B362,Sheet2!A:B,2,FALSE)=0,"",VLOOKUP(B362,Sheet2!A:B,2,FALSE))</f>
        <v>8</v>
      </c>
    </row>
    <row r="363" spans="2:12" x14ac:dyDescent="0.2">
      <c r="B363" s="29" t="s">
        <v>2910</v>
      </c>
      <c r="C363" s="29"/>
      <c r="D363" s="29"/>
      <c r="E363" s="35" t="s">
        <v>2079</v>
      </c>
      <c r="F363" s="36" t="s">
        <v>2905</v>
      </c>
      <c r="G363" s="36" t="s">
        <v>2911</v>
      </c>
      <c r="H363" s="35" t="s">
        <v>2089</v>
      </c>
      <c r="I363" s="37">
        <v>42</v>
      </c>
      <c r="J363" s="53" t="s">
        <v>7742</v>
      </c>
      <c r="K363" s="52"/>
      <c r="L363" s="52" t="str">
        <f>IF(VLOOKUP(B363,Sheet2!A:B,2,FALSE)=0,"",VLOOKUP(B363,Sheet2!A:B,2,FALSE))</f>
        <v/>
      </c>
    </row>
    <row r="364" spans="2:12" x14ac:dyDescent="0.2">
      <c r="B364" s="29" t="s">
        <v>2912</v>
      </c>
      <c r="C364" s="29"/>
      <c r="D364" s="29"/>
      <c r="E364" s="35" t="s">
        <v>2079</v>
      </c>
      <c r="F364" s="36" t="s">
        <v>2859</v>
      </c>
      <c r="G364" s="36" t="s">
        <v>2913</v>
      </c>
      <c r="H364" s="35" t="s">
        <v>2089</v>
      </c>
      <c r="I364" s="37">
        <v>1019</v>
      </c>
      <c r="J364" s="53" t="s">
        <v>7742</v>
      </c>
      <c r="K364" s="52"/>
      <c r="L364" s="52" t="str">
        <f>IF(VLOOKUP(B364,Sheet2!A:B,2,FALSE)=0,"",VLOOKUP(B364,Sheet2!A:B,2,FALSE))</f>
        <v/>
      </c>
    </row>
    <row r="365" spans="2:12" x14ac:dyDescent="0.2">
      <c r="B365" s="29" t="s">
        <v>2914</v>
      </c>
      <c r="C365" s="29"/>
      <c r="D365" s="29"/>
      <c r="E365" s="35" t="s">
        <v>2079</v>
      </c>
      <c r="F365" s="36" t="s">
        <v>2915</v>
      </c>
      <c r="G365" s="36" t="s">
        <v>2906</v>
      </c>
      <c r="H365" s="35" t="s">
        <v>2089</v>
      </c>
      <c r="I365" s="37">
        <v>11</v>
      </c>
      <c r="J365" s="53" t="s">
        <v>7742</v>
      </c>
      <c r="K365" s="52"/>
      <c r="L365" s="52" t="str">
        <f>IF(VLOOKUP(B365,Sheet2!A:B,2,FALSE)=0,"",VLOOKUP(B365,Sheet2!A:B,2,FALSE))</f>
        <v/>
      </c>
    </row>
    <row r="366" spans="2:12" x14ac:dyDescent="0.2">
      <c r="B366" s="29" t="s">
        <v>2916</v>
      </c>
      <c r="C366" s="29"/>
      <c r="D366" s="29"/>
      <c r="E366" s="35" t="s">
        <v>2079</v>
      </c>
      <c r="F366" s="36" t="s">
        <v>2915</v>
      </c>
      <c r="G366" s="36" t="s">
        <v>2911</v>
      </c>
      <c r="H366" s="35" t="s">
        <v>2089</v>
      </c>
      <c r="I366" s="37">
        <v>236</v>
      </c>
      <c r="J366" s="53" t="s">
        <v>7742</v>
      </c>
      <c r="K366" s="52"/>
      <c r="L366" s="52" t="str">
        <f>IF(VLOOKUP(B366,Sheet2!A:B,2,FALSE)=0,"",VLOOKUP(B366,Sheet2!A:B,2,FALSE))</f>
        <v/>
      </c>
    </row>
    <row r="367" spans="2:12" x14ac:dyDescent="0.2">
      <c r="B367" s="29" t="s">
        <v>2917</v>
      </c>
      <c r="C367" s="29"/>
      <c r="D367" s="29"/>
      <c r="E367" s="35" t="s">
        <v>2079</v>
      </c>
      <c r="F367" s="36" t="s">
        <v>2918</v>
      </c>
      <c r="G367" s="36" t="s">
        <v>2919</v>
      </c>
      <c r="H367" s="35" t="s">
        <v>2089</v>
      </c>
      <c r="I367" s="37">
        <v>58</v>
      </c>
      <c r="J367" s="53" t="s">
        <v>7742</v>
      </c>
      <c r="K367" s="52"/>
      <c r="L367" s="52" t="str">
        <f>IF(VLOOKUP(B367,Sheet2!A:B,2,FALSE)=0,"",VLOOKUP(B367,Sheet2!A:B,2,FALSE))</f>
        <v/>
      </c>
    </row>
    <row r="368" spans="2:12" x14ac:dyDescent="0.2">
      <c r="B368" s="29" t="s">
        <v>2920</v>
      </c>
      <c r="C368" s="29"/>
      <c r="D368" s="29"/>
      <c r="E368" s="35" t="s">
        <v>2079</v>
      </c>
      <c r="F368" s="36" t="s">
        <v>2905</v>
      </c>
      <c r="G368" s="36" t="s">
        <v>2921</v>
      </c>
      <c r="H368" s="35" t="s">
        <v>2089</v>
      </c>
      <c r="I368" s="37">
        <v>91</v>
      </c>
      <c r="J368" s="53" t="s">
        <v>7742</v>
      </c>
      <c r="K368" s="52"/>
      <c r="L368" s="52" t="str">
        <f>IF(VLOOKUP(B368,Sheet2!A:B,2,FALSE)=0,"",VLOOKUP(B368,Sheet2!A:B,2,FALSE))</f>
        <v/>
      </c>
    </row>
    <row r="369" spans="2:12" x14ac:dyDescent="0.2">
      <c r="B369" s="29" t="s">
        <v>2922</v>
      </c>
      <c r="C369" s="29"/>
      <c r="D369" s="29"/>
      <c r="E369" s="35" t="s">
        <v>2079</v>
      </c>
      <c r="F369" s="36" t="s">
        <v>2923</v>
      </c>
      <c r="G369" s="36" t="s">
        <v>2924</v>
      </c>
      <c r="H369" s="35" t="s">
        <v>2089</v>
      </c>
      <c r="I369" s="37">
        <v>289</v>
      </c>
      <c r="J369" s="53" t="s">
        <v>7742</v>
      </c>
      <c r="K369" s="52"/>
      <c r="L369" s="52" t="str">
        <f>IF(VLOOKUP(B369,Sheet2!A:B,2,FALSE)=0,"",VLOOKUP(B369,Sheet2!A:B,2,FALSE))</f>
        <v/>
      </c>
    </row>
    <row r="370" spans="2:12" x14ac:dyDescent="0.2">
      <c r="B370" s="29" t="s">
        <v>2925</v>
      </c>
      <c r="C370" s="29"/>
      <c r="D370" s="29"/>
      <c r="E370" s="35" t="s">
        <v>2079</v>
      </c>
      <c r="F370" s="36" t="s">
        <v>2867</v>
      </c>
      <c r="G370" s="36" t="s">
        <v>2926</v>
      </c>
      <c r="H370" s="35" t="s">
        <v>2089</v>
      </c>
      <c r="I370" s="37">
        <v>260</v>
      </c>
      <c r="J370" s="53" t="s">
        <v>7742</v>
      </c>
      <c r="K370" s="52"/>
      <c r="L370" s="52" t="str">
        <f>IF(VLOOKUP(B370,Sheet2!A:B,2,FALSE)=0,"",VLOOKUP(B370,Sheet2!A:B,2,FALSE))</f>
        <v/>
      </c>
    </row>
    <row r="371" spans="2:12" x14ac:dyDescent="0.2">
      <c r="B371" s="29" t="s">
        <v>2927</v>
      </c>
      <c r="C371" s="29"/>
      <c r="D371" s="29"/>
      <c r="E371" s="35" t="s">
        <v>2079</v>
      </c>
      <c r="F371" s="36" t="s">
        <v>2915</v>
      </c>
      <c r="G371" s="36" t="s">
        <v>2921</v>
      </c>
      <c r="H371" s="35" t="s">
        <v>2089</v>
      </c>
      <c r="I371" s="37">
        <v>47</v>
      </c>
      <c r="J371" s="53" t="s">
        <v>7742</v>
      </c>
      <c r="K371" s="52"/>
      <c r="L371" s="52" t="str">
        <f>IF(VLOOKUP(B371,Sheet2!A:B,2,FALSE)=0,"",VLOOKUP(B371,Sheet2!A:B,2,FALSE))</f>
        <v/>
      </c>
    </row>
    <row r="372" spans="2:12" x14ac:dyDescent="0.2">
      <c r="B372" s="34" t="s">
        <v>2928</v>
      </c>
      <c r="C372" s="29"/>
      <c r="D372" s="29"/>
      <c r="E372" s="35" t="s">
        <v>2079</v>
      </c>
      <c r="F372" s="36" t="s">
        <v>2867</v>
      </c>
      <c r="G372" s="36" t="s">
        <v>2929</v>
      </c>
      <c r="H372" s="35" t="s">
        <v>2089</v>
      </c>
      <c r="I372" s="37">
        <v>54</v>
      </c>
      <c r="J372" s="53" t="s">
        <v>7742</v>
      </c>
      <c r="K372" s="52"/>
      <c r="L372" s="52" t="str">
        <f>IF(VLOOKUP(B372,Sheet2!A:B,2,FALSE)=0,"",VLOOKUP(B372,Sheet2!A:B,2,FALSE))</f>
        <v/>
      </c>
    </row>
    <row r="373" spans="2:12" x14ac:dyDescent="0.2">
      <c r="B373" s="34" t="s">
        <v>2930</v>
      </c>
      <c r="C373" s="29"/>
      <c r="D373" s="29"/>
      <c r="E373" s="35" t="s">
        <v>2093</v>
      </c>
      <c r="F373" s="36" t="s">
        <v>2931</v>
      </c>
      <c r="G373" s="36" t="s">
        <v>2932</v>
      </c>
      <c r="H373" s="35" t="s">
        <v>2089</v>
      </c>
      <c r="I373" s="37">
        <v>6500</v>
      </c>
      <c r="J373" s="53" t="s">
        <v>7662</v>
      </c>
      <c r="K373" s="52"/>
      <c r="L373" s="52" t="str">
        <f>IF(VLOOKUP(B373,Sheet2!A:B,2,FALSE)=0,"",VLOOKUP(B373,Sheet2!A:B,2,FALSE))</f>
        <v/>
      </c>
    </row>
    <row r="374" spans="2:12" x14ac:dyDescent="0.2">
      <c r="B374" s="34" t="s">
        <v>2933</v>
      </c>
      <c r="C374" s="29"/>
      <c r="D374" s="29"/>
      <c r="E374" s="35" t="s">
        <v>2093</v>
      </c>
      <c r="F374" s="36" t="s">
        <v>2934</v>
      </c>
      <c r="G374" s="36" t="s">
        <v>2935</v>
      </c>
      <c r="H374" s="35" t="s">
        <v>2089</v>
      </c>
      <c r="I374" s="37">
        <v>4</v>
      </c>
      <c r="J374" s="53" t="s">
        <v>7662</v>
      </c>
      <c r="K374" s="52"/>
      <c r="L374" s="52" t="str">
        <f>IF(VLOOKUP(B374,Sheet2!A:B,2,FALSE)=0,"",VLOOKUP(B374,Sheet2!A:B,2,FALSE))</f>
        <v/>
      </c>
    </row>
    <row r="375" spans="2:12" x14ac:dyDescent="0.2">
      <c r="B375" s="34" t="s">
        <v>2936</v>
      </c>
      <c r="C375" s="29"/>
      <c r="D375" s="29"/>
      <c r="E375" s="35" t="s">
        <v>2093</v>
      </c>
      <c r="F375" s="36" t="s">
        <v>2931</v>
      </c>
      <c r="G375" s="36" t="s">
        <v>2937</v>
      </c>
      <c r="H375" s="35" t="s">
        <v>2089</v>
      </c>
      <c r="I375" s="37">
        <v>42</v>
      </c>
      <c r="J375" s="53" t="s">
        <v>7662</v>
      </c>
      <c r="K375" s="52"/>
      <c r="L375" s="52" t="str">
        <f>IF(VLOOKUP(B375,Sheet2!A:B,2,FALSE)=0,"",VLOOKUP(B375,Sheet2!A:B,2,FALSE))</f>
        <v/>
      </c>
    </row>
    <row r="376" spans="2:12" x14ac:dyDescent="0.2">
      <c r="B376" s="34" t="s">
        <v>2938</v>
      </c>
      <c r="C376" s="29"/>
      <c r="D376" s="29"/>
      <c r="E376" s="35" t="s">
        <v>2093</v>
      </c>
      <c r="F376" s="36" t="s">
        <v>2939</v>
      </c>
      <c r="G376" s="36" t="s">
        <v>2940</v>
      </c>
      <c r="H376" s="35" t="s">
        <v>2089</v>
      </c>
      <c r="I376" s="37">
        <v>10</v>
      </c>
      <c r="J376" s="53" t="s">
        <v>7662</v>
      </c>
      <c r="K376" s="52"/>
      <c r="L376" s="52" t="str">
        <f>IF(VLOOKUP(B376,Sheet2!A:B,2,FALSE)=0,"",VLOOKUP(B376,Sheet2!A:B,2,FALSE))</f>
        <v/>
      </c>
    </row>
    <row r="377" spans="2:12" x14ac:dyDescent="0.2">
      <c r="B377" s="34" t="s">
        <v>2941</v>
      </c>
      <c r="C377" s="29"/>
      <c r="D377" s="29"/>
      <c r="E377" s="35" t="s">
        <v>2093</v>
      </c>
      <c r="F377" s="36" t="s">
        <v>2939</v>
      </c>
      <c r="G377" s="36" t="s">
        <v>2942</v>
      </c>
      <c r="H377" s="35" t="s">
        <v>2089</v>
      </c>
      <c r="I377" s="37">
        <v>17</v>
      </c>
      <c r="J377" s="53" t="s">
        <v>7662</v>
      </c>
      <c r="K377" s="52"/>
      <c r="L377" s="52" t="str">
        <f>IF(VLOOKUP(B377,Sheet2!A:B,2,FALSE)=0,"",VLOOKUP(B377,Sheet2!A:B,2,FALSE))</f>
        <v/>
      </c>
    </row>
    <row r="378" spans="2:12" x14ac:dyDescent="0.2">
      <c r="B378" s="34" t="s">
        <v>2943</v>
      </c>
      <c r="C378" s="29"/>
      <c r="D378" s="29"/>
      <c r="E378" s="35" t="s">
        <v>2093</v>
      </c>
      <c r="F378" s="36" t="s">
        <v>2944</v>
      </c>
      <c r="G378" s="36" t="s">
        <v>2945</v>
      </c>
      <c r="H378" s="35" t="s">
        <v>2089</v>
      </c>
      <c r="I378" s="37">
        <v>800</v>
      </c>
      <c r="J378" s="53" t="s">
        <v>7662</v>
      </c>
      <c r="K378" s="52"/>
      <c r="L378" s="52" t="str">
        <f>IF(VLOOKUP(B378,Sheet2!A:B,2,FALSE)=0,"",VLOOKUP(B378,Sheet2!A:B,2,FALSE))</f>
        <v/>
      </c>
    </row>
    <row r="379" spans="2:12" x14ac:dyDescent="0.2">
      <c r="B379" s="34" t="s">
        <v>2946</v>
      </c>
      <c r="C379" s="29"/>
      <c r="D379" s="29"/>
      <c r="E379" s="35" t="s">
        <v>2093</v>
      </c>
      <c r="F379" s="36" t="s">
        <v>2944</v>
      </c>
      <c r="G379" s="36" t="s">
        <v>2947</v>
      </c>
      <c r="H379" s="35" t="s">
        <v>2089</v>
      </c>
      <c r="I379" s="37">
        <v>508</v>
      </c>
      <c r="J379" s="53" t="s">
        <v>7662</v>
      </c>
      <c r="K379" s="52"/>
      <c r="L379" s="52" t="str">
        <f>IF(VLOOKUP(B379,Sheet2!A:B,2,FALSE)=0,"",VLOOKUP(B379,Sheet2!A:B,2,FALSE))</f>
        <v/>
      </c>
    </row>
    <row r="380" spans="2:12" x14ac:dyDescent="0.2">
      <c r="B380" s="34" t="s">
        <v>2948</v>
      </c>
      <c r="C380" s="29"/>
      <c r="D380" s="29"/>
      <c r="E380" s="35" t="s">
        <v>2093</v>
      </c>
      <c r="F380" s="36" t="s">
        <v>2944</v>
      </c>
      <c r="G380" s="36" t="s">
        <v>2949</v>
      </c>
      <c r="H380" s="35" t="s">
        <v>2089</v>
      </c>
      <c r="I380" s="37">
        <v>550</v>
      </c>
      <c r="J380" s="53" t="s">
        <v>7662</v>
      </c>
      <c r="K380" s="52"/>
      <c r="L380" s="52" t="str">
        <f>IF(VLOOKUP(B380,Sheet2!A:B,2,FALSE)=0,"",VLOOKUP(B380,Sheet2!A:B,2,FALSE))</f>
        <v/>
      </c>
    </row>
    <row r="381" spans="2:12" x14ac:dyDescent="0.2">
      <c r="B381" s="34" t="s">
        <v>2950</v>
      </c>
      <c r="C381" s="29"/>
      <c r="D381" s="29"/>
      <c r="E381" s="35" t="s">
        <v>2093</v>
      </c>
      <c r="F381" s="36" t="s">
        <v>2951</v>
      </c>
      <c r="G381" s="36" t="s">
        <v>2952</v>
      </c>
      <c r="H381" s="35" t="s">
        <v>2089</v>
      </c>
      <c r="I381" s="37">
        <v>31</v>
      </c>
      <c r="J381" s="53" t="s">
        <v>7662</v>
      </c>
      <c r="K381" s="52"/>
      <c r="L381" s="52" t="str">
        <f>IF(VLOOKUP(B381,Sheet2!A:B,2,FALSE)=0,"",VLOOKUP(B381,Sheet2!A:B,2,FALSE))</f>
        <v/>
      </c>
    </row>
    <row r="382" spans="2:12" x14ac:dyDescent="0.2">
      <c r="B382" s="34" t="s">
        <v>2953</v>
      </c>
      <c r="C382" s="29"/>
      <c r="D382" s="29"/>
      <c r="E382" s="35" t="s">
        <v>2093</v>
      </c>
      <c r="F382" s="36" t="s">
        <v>2954</v>
      </c>
      <c r="G382" s="36" t="s">
        <v>2955</v>
      </c>
      <c r="H382" s="35" t="s">
        <v>2089</v>
      </c>
      <c r="I382" s="37">
        <v>10</v>
      </c>
      <c r="J382" s="53" t="s">
        <v>7662</v>
      </c>
      <c r="K382" s="52"/>
      <c r="L382" s="52" t="str">
        <f>IF(VLOOKUP(B382,Sheet2!A:B,2,FALSE)=0,"",VLOOKUP(B382,Sheet2!A:B,2,FALSE))</f>
        <v/>
      </c>
    </row>
    <row r="383" spans="2:12" x14ac:dyDescent="0.2">
      <c r="B383" s="34" t="s">
        <v>2956</v>
      </c>
      <c r="C383" s="29"/>
      <c r="D383" s="29"/>
      <c r="E383" s="35" t="s">
        <v>2093</v>
      </c>
      <c r="F383" s="36" t="s">
        <v>2951</v>
      </c>
      <c r="G383" s="36" t="s">
        <v>2957</v>
      </c>
      <c r="H383" s="35" t="s">
        <v>2089</v>
      </c>
      <c r="I383" s="37">
        <v>10</v>
      </c>
      <c r="J383" s="53" t="s">
        <v>7662</v>
      </c>
      <c r="K383" s="52"/>
      <c r="L383" s="52" t="str">
        <f>IF(VLOOKUP(B383,Sheet2!A:B,2,FALSE)=0,"",VLOOKUP(B383,Sheet2!A:B,2,FALSE))</f>
        <v/>
      </c>
    </row>
    <row r="384" spans="2:12" x14ac:dyDescent="0.2">
      <c r="B384" s="34" t="s">
        <v>2958</v>
      </c>
      <c r="C384" s="29"/>
      <c r="D384" s="29"/>
      <c r="E384" s="35" t="s">
        <v>2093</v>
      </c>
      <c r="F384" s="36" t="s">
        <v>2959</v>
      </c>
      <c r="G384" s="36" t="s">
        <v>2960</v>
      </c>
      <c r="H384" s="35" t="s">
        <v>2089</v>
      </c>
      <c r="I384" s="37">
        <v>5</v>
      </c>
      <c r="J384" s="53" t="s">
        <v>7662</v>
      </c>
      <c r="K384" s="52"/>
      <c r="L384" s="52" t="str">
        <f>IF(VLOOKUP(B384,Sheet2!A:B,2,FALSE)=0,"",VLOOKUP(B384,Sheet2!A:B,2,FALSE))</f>
        <v/>
      </c>
    </row>
    <row r="385" spans="2:12" x14ac:dyDescent="0.2">
      <c r="B385" s="34" t="s">
        <v>2961</v>
      </c>
      <c r="C385" s="29"/>
      <c r="D385" s="29"/>
      <c r="E385" s="35" t="s">
        <v>2093</v>
      </c>
      <c r="F385" s="36" t="s">
        <v>2094</v>
      </c>
      <c r="G385" s="36" t="s">
        <v>2962</v>
      </c>
      <c r="H385" s="35" t="s">
        <v>2096</v>
      </c>
      <c r="I385" s="37">
        <v>28.065999999999999</v>
      </c>
      <c r="J385" s="53" t="s">
        <v>7662</v>
      </c>
      <c r="K385" s="52"/>
      <c r="L385" s="52" t="str">
        <f>IF(VLOOKUP(B385,Sheet2!A:B,2,FALSE)=0,"",VLOOKUP(B385,Sheet2!A:B,2,FALSE))</f>
        <v/>
      </c>
    </row>
    <row r="386" spans="2:12" x14ac:dyDescent="0.2">
      <c r="B386" s="34" t="s">
        <v>1977</v>
      </c>
      <c r="C386" s="29" t="str">
        <f>VLOOKUP(B386,所有物料对应供应商单价新旧料号对照!A:C,3,0)</f>
        <v>UFBPM004</v>
      </c>
      <c r="D386" s="29" t="str">
        <f>VLOOKUP(B386,所有物料对应供应商单价新旧料号对照!A:F,4,0)</f>
        <v>泡沫板 2000*1210*30 8KG</v>
      </c>
      <c r="E386" s="35" t="s">
        <v>2093</v>
      </c>
      <c r="F386" s="36" t="s">
        <v>2094</v>
      </c>
      <c r="G386" s="36" t="s">
        <v>2963</v>
      </c>
      <c r="H386" s="35" t="s">
        <v>2096</v>
      </c>
      <c r="I386" s="37">
        <v>4</v>
      </c>
      <c r="J386" s="53" t="s">
        <v>7662</v>
      </c>
      <c r="K386" s="52"/>
      <c r="L386" s="52" t="str">
        <f>IF(VLOOKUP(B386,Sheet2!A:B,2,FALSE)=0,"",VLOOKUP(B386,Sheet2!A:B,2,FALSE))</f>
        <v/>
      </c>
    </row>
    <row r="387" spans="2:12" x14ac:dyDescent="0.2">
      <c r="B387" s="34" t="s">
        <v>1982</v>
      </c>
      <c r="C387" s="29"/>
      <c r="D387" s="29"/>
      <c r="E387" s="35" t="s">
        <v>2093</v>
      </c>
      <c r="F387" s="36" t="s">
        <v>2094</v>
      </c>
      <c r="G387" s="36" t="s">
        <v>2964</v>
      </c>
      <c r="H387" s="35" t="s">
        <v>2096</v>
      </c>
      <c r="I387" s="37">
        <v>5</v>
      </c>
      <c r="J387" s="53" t="s">
        <v>7662</v>
      </c>
      <c r="K387" s="52"/>
      <c r="L387" s="52" t="str">
        <f>IF(VLOOKUP(B387,Sheet2!A:B,2,FALSE)=0,"",VLOOKUP(B387,Sheet2!A:B,2,FALSE))</f>
        <v/>
      </c>
    </row>
    <row r="388" spans="2:12" x14ac:dyDescent="0.2">
      <c r="B388" s="34" t="s">
        <v>2965</v>
      </c>
      <c r="C388" s="29"/>
      <c r="D388" s="29"/>
      <c r="E388" s="35" t="s">
        <v>2093</v>
      </c>
      <c r="F388" s="36" t="s">
        <v>2966</v>
      </c>
      <c r="G388" s="36" t="s">
        <v>2967</v>
      </c>
      <c r="H388" s="35" t="s">
        <v>2089</v>
      </c>
      <c r="I388" s="37">
        <v>636</v>
      </c>
      <c r="J388" s="53" t="s">
        <v>7662</v>
      </c>
      <c r="K388" s="52"/>
      <c r="L388" s="52" t="str">
        <f>IF(VLOOKUP(B388,Sheet2!A:B,2,FALSE)=0,"",VLOOKUP(B388,Sheet2!A:B,2,FALSE))</f>
        <v/>
      </c>
    </row>
    <row r="389" spans="2:12" x14ac:dyDescent="0.2">
      <c r="B389" s="34" t="s">
        <v>2968</v>
      </c>
      <c r="C389" s="29"/>
      <c r="D389" s="29"/>
      <c r="E389" s="35" t="s">
        <v>2093</v>
      </c>
      <c r="F389" s="36" t="s">
        <v>2966</v>
      </c>
      <c r="G389" s="36" t="s">
        <v>2969</v>
      </c>
      <c r="H389" s="35" t="s">
        <v>2089</v>
      </c>
      <c r="I389" s="37">
        <v>1190</v>
      </c>
      <c r="J389" s="53" t="s">
        <v>7662</v>
      </c>
      <c r="K389" s="52"/>
      <c r="L389" s="52">
        <f>IF(VLOOKUP(B389,Sheet2!A:B,2,FALSE)=0,"",VLOOKUP(B389,Sheet2!A:B,2,FALSE))</f>
        <v>3</v>
      </c>
    </row>
    <row r="390" spans="2:12" x14ac:dyDescent="0.2">
      <c r="B390" s="34" t="s">
        <v>2970</v>
      </c>
      <c r="C390" s="29"/>
      <c r="D390" s="29"/>
      <c r="E390" s="35" t="s">
        <v>2093</v>
      </c>
      <c r="F390" s="36" t="s">
        <v>2094</v>
      </c>
      <c r="G390" s="36" t="s">
        <v>2971</v>
      </c>
      <c r="H390" s="35" t="s">
        <v>2096</v>
      </c>
      <c r="I390" s="37">
        <v>4</v>
      </c>
      <c r="J390" s="53" t="s">
        <v>7662</v>
      </c>
      <c r="K390" s="52"/>
      <c r="L390" s="52" t="str">
        <f>IF(VLOOKUP(B390,Sheet2!A:B,2,FALSE)=0,"",VLOOKUP(B390,Sheet2!A:B,2,FALSE))</f>
        <v/>
      </c>
    </row>
    <row r="391" spans="2:12" x14ac:dyDescent="0.2">
      <c r="B391" s="34" t="s">
        <v>2972</v>
      </c>
      <c r="C391" s="29"/>
      <c r="D391" s="29"/>
      <c r="E391" s="35" t="s">
        <v>2093</v>
      </c>
      <c r="F391" s="36" t="s">
        <v>2094</v>
      </c>
      <c r="G391" s="36" t="s">
        <v>2973</v>
      </c>
      <c r="H391" s="35" t="s">
        <v>2096</v>
      </c>
      <c r="I391" s="37">
        <v>4</v>
      </c>
      <c r="J391" s="53" t="s">
        <v>7662</v>
      </c>
      <c r="K391" s="52"/>
      <c r="L391" s="52" t="str">
        <f>IF(VLOOKUP(B391,Sheet2!A:B,2,FALSE)=0,"",VLOOKUP(B391,Sheet2!A:B,2,FALSE))</f>
        <v/>
      </c>
    </row>
    <row r="392" spans="2:12" x14ac:dyDescent="0.2">
      <c r="B392" s="34" t="s">
        <v>2974</v>
      </c>
      <c r="C392" s="29"/>
      <c r="D392" s="29"/>
      <c r="E392" s="35" t="s">
        <v>2093</v>
      </c>
      <c r="F392" s="36" t="s">
        <v>2094</v>
      </c>
      <c r="G392" s="36" t="s">
        <v>2975</v>
      </c>
      <c r="H392" s="35" t="s">
        <v>2096</v>
      </c>
      <c r="I392" s="37">
        <v>1</v>
      </c>
      <c r="J392" s="53" t="s">
        <v>7662</v>
      </c>
      <c r="K392" s="52"/>
      <c r="L392" s="52" t="str">
        <f>IF(VLOOKUP(B392,Sheet2!A:B,2,FALSE)=0,"",VLOOKUP(B392,Sheet2!A:B,2,FALSE))</f>
        <v/>
      </c>
    </row>
    <row r="393" spans="2:12" x14ac:dyDescent="0.2">
      <c r="B393" s="34" t="s">
        <v>2976</v>
      </c>
      <c r="C393" s="29"/>
      <c r="D393" s="29"/>
      <c r="E393" s="35" t="s">
        <v>2093</v>
      </c>
      <c r="F393" s="36" t="s">
        <v>2094</v>
      </c>
      <c r="G393" s="36" t="s">
        <v>2977</v>
      </c>
      <c r="H393" s="35" t="s">
        <v>2096</v>
      </c>
      <c r="I393" s="37">
        <v>1</v>
      </c>
      <c r="J393" s="53" t="s">
        <v>7662</v>
      </c>
      <c r="K393" s="52"/>
      <c r="L393" s="52" t="str">
        <f>IF(VLOOKUP(B393,Sheet2!A:B,2,FALSE)=0,"",VLOOKUP(B393,Sheet2!A:B,2,FALSE))</f>
        <v/>
      </c>
    </row>
    <row r="394" spans="2:12" x14ac:dyDescent="0.2">
      <c r="B394" s="34" t="s">
        <v>2978</v>
      </c>
      <c r="C394" s="29"/>
      <c r="D394" s="29"/>
      <c r="E394" s="35" t="s">
        <v>2093</v>
      </c>
      <c r="F394" s="36" t="s">
        <v>2094</v>
      </c>
      <c r="G394" s="36" t="s">
        <v>2979</v>
      </c>
      <c r="H394" s="35" t="s">
        <v>2096</v>
      </c>
      <c r="I394" s="37">
        <v>1</v>
      </c>
      <c r="J394" s="53" t="s">
        <v>7662</v>
      </c>
      <c r="K394" s="52"/>
      <c r="L394" s="52" t="str">
        <f>IF(VLOOKUP(B394,Sheet2!A:B,2,FALSE)=0,"",VLOOKUP(B394,Sheet2!A:B,2,FALSE))</f>
        <v/>
      </c>
    </row>
    <row r="395" spans="2:12" x14ac:dyDescent="0.2">
      <c r="B395" s="34" t="s">
        <v>2980</v>
      </c>
      <c r="C395" s="29"/>
      <c r="D395" s="29"/>
      <c r="E395" s="35" t="s">
        <v>2093</v>
      </c>
      <c r="F395" s="36" t="s">
        <v>2094</v>
      </c>
      <c r="G395" s="36" t="s">
        <v>2981</v>
      </c>
      <c r="H395" s="35" t="s">
        <v>2096</v>
      </c>
      <c r="I395" s="37">
        <v>9</v>
      </c>
      <c r="J395" s="53" t="s">
        <v>7662</v>
      </c>
      <c r="K395" s="52"/>
      <c r="L395" s="52" t="str">
        <f>IF(VLOOKUP(B395,Sheet2!A:B,2,FALSE)=0,"",VLOOKUP(B395,Sheet2!A:B,2,FALSE))</f>
        <v/>
      </c>
    </row>
    <row r="396" spans="2:12" x14ac:dyDescent="0.2">
      <c r="B396" s="34" t="s">
        <v>2982</v>
      </c>
      <c r="C396" s="29"/>
      <c r="D396" s="29"/>
      <c r="E396" s="35" t="s">
        <v>2093</v>
      </c>
      <c r="F396" s="36" t="s">
        <v>2094</v>
      </c>
      <c r="G396" s="36" t="s">
        <v>2983</v>
      </c>
      <c r="H396" s="35" t="s">
        <v>2096</v>
      </c>
      <c r="I396" s="37">
        <v>1</v>
      </c>
      <c r="J396" s="53" t="s">
        <v>7662</v>
      </c>
      <c r="K396" s="52"/>
      <c r="L396" s="52" t="str">
        <f>IF(VLOOKUP(B396,Sheet2!A:B,2,FALSE)=0,"",VLOOKUP(B396,Sheet2!A:B,2,FALSE))</f>
        <v/>
      </c>
    </row>
    <row r="397" spans="2:12" x14ac:dyDescent="0.2">
      <c r="B397" s="34" t="s">
        <v>2984</v>
      </c>
      <c r="C397" s="29"/>
      <c r="D397" s="29"/>
      <c r="E397" s="35" t="s">
        <v>2093</v>
      </c>
      <c r="F397" s="36" t="s">
        <v>2094</v>
      </c>
      <c r="G397" s="36" t="s">
        <v>2985</v>
      </c>
      <c r="H397" s="35" t="s">
        <v>2096</v>
      </c>
      <c r="I397" s="37">
        <v>1</v>
      </c>
      <c r="J397" s="53" t="s">
        <v>7662</v>
      </c>
      <c r="K397" s="52"/>
      <c r="L397" s="52" t="str">
        <f>IF(VLOOKUP(B397,Sheet2!A:B,2,FALSE)=0,"",VLOOKUP(B397,Sheet2!A:B,2,FALSE))</f>
        <v/>
      </c>
    </row>
    <row r="398" spans="2:12" x14ac:dyDescent="0.2">
      <c r="B398" s="34" t="s">
        <v>2986</v>
      </c>
      <c r="C398" s="29"/>
      <c r="D398" s="29"/>
      <c r="E398" s="35" t="s">
        <v>2093</v>
      </c>
      <c r="F398" s="36" t="s">
        <v>2094</v>
      </c>
      <c r="G398" s="36" t="s">
        <v>2987</v>
      </c>
      <c r="H398" s="35" t="s">
        <v>2096</v>
      </c>
      <c r="I398" s="37">
        <v>1</v>
      </c>
      <c r="J398" s="53" t="s">
        <v>7662</v>
      </c>
      <c r="K398" s="52"/>
      <c r="L398" s="52" t="str">
        <f>IF(VLOOKUP(B398,Sheet2!A:B,2,FALSE)=0,"",VLOOKUP(B398,Sheet2!A:B,2,FALSE))</f>
        <v/>
      </c>
    </row>
    <row r="399" spans="2:12" x14ac:dyDescent="0.2">
      <c r="B399" s="34" t="s">
        <v>2988</v>
      </c>
      <c r="C399" s="29"/>
      <c r="D399" s="29"/>
      <c r="E399" s="35" t="s">
        <v>2093</v>
      </c>
      <c r="F399" s="36" t="s">
        <v>2094</v>
      </c>
      <c r="G399" s="36" t="s">
        <v>2989</v>
      </c>
      <c r="H399" s="35" t="s">
        <v>2096</v>
      </c>
      <c r="I399" s="37">
        <v>1</v>
      </c>
      <c r="J399" s="53" t="s">
        <v>7662</v>
      </c>
      <c r="K399" s="52"/>
      <c r="L399" s="52" t="str">
        <f>IF(VLOOKUP(B399,Sheet2!A:B,2,FALSE)=0,"",VLOOKUP(B399,Sheet2!A:B,2,FALSE))</f>
        <v/>
      </c>
    </row>
    <row r="400" spans="2:12" x14ac:dyDescent="0.2">
      <c r="B400" s="34" t="s">
        <v>2990</v>
      </c>
      <c r="C400" s="29"/>
      <c r="D400" s="29"/>
      <c r="E400" s="35" t="s">
        <v>2093</v>
      </c>
      <c r="F400" s="36" t="s">
        <v>2094</v>
      </c>
      <c r="G400" s="36" t="s">
        <v>2991</v>
      </c>
      <c r="H400" s="35" t="s">
        <v>2096</v>
      </c>
      <c r="I400" s="37">
        <v>1</v>
      </c>
      <c r="J400" s="53" t="s">
        <v>7662</v>
      </c>
      <c r="K400" s="52"/>
      <c r="L400" s="52" t="str">
        <f>IF(VLOOKUP(B400,Sheet2!A:B,2,FALSE)=0,"",VLOOKUP(B400,Sheet2!A:B,2,FALSE))</f>
        <v/>
      </c>
    </row>
    <row r="401" spans="2:12" x14ac:dyDescent="0.2">
      <c r="B401" s="34" t="s">
        <v>2992</v>
      </c>
      <c r="C401" s="29"/>
      <c r="D401" s="29"/>
      <c r="E401" s="35" t="s">
        <v>2093</v>
      </c>
      <c r="F401" s="36" t="s">
        <v>2094</v>
      </c>
      <c r="G401" s="36" t="s">
        <v>2993</v>
      </c>
      <c r="H401" s="35" t="s">
        <v>2096</v>
      </c>
      <c r="I401" s="37">
        <v>1</v>
      </c>
      <c r="J401" s="53" t="s">
        <v>7662</v>
      </c>
      <c r="K401" s="52"/>
      <c r="L401" s="52" t="str">
        <f>IF(VLOOKUP(B401,Sheet2!A:B,2,FALSE)=0,"",VLOOKUP(B401,Sheet2!A:B,2,FALSE))</f>
        <v/>
      </c>
    </row>
    <row r="402" spans="2:12" x14ac:dyDescent="0.2">
      <c r="B402" s="34" t="s">
        <v>2994</v>
      </c>
      <c r="C402" s="29"/>
      <c r="D402" s="29"/>
      <c r="E402" s="35" t="s">
        <v>2093</v>
      </c>
      <c r="F402" s="36" t="s">
        <v>2959</v>
      </c>
      <c r="G402" s="36" t="s">
        <v>2995</v>
      </c>
      <c r="H402" s="35" t="s">
        <v>2089</v>
      </c>
      <c r="I402" s="37">
        <v>5</v>
      </c>
      <c r="J402" s="53" t="s">
        <v>7662</v>
      </c>
      <c r="K402" s="52"/>
      <c r="L402" s="52" t="str">
        <f>IF(VLOOKUP(B402,Sheet2!A:B,2,FALSE)=0,"",VLOOKUP(B402,Sheet2!A:B,2,FALSE))</f>
        <v/>
      </c>
    </row>
    <row r="403" spans="2:12" x14ac:dyDescent="0.2">
      <c r="B403" s="34" t="s">
        <v>2996</v>
      </c>
      <c r="C403" s="29"/>
      <c r="D403" s="29"/>
      <c r="E403" s="35" t="s">
        <v>2093</v>
      </c>
      <c r="F403" s="36" t="s">
        <v>2959</v>
      </c>
      <c r="G403" s="36" t="s">
        <v>2997</v>
      </c>
      <c r="H403" s="35" t="s">
        <v>2089</v>
      </c>
      <c r="I403" s="37">
        <v>13</v>
      </c>
      <c r="J403" s="53" t="s">
        <v>7662</v>
      </c>
      <c r="K403" s="52"/>
      <c r="L403" s="52" t="str">
        <f>IF(VLOOKUP(B403,Sheet2!A:B,2,FALSE)=0,"",VLOOKUP(B403,Sheet2!A:B,2,FALSE))</f>
        <v/>
      </c>
    </row>
    <row r="404" spans="2:12" x14ac:dyDescent="0.2">
      <c r="B404" s="34" t="s">
        <v>2998</v>
      </c>
      <c r="C404" s="29"/>
      <c r="D404" s="29"/>
      <c r="E404" s="35" t="s">
        <v>2093</v>
      </c>
      <c r="F404" s="36" t="s">
        <v>2951</v>
      </c>
      <c r="G404" s="36" t="s">
        <v>2999</v>
      </c>
      <c r="H404" s="35" t="s">
        <v>2089</v>
      </c>
      <c r="I404" s="37">
        <v>6</v>
      </c>
      <c r="J404" s="53" t="s">
        <v>7662</v>
      </c>
      <c r="K404" s="52"/>
      <c r="L404" s="52" t="str">
        <f>IF(VLOOKUP(B404,Sheet2!A:B,2,FALSE)=0,"",VLOOKUP(B404,Sheet2!A:B,2,FALSE))</f>
        <v/>
      </c>
    </row>
    <row r="405" spans="2:12" x14ac:dyDescent="0.2">
      <c r="B405" s="34" t="s">
        <v>3000</v>
      </c>
      <c r="C405" s="29"/>
      <c r="D405" s="29"/>
      <c r="E405" s="35" t="s">
        <v>2093</v>
      </c>
      <c r="F405" s="36" t="s">
        <v>2959</v>
      </c>
      <c r="G405" s="36" t="s">
        <v>3001</v>
      </c>
      <c r="H405" s="35" t="s">
        <v>2089</v>
      </c>
      <c r="I405" s="37">
        <v>95</v>
      </c>
      <c r="J405" s="53" t="s">
        <v>7662</v>
      </c>
      <c r="K405" s="52"/>
      <c r="L405" s="52" t="str">
        <f>IF(VLOOKUP(B405,Sheet2!A:B,2,FALSE)=0,"",VLOOKUP(B405,Sheet2!A:B,2,FALSE))</f>
        <v/>
      </c>
    </row>
    <row r="406" spans="2:12" x14ac:dyDescent="0.2">
      <c r="B406" s="34" t="s">
        <v>3002</v>
      </c>
      <c r="C406" s="29"/>
      <c r="D406" s="29"/>
      <c r="E406" s="35" t="s">
        <v>2093</v>
      </c>
      <c r="F406" s="36" t="s">
        <v>2944</v>
      </c>
      <c r="G406" s="36" t="s">
        <v>3003</v>
      </c>
      <c r="H406" s="35" t="s">
        <v>2089</v>
      </c>
      <c r="I406" s="37">
        <v>15</v>
      </c>
      <c r="J406" s="53" t="s">
        <v>7662</v>
      </c>
      <c r="K406" s="52"/>
      <c r="L406" s="52" t="str">
        <f>IF(VLOOKUP(B406,Sheet2!A:B,2,FALSE)=0,"",VLOOKUP(B406,Sheet2!A:B,2,FALSE))</f>
        <v/>
      </c>
    </row>
    <row r="407" spans="2:12" x14ac:dyDescent="0.2">
      <c r="B407" s="34" t="s">
        <v>3004</v>
      </c>
      <c r="C407" s="29"/>
      <c r="D407" s="29"/>
      <c r="E407" s="35" t="s">
        <v>2093</v>
      </c>
      <c r="F407" s="36" t="s">
        <v>2951</v>
      </c>
      <c r="G407" s="36" t="s">
        <v>3005</v>
      </c>
      <c r="H407" s="35" t="s">
        <v>2089</v>
      </c>
      <c r="I407" s="37">
        <v>4</v>
      </c>
      <c r="J407" s="53" t="s">
        <v>7662</v>
      </c>
      <c r="K407" s="52"/>
      <c r="L407" s="52" t="str">
        <f>IF(VLOOKUP(B407,Sheet2!A:B,2,FALSE)=0,"",VLOOKUP(B407,Sheet2!A:B,2,FALSE))</f>
        <v/>
      </c>
    </row>
    <row r="408" spans="2:12" x14ac:dyDescent="0.2">
      <c r="B408" s="34" t="s">
        <v>3006</v>
      </c>
      <c r="C408" s="29"/>
      <c r="D408" s="29"/>
      <c r="E408" s="35" t="s">
        <v>2093</v>
      </c>
      <c r="F408" s="36" t="s">
        <v>2951</v>
      </c>
      <c r="G408" s="36" t="s">
        <v>3007</v>
      </c>
      <c r="H408" s="35" t="s">
        <v>2089</v>
      </c>
      <c r="I408" s="37">
        <v>4</v>
      </c>
      <c r="J408" s="53" t="s">
        <v>7662</v>
      </c>
      <c r="K408" s="52"/>
      <c r="L408" s="52" t="str">
        <f>IF(VLOOKUP(B408,Sheet2!A:B,2,FALSE)=0,"",VLOOKUP(B408,Sheet2!A:B,2,FALSE))</f>
        <v/>
      </c>
    </row>
    <row r="409" spans="2:12" x14ac:dyDescent="0.2">
      <c r="B409" s="34" t="s">
        <v>3008</v>
      </c>
      <c r="C409" s="29"/>
      <c r="D409" s="29"/>
      <c r="E409" s="35" t="s">
        <v>2093</v>
      </c>
      <c r="F409" s="36" t="s">
        <v>2951</v>
      </c>
      <c r="G409" s="36" t="s">
        <v>3009</v>
      </c>
      <c r="H409" s="35" t="s">
        <v>2089</v>
      </c>
      <c r="I409" s="37">
        <v>1</v>
      </c>
      <c r="J409" s="53" t="s">
        <v>7662</v>
      </c>
      <c r="K409" s="52"/>
      <c r="L409" s="52" t="str">
        <f>IF(VLOOKUP(B409,Sheet2!A:B,2,FALSE)=0,"",VLOOKUP(B409,Sheet2!A:B,2,FALSE))</f>
        <v/>
      </c>
    </row>
    <row r="410" spans="2:12" x14ac:dyDescent="0.2">
      <c r="B410" s="34" t="s">
        <v>3010</v>
      </c>
      <c r="C410" s="29"/>
      <c r="D410" s="29"/>
      <c r="E410" s="35" t="s">
        <v>2093</v>
      </c>
      <c r="F410" s="36" t="s">
        <v>2944</v>
      </c>
      <c r="G410" s="36" t="s">
        <v>3011</v>
      </c>
      <c r="H410" s="35" t="s">
        <v>2089</v>
      </c>
      <c r="I410" s="37">
        <v>1</v>
      </c>
      <c r="J410" s="53" t="s">
        <v>7662</v>
      </c>
      <c r="K410" s="52"/>
      <c r="L410" s="52" t="str">
        <f>IF(VLOOKUP(B410,Sheet2!A:B,2,FALSE)=0,"",VLOOKUP(B410,Sheet2!A:B,2,FALSE))</f>
        <v/>
      </c>
    </row>
    <row r="411" spans="2:12" x14ac:dyDescent="0.2">
      <c r="B411" s="34" t="s">
        <v>3012</v>
      </c>
      <c r="C411" s="29"/>
      <c r="D411" s="29"/>
      <c r="E411" s="35" t="s">
        <v>2093</v>
      </c>
      <c r="F411" s="36" t="s">
        <v>3013</v>
      </c>
      <c r="G411" s="36" t="s">
        <v>3014</v>
      </c>
      <c r="H411" s="35" t="s">
        <v>2089</v>
      </c>
      <c r="I411" s="37">
        <v>16</v>
      </c>
      <c r="J411" s="53" t="s">
        <v>7662</v>
      </c>
      <c r="K411" s="52"/>
      <c r="L411" s="52" t="str">
        <f>IF(VLOOKUP(B411,Sheet2!A:B,2,FALSE)=0,"",VLOOKUP(B411,Sheet2!A:B,2,FALSE))</f>
        <v/>
      </c>
    </row>
    <row r="412" spans="2:12" x14ac:dyDescent="0.2">
      <c r="B412" s="34" t="s">
        <v>3015</v>
      </c>
      <c r="C412" s="29"/>
      <c r="D412" s="29"/>
      <c r="E412" s="35" t="s">
        <v>2093</v>
      </c>
      <c r="F412" s="36" t="s">
        <v>2959</v>
      </c>
      <c r="G412" s="36" t="s">
        <v>3016</v>
      </c>
      <c r="H412" s="35" t="s">
        <v>2089</v>
      </c>
      <c r="I412" s="37">
        <v>11</v>
      </c>
      <c r="J412" s="53" t="s">
        <v>7662</v>
      </c>
      <c r="K412" s="52"/>
      <c r="L412" s="52" t="str">
        <f>IF(VLOOKUP(B412,Sheet2!A:B,2,FALSE)=0,"",VLOOKUP(B412,Sheet2!A:B,2,FALSE))</f>
        <v/>
      </c>
    </row>
    <row r="413" spans="2:12" x14ac:dyDescent="0.2">
      <c r="B413" s="34" t="s">
        <v>3017</v>
      </c>
      <c r="C413" s="29"/>
      <c r="D413" s="29"/>
      <c r="E413" s="35" t="s">
        <v>2093</v>
      </c>
      <c r="F413" s="36" t="s">
        <v>3018</v>
      </c>
      <c r="G413" s="36" t="s">
        <v>3019</v>
      </c>
      <c r="H413" s="35" t="s">
        <v>2089</v>
      </c>
      <c r="I413" s="37">
        <v>3</v>
      </c>
      <c r="J413" s="53" t="s">
        <v>7662</v>
      </c>
      <c r="K413" s="52"/>
      <c r="L413" s="52" t="str">
        <f>IF(VLOOKUP(B413,Sheet2!A:B,2,FALSE)=0,"",VLOOKUP(B413,Sheet2!A:B,2,FALSE))</f>
        <v/>
      </c>
    </row>
    <row r="414" spans="2:12" x14ac:dyDescent="0.2">
      <c r="B414" s="34" t="s">
        <v>3020</v>
      </c>
      <c r="C414" s="29"/>
      <c r="D414" s="29"/>
      <c r="E414" s="35" t="s">
        <v>2093</v>
      </c>
      <c r="F414" s="36" t="s">
        <v>2959</v>
      </c>
      <c r="G414" s="36" t="s">
        <v>3021</v>
      </c>
      <c r="H414" s="35" t="s">
        <v>2089</v>
      </c>
      <c r="I414" s="37">
        <v>7</v>
      </c>
      <c r="J414" s="53" t="s">
        <v>7662</v>
      </c>
      <c r="K414" s="52"/>
      <c r="L414" s="52" t="str">
        <f>IF(VLOOKUP(B414,Sheet2!A:B,2,FALSE)=0,"",VLOOKUP(B414,Sheet2!A:B,2,FALSE))</f>
        <v/>
      </c>
    </row>
    <row r="415" spans="2:12" x14ac:dyDescent="0.2">
      <c r="B415" s="34" t="s">
        <v>3022</v>
      </c>
      <c r="C415" s="29"/>
      <c r="D415" s="29"/>
      <c r="E415" s="35" t="s">
        <v>2093</v>
      </c>
      <c r="F415" s="36" t="s">
        <v>2959</v>
      </c>
      <c r="G415" s="36" t="s">
        <v>3023</v>
      </c>
      <c r="H415" s="35" t="s">
        <v>2089</v>
      </c>
      <c r="I415" s="37">
        <v>10</v>
      </c>
      <c r="J415" s="53" t="s">
        <v>7662</v>
      </c>
      <c r="K415" s="52"/>
      <c r="L415" s="52" t="str">
        <f>IF(VLOOKUP(B415,Sheet2!A:B,2,FALSE)=0,"",VLOOKUP(B415,Sheet2!A:B,2,FALSE))</f>
        <v/>
      </c>
    </row>
    <row r="416" spans="2:12" x14ac:dyDescent="0.2">
      <c r="B416" s="34" t="s">
        <v>3024</v>
      </c>
      <c r="C416" s="29"/>
      <c r="D416" s="29"/>
      <c r="E416" s="35" t="s">
        <v>2093</v>
      </c>
      <c r="F416" s="36" t="s">
        <v>2959</v>
      </c>
      <c r="G416" s="36" t="s">
        <v>3025</v>
      </c>
      <c r="H416" s="35" t="s">
        <v>2089</v>
      </c>
      <c r="I416" s="37">
        <v>10</v>
      </c>
      <c r="J416" s="53" t="s">
        <v>7662</v>
      </c>
      <c r="K416" s="52"/>
      <c r="L416" s="52" t="str">
        <f>IF(VLOOKUP(B416,Sheet2!A:B,2,FALSE)=0,"",VLOOKUP(B416,Sheet2!A:B,2,FALSE))</f>
        <v/>
      </c>
    </row>
    <row r="417" spans="2:12" x14ac:dyDescent="0.2">
      <c r="B417" s="34" t="s">
        <v>3026</v>
      </c>
      <c r="C417" s="29"/>
      <c r="D417" s="29"/>
      <c r="E417" s="35" t="s">
        <v>2093</v>
      </c>
      <c r="F417" s="36" t="s">
        <v>2959</v>
      </c>
      <c r="G417" s="36" t="s">
        <v>3027</v>
      </c>
      <c r="H417" s="35" t="s">
        <v>2089</v>
      </c>
      <c r="I417" s="37">
        <v>20</v>
      </c>
      <c r="J417" s="53" t="s">
        <v>7662</v>
      </c>
      <c r="K417" s="52"/>
      <c r="L417" s="52" t="str">
        <f>IF(VLOOKUP(B417,Sheet2!A:B,2,FALSE)=0,"",VLOOKUP(B417,Sheet2!A:B,2,FALSE))</f>
        <v/>
      </c>
    </row>
    <row r="418" spans="2:12" x14ac:dyDescent="0.2">
      <c r="B418" s="34" t="s">
        <v>3028</v>
      </c>
      <c r="C418" s="29"/>
      <c r="D418" s="29"/>
      <c r="E418" s="35" t="s">
        <v>2093</v>
      </c>
      <c r="F418" s="36" t="s">
        <v>2959</v>
      </c>
      <c r="G418" s="36" t="s">
        <v>3029</v>
      </c>
      <c r="H418" s="35" t="s">
        <v>2089</v>
      </c>
      <c r="I418" s="37">
        <v>12</v>
      </c>
      <c r="J418" s="53" t="s">
        <v>7662</v>
      </c>
      <c r="K418" s="52"/>
      <c r="L418" s="52" t="str">
        <f>IF(VLOOKUP(B418,Sheet2!A:B,2,FALSE)=0,"",VLOOKUP(B418,Sheet2!A:B,2,FALSE))</f>
        <v/>
      </c>
    </row>
    <row r="419" spans="2:12" x14ac:dyDescent="0.2">
      <c r="B419" s="34" t="s">
        <v>3030</v>
      </c>
      <c r="C419" s="29"/>
      <c r="D419" s="29"/>
      <c r="E419" s="35" t="s">
        <v>2093</v>
      </c>
      <c r="F419" s="36" t="s">
        <v>2959</v>
      </c>
      <c r="G419" s="36" t="s">
        <v>3031</v>
      </c>
      <c r="H419" s="35" t="s">
        <v>2089</v>
      </c>
      <c r="I419" s="37">
        <v>10</v>
      </c>
      <c r="J419" s="53" t="s">
        <v>7662</v>
      </c>
      <c r="K419" s="52"/>
      <c r="L419" s="52" t="str">
        <f>IF(VLOOKUP(B419,Sheet2!A:B,2,FALSE)=0,"",VLOOKUP(B419,Sheet2!A:B,2,FALSE))</f>
        <v/>
      </c>
    </row>
    <row r="420" spans="2:12" x14ac:dyDescent="0.2">
      <c r="B420" s="34" t="s">
        <v>3032</v>
      </c>
      <c r="C420" s="29"/>
      <c r="D420" s="29"/>
      <c r="E420" s="35" t="s">
        <v>2093</v>
      </c>
      <c r="F420" s="36" t="s">
        <v>2959</v>
      </c>
      <c r="G420" s="36" t="s">
        <v>3033</v>
      </c>
      <c r="H420" s="35" t="s">
        <v>2089</v>
      </c>
      <c r="I420" s="37">
        <v>71</v>
      </c>
      <c r="J420" s="53" t="s">
        <v>7662</v>
      </c>
      <c r="K420" s="52"/>
      <c r="L420" s="52" t="str">
        <f>IF(VLOOKUP(B420,Sheet2!A:B,2,FALSE)=0,"",VLOOKUP(B420,Sheet2!A:B,2,FALSE))</f>
        <v/>
      </c>
    </row>
    <row r="421" spans="2:12" x14ac:dyDescent="0.2">
      <c r="B421" s="34" t="s">
        <v>3034</v>
      </c>
      <c r="C421" s="29"/>
      <c r="D421" s="29"/>
      <c r="E421" s="35" t="s">
        <v>2093</v>
      </c>
      <c r="F421" s="36" t="s">
        <v>2959</v>
      </c>
      <c r="G421" s="36" t="s">
        <v>3035</v>
      </c>
      <c r="H421" s="35" t="s">
        <v>2089</v>
      </c>
      <c r="I421" s="37">
        <v>10</v>
      </c>
      <c r="J421" s="53" t="s">
        <v>7662</v>
      </c>
      <c r="K421" s="52"/>
      <c r="L421" s="52" t="str">
        <f>IF(VLOOKUP(B421,Sheet2!A:B,2,FALSE)=0,"",VLOOKUP(B421,Sheet2!A:B,2,FALSE))</f>
        <v/>
      </c>
    </row>
    <row r="422" spans="2:12" x14ac:dyDescent="0.2">
      <c r="B422" s="34" t="s">
        <v>3036</v>
      </c>
      <c r="C422" s="29"/>
      <c r="D422" s="29"/>
      <c r="E422" s="35" t="s">
        <v>2093</v>
      </c>
      <c r="F422" s="36" t="s">
        <v>2959</v>
      </c>
      <c r="G422" s="36" t="s">
        <v>3037</v>
      </c>
      <c r="H422" s="35" t="s">
        <v>2089</v>
      </c>
      <c r="I422" s="37">
        <v>28</v>
      </c>
      <c r="J422" s="53" t="s">
        <v>7662</v>
      </c>
      <c r="K422" s="52"/>
      <c r="L422" s="52" t="str">
        <f>IF(VLOOKUP(B422,Sheet2!A:B,2,FALSE)=0,"",VLOOKUP(B422,Sheet2!A:B,2,FALSE))</f>
        <v/>
      </c>
    </row>
    <row r="423" spans="2:12" x14ac:dyDescent="0.2">
      <c r="B423" s="34" t="s">
        <v>3038</v>
      </c>
      <c r="C423" s="29"/>
      <c r="D423" s="29"/>
      <c r="E423" s="35" t="s">
        <v>2093</v>
      </c>
      <c r="F423" s="36" t="s">
        <v>2959</v>
      </c>
      <c r="G423" s="36" t="s">
        <v>3039</v>
      </c>
      <c r="H423" s="35" t="s">
        <v>2089</v>
      </c>
      <c r="I423" s="37">
        <v>131</v>
      </c>
      <c r="J423" s="53" t="s">
        <v>7662</v>
      </c>
      <c r="K423" s="52"/>
      <c r="L423" s="52" t="str">
        <f>IF(VLOOKUP(B423,Sheet2!A:B,2,FALSE)=0,"",VLOOKUP(B423,Sheet2!A:B,2,FALSE))</f>
        <v/>
      </c>
    </row>
    <row r="424" spans="2:12" x14ac:dyDescent="0.2">
      <c r="B424" s="34" t="s">
        <v>3040</v>
      </c>
      <c r="C424" s="29"/>
      <c r="D424" s="29"/>
      <c r="E424" s="35" t="s">
        <v>2093</v>
      </c>
      <c r="F424" s="36" t="s">
        <v>2959</v>
      </c>
      <c r="G424" s="36" t="s">
        <v>3041</v>
      </c>
      <c r="H424" s="35" t="s">
        <v>2089</v>
      </c>
      <c r="I424" s="37">
        <v>10</v>
      </c>
      <c r="J424" s="53" t="s">
        <v>7662</v>
      </c>
      <c r="K424" s="52"/>
      <c r="L424" s="52" t="str">
        <f>IF(VLOOKUP(B424,Sheet2!A:B,2,FALSE)=0,"",VLOOKUP(B424,Sheet2!A:B,2,FALSE))</f>
        <v/>
      </c>
    </row>
    <row r="425" spans="2:12" x14ac:dyDescent="0.2">
      <c r="B425" s="34" t="s">
        <v>3042</v>
      </c>
      <c r="C425" s="29"/>
      <c r="D425" s="29"/>
      <c r="E425" s="35" t="s">
        <v>2093</v>
      </c>
      <c r="F425" s="36" t="s">
        <v>2959</v>
      </c>
      <c r="G425" s="36" t="s">
        <v>3043</v>
      </c>
      <c r="H425" s="35" t="s">
        <v>2089</v>
      </c>
      <c r="I425" s="37">
        <v>50</v>
      </c>
      <c r="J425" s="53" t="s">
        <v>7662</v>
      </c>
      <c r="K425" s="52"/>
      <c r="L425" s="52" t="str">
        <f>IF(VLOOKUP(B425,Sheet2!A:B,2,FALSE)=0,"",VLOOKUP(B425,Sheet2!A:B,2,FALSE))</f>
        <v/>
      </c>
    </row>
    <row r="426" spans="2:12" x14ac:dyDescent="0.2">
      <c r="B426" s="34" t="s">
        <v>3044</v>
      </c>
      <c r="C426" s="29"/>
      <c r="D426" s="29"/>
      <c r="E426" s="35" t="s">
        <v>2093</v>
      </c>
      <c r="F426" s="36" t="s">
        <v>2959</v>
      </c>
      <c r="G426" s="36" t="s">
        <v>3045</v>
      </c>
      <c r="H426" s="35" t="s">
        <v>2089</v>
      </c>
      <c r="I426" s="37">
        <v>26</v>
      </c>
      <c r="J426" s="53" t="s">
        <v>7662</v>
      </c>
      <c r="K426" s="52"/>
      <c r="L426" s="52" t="str">
        <f>IF(VLOOKUP(B426,Sheet2!A:B,2,FALSE)=0,"",VLOOKUP(B426,Sheet2!A:B,2,FALSE))</f>
        <v/>
      </c>
    </row>
    <row r="427" spans="2:12" x14ac:dyDescent="0.2">
      <c r="B427" s="34" t="s">
        <v>3046</v>
      </c>
      <c r="C427" s="29"/>
      <c r="D427" s="29"/>
      <c r="E427" s="35" t="s">
        <v>2093</v>
      </c>
      <c r="F427" s="36" t="s">
        <v>3018</v>
      </c>
      <c r="G427" s="36" t="s">
        <v>3047</v>
      </c>
      <c r="H427" s="35" t="s">
        <v>2089</v>
      </c>
      <c r="I427" s="37">
        <v>36</v>
      </c>
      <c r="J427" s="53" t="s">
        <v>7662</v>
      </c>
      <c r="K427" s="52"/>
      <c r="L427" s="52" t="str">
        <f>IF(VLOOKUP(B427,Sheet2!A:B,2,FALSE)=0,"",VLOOKUP(B427,Sheet2!A:B,2,FALSE))</f>
        <v/>
      </c>
    </row>
    <row r="428" spans="2:12" x14ac:dyDescent="0.2">
      <c r="B428" s="34" t="s">
        <v>3048</v>
      </c>
      <c r="C428" s="29"/>
      <c r="D428" s="29"/>
      <c r="E428" s="35" t="s">
        <v>2093</v>
      </c>
      <c r="F428" s="36" t="s">
        <v>3049</v>
      </c>
      <c r="G428" s="36" t="s">
        <v>3050</v>
      </c>
      <c r="H428" s="35" t="s">
        <v>2089</v>
      </c>
      <c r="I428" s="37">
        <v>2</v>
      </c>
      <c r="J428" s="53" t="s">
        <v>7662</v>
      </c>
      <c r="K428" s="52"/>
      <c r="L428" s="52" t="str">
        <f>IF(VLOOKUP(B428,Sheet2!A:B,2,FALSE)=0,"",VLOOKUP(B428,Sheet2!A:B,2,FALSE))</f>
        <v/>
      </c>
    </row>
    <row r="429" spans="2:12" x14ac:dyDescent="0.2">
      <c r="B429" s="34" t="s">
        <v>3051</v>
      </c>
      <c r="C429" s="29"/>
      <c r="D429" s="29"/>
      <c r="E429" s="35" t="s">
        <v>2093</v>
      </c>
      <c r="F429" s="36" t="s">
        <v>2939</v>
      </c>
      <c r="G429" s="36" t="s">
        <v>3052</v>
      </c>
      <c r="H429" s="35" t="s">
        <v>2089</v>
      </c>
      <c r="I429" s="37">
        <v>60</v>
      </c>
      <c r="J429" s="53" t="s">
        <v>7662</v>
      </c>
      <c r="K429" s="52"/>
      <c r="L429" s="52" t="str">
        <f>IF(VLOOKUP(B429,Sheet2!A:B,2,FALSE)=0,"",VLOOKUP(B429,Sheet2!A:B,2,FALSE))</f>
        <v/>
      </c>
    </row>
    <row r="430" spans="2:12" x14ac:dyDescent="0.2">
      <c r="B430" s="34" t="s">
        <v>3053</v>
      </c>
      <c r="C430" s="29"/>
      <c r="D430" s="29"/>
      <c r="E430" s="35" t="s">
        <v>2093</v>
      </c>
      <c r="F430" s="36" t="s">
        <v>2959</v>
      </c>
      <c r="G430" s="36" t="s">
        <v>3054</v>
      </c>
      <c r="H430" s="35" t="s">
        <v>2089</v>
      </c>
      <c r="I430" s="37">
        <v>108</v>
      </c>
      <c r="J430" s="53" t="s">
        <v>7662</v>
      </c>
      <c r="K430" s="52"/>
      <c r="L430" s="52" t="str">
        <f>IF(VLOOKUP(B430,Sheet2!A:B,2,FALSE)=0,"",VLOOKUP(B430,Sheet2!A:B,2,FALSE))</f>
        <v/>
      </c>
    </row>
    <row r="431" spans="2:12" x14ac:dyDescent="0.2">
      <c r="B431" s="34" t="s">
        <v>3055</v>
      </c>
      <c r="C431" s="29"/>
      <c r="D431" s="29"/>
      <c r="E431" s="35" t="s">
        <v>2093</v>
      </c>
      <c r="F431" s="36" t="s">
        <v>2959</v>
      </c>
      <c r="G431" s="36" t="s">
        <v>3056</v>
      </c>
      <c r="H431" s="35" t="s">
        <v>2089</v>
      </c>
      <c r="I431" s="37">
        <v>96</v>
      </c>
      <c r="J431" s="53" t="s">
        <v>7662</v>
      </c>
      <c r="K431" s="52"/>
      <c r="L431" s="52" t="str">
        <f>IF(VLOOKUP(B431,Sheet2!A:B,2,FALSE)=0,"",VLOOKUP(B431,Sheet2!A:B,2,FALSE))</f>
        <v/>
      </c>
    </row>
    <row r="432" spans="2:12" x14ac:dyDescent="0.2">
      <c r="B432" s="34" t="s">
        <v>3057</v>
      </c>
      <c r="C432" s="29"/>
      <c r="D432" s="29"/>
      <c r="E432" s="35" t="s">
        <v>2093</v>
      </c>
      <c r="F432" s="36" t="s">
        <v>2959</v>
      </c>
      <c r="G432" s="36" t="s">
        <v>3058</v>
      </c>
      <c r="H432" s="35" t="s">
        <v>2089</v>
      </c>
      <c r="I432" s="37">
        <v>423</v>
      </c>
      <c r="J432" s="53" t="s">
        <v>7662</v>
      </c>
      <c r="K432" s="52"/>
      <c r="L432" s="52" t="str">
        <f>IF(VLOOKUP(B432,Sheet2!A:B,2,FALSE)=0,"",VLOOKUP(B432,Sheet2!A:B,2,FALSE))</f>
        <v/>
      </c>
    </row>
    <row r="433" spans="2:12" x14ac:dyDescent="0.2">
      <c r="B433" s="34" t="s">
        <v>3059</v>
      </c>
      <c r="C433" s="29"/>
      <c r="D433" s="29"/>
      <c r="E433" s="35" t="s">
        <v>2093</v>
      </c>
      <c r="F433" s="36" t="s">
        <v>2959</v>
      </c>
      <c r="G433" s="36" t="s">
        <v>3060</v>
      </c>
      <c r="H433" s="35" t="s">
        <v>2089</v>
      </c>
      <c r="I433" s="37">
        <v>16</v>
      </c>
      <c r="J433" s="53" t="s">
        <v>7662</v>
      </c>
      <c r="K433" s="52"/>
      <c r="L433" s="52" t="str">
        <f>IF(VLOOKUP(B433,Sheet2!A:B,2,FALSE)=0,"",VLOOKUP(B433,Sheet2!A:B,2,FALSE))</f>
        <v/>
      </c>
    </row>
    <row r="434" spans="2:12" x14ac:dyDescent="0.2">
      <c r="B434" s="34" t="s">
        <v>3061</v>
      </c>
      <c r="C434" s="29"/>
      <c r="D434" s="29"/>
      <c r="E434" s="35" t="s">
        <v>2093</v>
      </c>
      <c r="F434" s="36" t="s">
        <v>2959</v>
      </c>
      <c r="G434" s="36" t="s">
        <v>3062</v>
      </c>
      <c r="H434" s="35" t="s">
        <v>2089</v>
      </c>
      <c r="I434" s="37">
        <v>41</v>
      </c>
      <c r="J434" s="53" t="s">
        <v>7662</v>
      </c>
      <c r="K434" s="52"/>
      <c r="L434" s="52" t="str">
        <f>IF(VLOOKUP(B434,Sheet2!A:B,2,FALSE)=0,"",VLOOKUP(B434,Sheet2!A:B,2,FALSE))</f>
        <v/>
      </c>
    </row>
    <row r="435" spans="2:12" x14ac:dyDescent="0.2">
      <c r="B435" s="34" t="s">
        <v>3063</v>
      </c>
      <c r="C435" s="29"/>
      <c r="D435" s="29"/>
      <c r="E435" s="35" t="s">
        <v>2093</v>
      </c>
      <c r="F435" s="36" t="s">
        <v>2959</v>
      </c>
      <c r="G435" s="36" t="s">
        <v>3064</v>
      </c>
      <c r="H435" s="35" t="s">
        <v>2089</v>
      </c>
      <c r="I435" s="37">
        <v>62</v>
      </c>
      <c r="J435" s="53" t="s">
        <v>7662</v>
      </c>
      <c r="K435" s="52"/>
      <c r="L435" s="52" t="str">
        <f>IF(VLOOKUP(B435,Sheet2!A:B,2,FALSE)=0,"",VLOOKUP(B435,Sheet2!A:B,2,FALSE))</f>
        <v/>
      </c>
    </row>
    <row r="436" spans="2:12" x14ac:dyDescent="0.2">
      <c r="B436" s="34" t="s">
        <v>3065</v>
      </c>
      <c r="C436" s="29"/>
      <c r="D436" s="29"/>
      <c r="E436" s="35" t="s">
        <v>2093</v>
      </c>
      <c r="F436" s="36" t="s">
        <v>2959</v>
      </c>
      <c r="G436" s="36" t="s">
        <v>3066</v>
      </c>
      <c r="H436" s="35" t="s">
        <v>2089</v>
      </c>
      <c r="I436" s="37">
        <v>111</v>
      </c>
      <c r="J436" s="53" t="s">
        <v>7662</v>
      </c>
      <c r="K436" s="52"/>
      <c r="L436" s="52" t="str">
        <f>IF(VLOOKUP(B436,Sheet2!A:B,2,FALSE)=0,"",VLOOKUP(B436,Sheet2!A:B,2,FALSE))</f>
        <v/>
      </c>
    </row>
    <row r="437" spans="2:12" x14ac:dyDescent="0.2">
      <c r="B437" s="34" t="s">
        <v>3067</v>
      </c>
      <c r="C437" s="29"/>
      <c r="D437" s="29"/>
      <c r="E437" s="35" t="s">
        <v>2093</v>
      </c>
      <c r="F437" s="36" t="s">
        <v>2959</v>
      </c>
      <c r="G437" s="36" t="s">
        <v>3068</v>
      </c>
      <c r="H437" s="35" t="s">
        <v>2089</v>
      </c>
      <c r="I437" s="37">
        <v>38</v>
      </c>
      <c r="J437" s="53" t="s">
        <v>7662</v>
      </c>
      <c r="K437" s="52"/>
      <c r="L437" s="52" t="str">
        <f>IF(VLOOKUP(B437,Sheet2!A:B,2,FALSE)=0,"",VLOOKUP(B437,Sheet2!A:B,2,FALSE))</f>
        <v/>
      </c>
    </row>
    <row r="438" spans="2:12" x14ac:dyDescent="0.2">
      <c r="B438" s="34" t="s">
        <v>3069</v>
      </c>
      <c r="C438" s="29"/>
      <c r="D438" s="29"/>
      <c r="E438" s="35" t="s">
        <v>2093</v>
      </c>
      <c r="F438" s="36" t="s">
        <v>2959</v>
      </c>
      <c r="G438" s="36" t="s">
        <v>3070</v>
      </c>
      <c r="H438" s="35" t="s">
        <v>2089</v>
      </c>
      <c r="I438" s="37">
        <v>20</v>
      </c>
      <c r="J438" s="53" t="s">
        <v>7662</v>
      </c>
      <c r="K438" s="52"/>
      <c r="L438" s="52" t="str">
        <f>IF(VLOOKUP(B438,Sheet2!A:B,2,FALSE)=0,"",VLOOKUP(B438,Sheet2!A:B,2,FALSE))</f>
        <v/>
      </c>
    </row>
    <row r="439" spans="2:12" x14ac:dyDescent="0.2">
      <c r="B439" s="34" t="s">
        <v>3071</v>
      </c>
      <c r="C439" s="29"/>
      <c r="D439" s="29"/>
      <c r="E439" s="35" t="s">
        <v>2093</v>
      </c>
      <c r="F439" s="36" t="s">
        <v>2959</v>
      </c>
      <c r="G439" s="36" t="s">
        <v>3072</v>
      </c>
      <c r="H439" s="35" t="s">
        <v>2089</v>
      </c>
      <c r="I439" s="37">
        <v>34</v>
      </c>
      <c r="J439" s="53" t="s">
        <v>7662</v>
      </c>
      <c r="K439" s="52"/>
      <c r="L439" s="52" t="str">
        <f>IF(VLOOKUP(B439,Sheet2!A:B,2,FALSE)=0,"",VLOOKUP(B439,Sheet2!A:B,2,FALSE))</f>
        <v/>
      </c>
    </row>
    <row r="440" spans="2:12" x14ac:dyDescent="0.2">
      <c r="B440" s="34" t="s">
        <v>3073</v>
      </c>
      <c r="C440" s="29"/>
      <c r="D440" s="29"/>
      <c r="E440" s="35" t="s">
        <v>2093</v>
      </c>
      <c r="F440" s="36" t="s">
        <v>2959</v>
      </c>
      <c r="G440" s="36" t="s">
        <v>3074</v>
      </c>
      <c r="H440" s="35" t="s">
        <v>2089</v>
      </c>
      <c r="I440" s="37">
        <v>10</v>
      </c>
      <c r="J440" s="53" t="s">
        <v>7662</v>
      </c>
      <c r="K440" s="52"/>
      <c r="L440" s="52" t="str">
        <f>IF(VLOOKUP(B440,Sheet2!A:B,2,FALSE)=0,"",VLOOKUP(B440,Sheet2!A:B,2,FALSE))</f>
        <v/>
      </c>
    </row>
    <row r="441" spans="2:12" x14ac:dyDescent="0.2">
      <c r="B441" s="34" t="s">
        <v>3075</v>
      </c>
      <c r="C441" s="29"/>
      <c r="D441" s="29"/>
      <c r="E441" s="35" t="s">
        <v>2093</v>
      </c>
      <c r="F441" s="36" t="s">
        <v>3076</v>
      </c>
      <c r="G441" s="36" t="s">
        <v>3077</v>
      </c>
      <c r="H441" s="35" t="s">
        <v>2089</v>
      </c>
      <c r="I441" s="37">
        <v>32</v>
      </c>
      <c r="J441" s="53" t="s">
        <v>7662</v>
      </c>
      <c r="K441" s="52"/>
      <c r="L441" s="52" t="str">
        <f>IF(VLOOKUP(B441,Sheet2!A:B,2,FALSE)=0,"",VLOOKUP(B441,Sheet2!A:B,2,FALSE))</f>
        <v/>
      </c>
    </row>
    <row r="442" spans="2:12" x14ac:dyDescent="0.2">
      <c r="B442" s="34" t="s">
        <v>3078</v>
      </c>
      <c r="C442" s="29"/>
      <c r="D442" s="29"/>
      <c r="E442" s="35" t="s">
        <v>2093</v>
      </c>
      <c r="F442" s="36" t="s">
        <v>3079</v>
      </c>
      <c r="G442" s="36" t="s">
        <v>3080</v>
      </c>
      <c r="H442" s="35" t="s">
        <v>2089</v>
      </c>
      <c r="I442" s="37">
        <v>7</v>
      </c>
      <c r="J442" s="53" t="s">
        <v>7662</v>
      </c>
      <c r="K442" s="52"/>
      <c r="L442" s="52" t="str">
        <f>IF(VLOOKUP(B442,Sheet2!A:B,2,FALSE)=0,"",VLOOKUP(B442,Sheet2!A:B,2,FALSE))</f>
        <v/>
      </c>
    </row>
    <row r="443" spans="2:12" x14ac:dyDescent="0.2">
      <c r="B443" s="34" t="s">
        <v>3081</v>
      </c>
      <c r="C443" s="29"/>
      <c r="D443" s="29"/>
      <c r="E443" s="35" t="s">
        <v>2093</v>
      </c>
      <c r="F443" s="36" t="s">
        <v>3079</v>
      </c>
      <c r="G443" s="36" t="s">
        <v>3082</v>
      </c>
      <c r="H443" s="35" t="s">
        <v>2089</v>
      </c>
      <c r="I443" s="37">
        <v>7</v>
      </c>
      <c r="J443" s="53" t="s">
        <v>7662</v>
      </c>
      <c r="K443" s="52"/>
      <c r="L443" s="52" t="str">
        <f>IF(VLOOKUP(B443,Sheet2!A:B,2,FALSE)=0,"",VLOOKUP(B443,Sheet2!A:B,2,FALSE))</f>
        <v/>
      </c>
    </row>
    <row r="444" spans="2:12" x14ac:dyDescent="0.2">
      <c r="B444" s="34" t="s">
        <v>3083</v>
      </c>
      <c r="C444" s="29"/>
      <c r="D444" s="29"/>
      <c r="E444" s="35" t="s">
        <v>2093</v>
      </c>
      <c r="F444" s="36" t="s">
        <v>2959</v>
      </c>
      <c r="G444" s="36" t="s">
        <v>3084</v>
      </c>
      <c r="H444" s="35" t="s">
        <v>2089</v>
      </c>
      <c r="I444" s="37">
        <v>75</v>
      </c>
      <c r="J444" s="53" t="s">
        <v>7662</v>
      </c>
      <c r="K444" s="52"/>
      <c r="L444" s="52" t="str">
        <f>IF(VLOOKUP(B444,Sheet2!A:B,2,FALSE)=0,"",VLOOKUP(B444,Sheet2!A:B,2,FALSE))</f>
        <v/>
      </c>
    </row>
    <row r="445" spans="2:12" x14ac:dyDescent="0.2">
      <c r="B445" s="34" t="s">
        <v>3085</v>
      </c>
      <c r="C445" s="29"/>
      <c r="D445" s="29"/>
      <c r="E445" s="35" t="s">
        <v>2093</v>
      </c>
      <c r="F445" s="36" t="s">
        <v>2959</v>
      </c>
      <c r="G445" s="36" t="s">
        <v>3086</v>
      </c>
      <c r="H445" s="35" t="s">
        <v>2089</v>
      </c>
      <c r="I445" s="37">
        <v>64</v>
      </c>
      <c r="J445" s="53" t="s">
        <v>7662</v>
      </c>
      <c r="K445" s="52"/>
      <c r="L445" s="52" t="str">
        <f>IF(VLOOKUP(B445,Sheet2!A:B,2,FALSE)=0,"",VLOOKUP(B445,Sheet2!A:B,2,FALSE))</f>
        <v/>
      </c>
    </row>
    <row r="446" spans="2:12" x14ac:dyDescent="0.2">
      <c r="B446" s="34" t="s">
        <v>3087</v>
      </c>
      <c r="C446" s="29"/>
      <c r="D446" s="29"/>
      <c r="E446" s="35" t="s">
        <v>2093</v>
      </c>
      <c r="F446" s="36" t="s">
        <v>2959</v>
      </c>
      <c r="G446" s="36" t="s">
        <v>3088</v>
      </c>
      <c r="H446" s="35" t="s">
        <v>2089</v>
      </c>
      <c r="I446" s="37">
        <v>37</v>
      </c>
      <c r="J446" s="53" t="s">
        <v>7662</v>
      </c>
      <c r="K446" s="52"/>
      <c r="L446" s="52" t="str">
        <f>IF(VLOOKUP(B446,Sheet2!A:B,2,FALSE)=0,"",VLOOKUP(B446,Sheet2!A:B,2,FALSE))</f>
        <v/>
      </c>
    </row>
    <row r="447" spans="2:12" x14ac:dyDescent="0.2">
      <c r="B447" s="34" t="s">
        <v>3089</v>
      </c>
      <c r="C447" s="29"/>
      <c r="D447" s="29"/>
      <c r="E447" s="35" t="s">
        <v>2093</v>
      </c>
      <c r="F447" s="36" t="s">
        <v>2959</v>
      </c>
      <c r="G447" s="36" t="s">
        <v>3090</v>
      </c>
      <c r="H447" s="35" t="s">
        <v>2089</v>
      </c>
      <c r="I447" s="37">
        <v>24</v>
      </c>
      <c r="J447" s="53" t="s">
        <v>7662</v>
      </c>
      <c r="K447" s="52"/>
      <c r="L447" s="52" t="str">
        <f>IF(VLOOKUP(B447,Sheet2!A:B,2,FALSE)=0,"",VLOOKUP(B447,Sheet2!A:B,2,FALSE))</f>
        <v/>
      </c>
    </row>
    <row r="448" spans="2:12" x14ac:dyDescent="0.2">
      <c r="B448" s="34" t="s">
        <v>3091</v>
      </c>
      <c r="C448" s="29"/>
      <c r="D448" s="29"/>
      <c r="E448" s="35" t="s">
        <v>2093</v>
      </c>
      <c r="F448" s="36" t="s">
        <v>2959</v>
      </c>
      <c r="G448" s="36" t="s">
        <v>3092</v>
      </c>
      <c r="H448" s="35" t="s">
        <v>2089</v>
      </c>
      <c r="I448" s="37">
        <v>40</v>
      </c>
      <c r="J448" s="53" t="s">
        <v>7662</v>
      </c>
      <c r="K448" s="52"/>
      <c r="L448" s="52" t="str">
        <f>IF(VLOOKUP(B448,Sheet2!A:B,2,FALSE)=0,"",VLOOKUP(B448,Sheet2!A:B,2,FALSE))</f>
        <v/>
      </c>
    </row>
    <row r="449" spans="2:12" x14ac:dyDescent="0.2">
      <c r="B449" s="34" t="s">
        <v>3093</v>
      </c>
      <c r="C449" s="29"/>
      <c r="D449" s="29"/>
      <c r="E449" s="35" t="s">
        <v>2093</v>
      </c>
      <c r="F449" s="36" t="s">
        <v>3076</v>
      </c>
      <c r="G449" s="36" t="s">
        <v>3094</v>
      </c>
      <c r="H449" s="35" t="s">
        <v>2089</v>
      </c>
      <c r="I449" s="37">
        <v>30</v>
      </c>
      <c r="J449" s="53" t="s">
        <v>7662</v>
      </c>
      <c r="K449" s="52"/>
      <c r="L449" s="52" t="str">
        <f>IF(VLOOKUP(B449,Sheet2!A:B,2,FALSE)=0,"",VLOOKUP(B449,Sheet2!A:B,2,FALSE))</f>
        <v/>
      </c>
    </row>
    <row r="450" spans="2:12" x14ac:dyDescent="0.2">
      <c r="B450" s="34" t="s">
        <v>3095</v>
      </c>
      <c r="C450" s="29"/>
      <c r="D450" s="29"/>
      <c r="E450" s="35" t="s">
        <v>2093</v>
      </c>
      <c r="F450" s="36" t="s">
        <v>3076</v>
      </c>
      <c r="G450" s="36" t="s">
        <v>3096</v>
      </c>
      <c r="H450" s="35" t="s">
        <v>2089</v>
      </c>
      <c r="I450" s="37">
        <v>20</v>
      </c>
      <c r="J450" s="53" t="s">
        <v>7662</v>
      </c>
      <c r="K450" s="52"/>
      <c r="L450" s="52" t="str">
        <f>IF(VLOOKUP(B450,Sheet2!A:B,2,FALSE)=0,"",VLOOKUP(B450,Sheet2!A:B,2,FALSE))</f>
        <v/>
      </c>
    </row>
    <row r="451" spans="2:12" x14ac:dyDescent="0.2">
      <c r="B451" s="34" t="s">
        <v>3097</v>
      </c>
      <c r="C451" s="29"/>
      <c r="D451" s="29"/>
      <c r="E451" s="35" t="s">
        <v>2093</v>
      </c>
      <c r="F451" s="36" t="s">
        <v>3076</v>
      </c>
      <c r="G451" s="36" t="s">
        <v>3098</v>
      </c>
      <c r="H451" s="35" t="s">
        <v>2089</v>
      </c>
      <c r="I451" s="37">
        <v>28</v>
      </c>
      <c r="J451" s="53" t="s">
        <v>7662</v>
      </c>
      <c r="K451" s="52"/>
      <c r="L451" s="52" t="str">
        <f>IF(VLOOKUP(B451,Sheet2!A:B,2,FALSE)=0,"",VLOOKUP(B451,Sheet2!A:B,2,FALSE))</f>
        <v/>
      </c>
    </row>
    <row r="452" spans="2:12" x14ac:dyDescent="0.2">
      <c r="B452" s="34" t="s">
        <v>3099</v>
      </c>
      <c r="C452" s="29"/>
      <c r="D452" s="29"/>
      <c r="E452" s="35" t="s">
        <v>2093</v>
      </c>
      <c r="F452" s="36" t="s">
        <v>3076</v>
      </c>
      <c r="G452" s="36" t="s">
        <v>3100</v>
      </c>
      <c r="H452" s="35" t="s">
        <v>2089</v>
      </c>
      <c r="I452" s="37">
        <v>20</v>
      </c>
      <c r="J452" s="53" t="s">
        <v>7662</v>
      </c>
      <c r="K452" s="52"/>
      <c r="L452" s="52" t="str">
        <f>IF(VLOOKUP(B452,Sheet2!A:B,2,FALSE)=0,"",VLOOKUP(B452,Sheet2!A:B,2,FALSE))</f>
        <v/>
      </c>
    </row>
    <row r="453" spans="2:12" x14ac:dyDescent="0.2">
      <c r="B453" s="34" t="s">
        <v>3101</v>
      </c>
      <c r="C453" s="29"/>
      <c r="D453" s="29"/>
      <c r="E453" s="35" t="s">
        <v>2093</v>
      </c>
      <c r="F453" s="36" t="s">
        <v>3102</v>
      </c>
      <c r="G453" s="36" t="s">
        <v>3103</v>
      </c>
      <c r="H453" s="35" t="s">
        <v>2089</v>
      </c>
      <c r="I453" s="37">
        <v>5</v>
      </c>
      <c r="J453" s="53" t="s">
        <v>7662</v>
      </c>
      <c r="K453" s="52"/>
      <c r="L453" s="52" t="str">
        <f>IF(VLOOKUP(B453,Sheet2!A:B,2,FALSE)=0,"",VLOOKUP(B453,Sheet2!A:B,2,FALSE))</f>
        <v/>
      </c>
    </row>
    <row r="454" spans="2:12" x14ac:dyDescent="0.2">
      <c r="B454" s="34" t="s">
        <v>3104</v>
      </c>
      <c r="C454" s="29"/>
      <c r="D454" s="29"/>
      <c r="E454" s="35" t="s">
        <v>2093</v>
      </c>
      <c r="F454" s="36" t="s">
        <v>2959</v>
      </c>
      <c r="G454" s="36" t="s">
        <v>3105</v>
      </c>
      <c r="H454" s="35" t="s">
        <v>2089</v>
      </c>
      <c r="I454" s="37">
        <v>50</v>
      </c>
      <c r="J454" s="53" t="s">
        <v>7662</v>
      </c>
      <c r="K454" s="52"/>
      <c r="L454" s="52" t="str">
        <f>IF(VLOOKUP(B454,Sheet2!A:B,2,FALSE)=0,"",VLOOKUP(B454,Sheet2!A:B,2,FALSE))</f>
        <v/>
      </c>
    </row>
    <row r="455" spans="2:12" x14ac:dyDescent="0.2">
      <c r="B455" s="34" t="s">
        <v>3106</v>
      </c>
      <c r="C455" s="29"/>
      <c r="D455" s="29"/>
      <c r="E455" s="35" t="s">
        <v>2093</v>
      </c>
      <c r="F455" s="36" t="s">
        <v>2959</v>
      </c>
      <c r="G455" s="36" t="s">
        <v>3107</v>
      </c>
      <c r="H455" s="35" t="s">
        <v>2089</v>
      </c>
      <c r="I455" s="37">
        <v>17</v>
      </c>
      <c r="J455" s="53" t="s">
        <v>7662</v>
      </c>
      <c r="K455" s="52"/>
      <c r="L455" s="52" t="str">
        <f>IF(VLOOKUP(B455,Sheet2!A:B,2,FALSE)=0,"",VLOOKUP(B455,Sheet2!A:B,2,FALSE))</f>
        <v/>
      </c>
    </row>
    <row r="456" spans="2:12" x14ac:dyDescent="0.2">
      <c r="B456" s="34" t="s">
        <v>3108</v>
      </c>
      <c r="C456" s="29"/>
      <c r="D456" s="29"/>
      <c r="E456" s="35" t="s">
        <v>2093</v>
      </c>
      <c r="F456" s="36" t="s">
        <v>2959</v>
      </c>
      <c r="G456" s="36" t="s">
        <v>3109</v>
      </c>
      <c r="H456" s="35" t="s">
        <v>2089</v>
      </c>
      <c r="I456" s="37">
        <v>20</v>
      </c>
      <c r="J456" s="53" t="s">
        <v>7662</v>
      </c>
      <c r="K456" s="52"/>
      <c r="L456" s="52" t="str">
        <f>IF(VLOOKUP(B456,Sheet2!A:B,2,FALSE)=0,"",VLOOKUP(B456,Sheet2!A:B,2,FALSE))</f>
        <v/>
      </c>
    </row>
    <row r="457" spans="2:12" x14ac:dyDescent="0.2">
      <c r="B457" s="34" t="s">
        <v>3110</v>
      </c>
      <c r="C457" s="29"/>
      <c r="D457" s="29"/>
      <c r="E457" s="35" t="s">
        <v>2093</v>
      </c>
      <c r="F457" s="36" t="s">
        <v>2959</v>
      </c>
      <c r="G457" s="36" t="s">
        <v>3111</v>
      </c>
      <c r="H457" s="35" t="s">
        <v>2089</v>
      </c>
      <c r="I457" s="37">
        <v>70</v>
      </c>
      <c r="J457" s="53" t="s">
        <v>7662</v>
      </c>
      <c r="K457" s="52"/>
      <c r="L457" s="52" t="str">
        <f>IF(VLOOKUP(B457,Sheet2!A:B,2,FALSE)=0,"",VLOOKUP(B457,Sheet2!A:B,2,FALSE))</f>
        <v/>
      </c>
    </row>
    <row r="458" spans="2:12" x14ac:dyDescent="0.2">
      <c r="B458" s="34" t="s">
        <v>3112</v>
      </c>
      <c r="C458" s="29"/>
      <c r="D458" s="29"/>
      <c r="E458" s="35" t="s">
        <v>2093</v>
      </c>
      <c r="F458" s="36" t="s">
        <v>2959</v>
      </c>
      <c r="G458" s="36" t="s">
        <v>3113</v>
      </c>
      <c r="H458" s="35" t="s">
        <v>2089</v>
      </c>
      <c r="I458" s="37">
        <v>4</v>
      </c>
      <c r="J458" s="53" t="s">
        <v>7662</v>
      </c>
      <c r="K458" s="52"/>
      <c r="L458" s="52" t="str">
        <f>IF(VLOOKUP(B458,Sheet2!A:B,2,FALSE)=0,"",VLOOKUP(B458,Sheet2!A:B,2,FALSE))</f>
        <v/>
      </c>
    </row>
    <row r="459" spans="2:12" x14ac:dyDescent="0.2">
      <c r="B459" s="34" t="s">
        <v>3114</v>
      </c>
      <c r="C459" s="29"/>
      <c r="D459" s="29"/>
      <c r="E459" s="35" t="s">
        <v>2093</v>
      </c>
      <c r="F459" s="36" t="s">
        <v>3102</v>
      </c>
      <c r="G459" s="36" t="s">
        <v>3115</v>
      </c>
      <c r="H459" s="35" t="s">
        <v>2089</v>
      </c>
      <c r="I459" s="37">
        <v>6</v>
      </c>
      <c r="J459" s="53" t="s">
        <v>7662</v>
      </c>
      <c r="K459" s="52"/>
      <c r="L459" s="52" t="str">
        <f>IF(VLOOKUP(B459,Sheet2!A:B,2,FALSE)=0,"",VLOOKUP(B459,Sheet2!A:B,2,FALSE))</f>
        <v/>
      </c>
    </row>
    <row r="460" spans="2:12" x14ac:dyDescent="0.2">
      <c r="B460" s="34" t="s">
        <v>3116</v>
      </c>
      <c r="C460" s="29"/>
      <c r="D460" s="29"/>
      <c r="E460" s="35" t="s">
        <v>2093</v>
      </c>
      <c r="F460" s="36" t="s">
        <v>3117</v>
      </c>
      <c r="G460" s="36" t="s">
        <v>3118</v>
      </c>
      <c r="H460" s="35" t="s">
        <v>2089</v>
      </c>
      <c r="I460" s="37">
        <v>45</v>
      </c>
      <c r="J460" s="53" t="s">
        <v>7662</v>
      </c>
      <c r="K460" s="52"/>
      <c r="L460" s="52" t="str">
        <f>IF(VLOOKUP(B460,Sheet2!A:B,2,FALSE)=0,"",VLOOKUP(B460,Sheet2!A:B,2,FALSE))</f>
        <v/>
      </c>
    </row>
    <row r="461" spans="2:12" x14ac:dyDescent="0.2">
      <c r="B461" s="34" t="s">
        <v>3119</v>
      </c>
      <c r="C461" s="29"/>
      <c r="D461" s="29"/>
      <c r="E461" s="35" t="s">
        <v>2093</v>
      </c>
      <c r="F461" s="36" t="s">
        <v>3117</v>
      </c>
      <c r="G461" s="36" t="s">
        <v>3120</v>
      </c>
      <c r="H461" s="35" t="s">
        <v>2089</v>
      </c>
      <c r="I461" s="37">
        <v>49</v>
      </c>
      <c r="J461" s="53" t="s">
        <v>7662</v>
      </c>
      <c r="K461" s="52"/>
      <c r="L461" s="52" t="str">
        <f>IF(VLOOKUP(B461,Sheet2!A:B,2,FALSE)=0,"",VLOOKUP(B461,Sheet2!A:B,2,FALSE))</f>
        <v/>
      </c>
    </row>
    <row r="462" spans="2:12" x14ac:dyDescent="0.2">
      <c r="B462" s="34" t="s">
        <v>3121</v>
      </c>
      <c r="C462" s="29"/>
      <c r="D462" s="29"/>
      <c r="E462" s="35" t="s">
        <v>2093</v>
      </c>
      <c r="F462" s="36" t="s">
        <v>3117</v>
      </c>
      <c r="G462" s="36" t="s">
        <v>3122</v>
      </c>
      <c r="H462" s="35" t="s">
        <v>2089</v>
      </c>
      <c r="I462" s="37">
        <v>70</v>
      </c>
      <c r="J462" s="53" t="s">
        <v>7662</v>
      </c>
      <c r="K462" s="52"/>
      <c r="L462" s="52" t="str">
        <f>IF(VLOOKUP(B462,Sheet2!A:B,2,FALSE)=0,"",VLOOKUP(B462,Sheet2!A:B,2,FALSE))</f>
        <v/>
      </c>
    </row>
    <row r="463" spans="2:12" x14ac:dyDescent="0.2">
      <c r="B463" s="34" t="s">
        <v>3123</v>
      </c>
      <c r="C463" s="29"/>
      <c r="D463" s="29"/>
      <c r="E463" s="35" t="s">
        <v>2093</v>
      </c>
      <c r="F463" s="36" t="s">
        <v>3117</v>
      </c>
      <c r="G463" s="36" t="s">
        <v>3124</v>
      </c>
      <c r="H463" s="35" t="s">
        <v>2089</v>
      </c>
      <c r="I463" s="37">
        <v>55</v>
      </c>
      <c r="J463" s="53" t="s">
        <v>7662</v>
      </c>
      <c r="K463" s="52"/>
      <c r="L463" s="52" t="str">
        <f>IF(VLOOKUP(B463,Sheet2!A:B,2,FALSE)=0,"",VLOOKUP(B463,Sheet2!A:B,2,FALSE))</f>
        <v/>
      </c>
    </row>
    <row r="464" spans="2:12" x14ac:dyDescent="0.2">
      <c r="B464" s="34" t="s">
        <v>3125</v>
      </c>
      <c r="C464" s="29"/>
      <c r="D464" s="29"/>
      <c r="E464" s="35" t="s">
        <v>2093</v>
      </c>
      <c r="F464" s="36" t="s">
        <v>3117</v>
      </c>
      <c r="G464" s="36" t="s">
        <v>3126</v>
      </c>
      <c r="H464" s="35" t="s">
        <v>2089</v>
      </c>
      <c r="I464" s="37">
        <v>54</v>
      </c>
      <c r="J464" s="53" t="s">
        <v>7662</v>
      </c>
      <c r="K464" s="52"/>
      <c r="L464" s="52" t="str">
        <f>IF(VLOOKUP(B464,Sheet2!A:B,2,FALSE)=0,"",VLOOKUP(B464,Sheet2!A:B,2,FALSE))</f>
        <v/>
      </c>
    </row>
    <row r="465" spans="2:12" x14ac:dyDescent="0.2">
      <c r="B465" s="34" t="s">
        <v>3127</v>
      </c>
      <c r="C465" s="29"/>
      <c r="D465" s="29"/>
      <c r="E465" s="35" t="s">
        <v>2093</v>
      </c>
      <c r="F465" s="36" t="s">
        <v>3117</v>
      </c>
      <c r="G465" s="36" t="s">
        <v>3128</v>
      </c>
      <c r="H465" s="35" t="s">
        <v>2089</v>
      </c>
      <c r="I465" s="37">
        <v>65</v>
      </c>
      <c r="J465" s="53" t="s">
        <v>7662</v>
      </c>
      <c r="K465" s="52"/>
      <c r="L465" s="52" t="str">
        <f>IF(VLOOKUP(B465,Sheet2!A:B,2,FALSE)=0,"",VLOOKUP(B465,Sheet2!A:B,2,FALSE))</f>
        <v/>
      </c>
    </row>
    <row r="466" spans="2:12" x14ac:dyDescent="0.2">
      <c r="B466" s="34" t="s">
        <v>3129</v>
      </c>
      <c r="C466" s="29"/>
      <c r="D466" s="29"/>
      <c r="E466" s="35" t="s">
        <v>2093</v>
      </c>
      <c r="F466" s="36" t="s">
        <v>3117</v>
      </c>
      <c r="G466" s="36" t="s">
        <v>3130</v>
      </c>
      <c r="H466" s="35" t="s">
        <v>2089</v>
      </c>
      <c r="I466" s="37">
        <v>26</v>
      </c>
      <c r="J466" s="53" t="s">
        <v>7662</v>
      </c>
      <c r="K466" s="52"/>
      <c r="L466" s="52" t="str">
        <f>IF(VLOOKUP(B466,Sheet2!A:B,2,FALSE)=0,"",VLOOKUP(B466,Sheet2!A:B,2,FALSE))</f>
        <v/>
      </c>
    </row>
    <row r="467" spans="2:12" x14ac:dyDescent="0.2">
      <c r="B467" s="34" t="s">
        <v>3131</v>
      </c>
      <c r="C467" s="29"/>
      <c r="D467" s="29"/>
      <c r="E467" s="35" t="s">
        <v>2093</v>
      </c>
      <c r="F467" s="36" t="s">
        <v>3117</v>
      </c>
      <c r="G467" s="36" t="s">
        <v>3132</v>
      </c>
      <c r="H467" s="35" t="s">
        <v>2089</v>
      </c>
      <c r="I467" s="37">
        <v>85</v>
      </c>
      <c r="J467" s="53" t="s">
        <v>7662</v>
      </c>
      <c r="K467" s="52"/>
      <c r="L467" s="52" t="str">
        <f>IF(VLOOKUP(B467,Sheet2!A:B,2,FALSE)=0,"",VLOOKUP(B467,Sheet2!A:B,2,FALSE))</f>
        <v/>
      </c>
    </row>
    <row r="468" spans="2:12" x14ac:dyDescent="0.2">
      <c r="B468" s="34" t="s">
        <v>3133</v>
      </c>
      <c r="C468" s="29"/>
      <c r="D468" s="29"/>
      <c r="E468" s="35" t="s">
        <v>2093</v>
      </c>
      <c r="F468" s="36" t="s">
        <v>3117</v>
      </c>
      <c r="G468" s="36" t="s">
        <v>3134</v>
      </c>
      <c r="H468" s="35" t="s">
        <v>2089</v>
      </c>
      <c r="I468" s="37">
        <v>8</v>
      </c>
      <c r="J468" s="53" t="s">
        <v>7662</v>
      </c>
      <c r="K468" s="52"/>
      <c r="L468" s="52" t="str">
        <f>IF(VLOOKUP(B468,Sheet2!A:B,2,FALSE)=0,"",VLOOKUP(B468,Sheet2!A:B,2,FALSE))</f>
        <v/>
      </c>
    </row>
    <row r="469" spans="2:12" x14ac:dyDescent="0.2">
      <c r="B469" s="34" t="s">
        <v>3135</v>
      </c>
      <c r="C469" s="29"/>
      <c r="D469" s="29"/>
      <c r="E469" s="35" t="s">
        <v>2093</v>
      </c>
      <c r="F469" s="36" t="s">
        <v>3117</v>
      </c>
      <c r="G469" s="36" t="s">
        <v>3136</v>
      </c>
      <c r="H469" s="35" t="s">
        <v>2089</v>
      </c>
      <c r="I469" s="37">
        <v>64</v>
      </c>
      <c r="J469" s="53" t="s">
        <v>7662</v>
      </c>
      <c r="K469" s="52"/>
      <c r="L469" s="52" t="str">
        <f>IF(VLOOKUP(B469,Sheet2!A:B,2,FALSE)=0,"",VLOOKUP(B469,Sheet2!A:B,2,FALSE))</f>
        <v/>
      </c>
    </row>
    <row r="470" spans="2:12" x14ac:dyDescent="0.2">
      <c r="B470" s="34" t="s">
        <v>3137</v>
      </c>
      <c r="C470" s="29"/>
      <c r="D470" s="29"/>
      <c r="E470" s="35" t="s">
        <v>2093</v>
      </c>
      <c r="F470" s="36" t="s">
        <v>3117</v>
      </c>
      <c r="G470" s="36" t="s">
        <v>3138</v>
      </c>
      <c r="H470" s="35" t="s">
        <v>2089</v>
      </c>
      <c r="I470" s="37">
        <v>82</v>
      </c>
      <c r="J470" s="53" t="s">
        <v>7662</v>
      </c>
      <c r="K470" s="52"/>
      <c r="L470" s="52" t="str">
        <f>IF(VLOOKUP(B470,Sheet2!A:B,2,FALSE)=0,"",VLOOKUP(B470,Sheet2!A:B,2,FALSE))</f>
        <v/>
      </c>
    </row>
    <row r="471" spans="2:12" x14ac:dyDescent="0.2">
      <c r="B471" s="34" t="s">
        <v>3139</v>
      </c>
      <c r="C471" s="29"/>
      <c r="D471" s="29"/>
      <c r="E471" s="35" t="s">
        <v>2093</v>
      </c>
      <c r="F471" s="36" t="s">
        <v>3117</v>
      </c>
      <c r="G471" s="36" t="s">
        <v>3140</v>
      </c>
      <c r="H471" s="35" t="s">
        <v>2089</v>
      </c>
      <c r="I471" s="37">
        <v>34</v>
      </c>
      <c r="J471" s="53" t="s">
        <v>7662</v>
      </c>
      <c r="K471" s="52"/>
      <c r="L471" s="52" t="str">
        <f>IF(VLOOKUP(B471,Sheet2!A:B,2,FALSE)=0,"",VLOOKUP(B471,Sheet2!A:B,2,FALSE))</f>
        <v/>
      </c>
    </row>
    <row r="472" spans="2:12" x14ac:dyDescent="0.2">
      <c r="B472" s="34" t="s">
        <v>3141</v>
      </c>
      <c r="C472" s="29"/>
      <c r="D472" s="29"/>
      <c r="E472" s="35" t="s">
        <v>2093</v>
      </c>
      <c r="F472" s="36" t="s">
        <v>3117</v>
      </c>
      <c r="G472" s="36" t="s">
        <v>3142</v>
      </c>
      <c r="H472" s="35" t="s">
        <v>2089</v>
      </c>
      <c r="I472" s="37">
        <v>5</v>
      </c>
      <c r="J472" s="53" t="s">
        <v>7662</v>
      </c>
      <c r="K472" s="52"/>
      <c r="L472" s="52" t="str">
        <f>IF(VLOOKUP(B472,Sheet2!A:B,2,FALSE)=0,"",VLOOKUP(B472,Sheet2!A:B,2,FALSE))</f>
        <v/>
      </c>
    </row>
    <row r="473" spans="2:12" x14ac:dyDescent="0.2">
      <c r="B473" s="34" t="s">
        <v>3143</v>
      </c>
      <c r="C473" s="29"/>
      <c r="D473" s="29"/>
      <c r="E473" s="35" t="s">
        <v>2093</v>
      </c>
      <c r="F473" s="36" t="s">
        <v>3117</v>
      </c>
      <c r="G473" s="36" t="s">
        <v>3144</v>
      </c>
      <c r="H473" s="35" t="s">
        <v>2089</v>
      </c>
      <c r="I473" s="37">
        <v>51</v>
      </c>
      <c r="J473" s="53" t="s">
        <v>7662</v>
      </c>
      <c r="K473" s="52"/>
      <c r="L473" s="52" t="str">
        <f>IF(VLOOKUP(B473,Sheet2!A:B,2,FALSE)=0,"",VLOOKUP(B473,Sheet2!A:B,2,FALSE))</f>
        <v/>
      </c>
    </row>
    <row r="474" spans="2:12" x14ac:dyDescent="0.2">
      <c r="B474" s="34" t="s">
        <v>3145</v>
      </c>
      <c r="C474" s="29"/>
      <c r="D474" s="29"/>
      <c r="E474" s="35" t="s">
        <v>2093</v>
      </c>
      <c r="F474" s="36" t="s">
        <v>3117</v>
      </c>
      <c r="G474" s="36" t="s">
        <v>3146</v>
      </c>
      <c r="H474" s="35" t="s">
        <v>2089</v>
      </c>
      <c r="I474" s="37">
        <v>38</v>
      </c>
      <c r="J474" s="53" t="s">
        <v>7662</v>
      </c>
      <c r="K474" s="52"/>
      <c r="L474" s="52" t="str">
        <f>IF(VLOOKUP(B474,Sheet2!A:B,2,FALSE)=0,"",VLOOKUP(B474,Sheet2!A:B,2,FALSE))</f>
        <v/>
      </c>
    </row>
    <row r="475" spans="2:12" x14ac:dyDescent="0.2">
      <c r="B475" s="34" t="s">
        <v>3147</v>
      </c>
      <c r="C475" s="29"/>
      <c r="D475" s="29"/>
      <c r="E475" s="35" t="s">
        <v>2093</v>
      </c>
      <c r="F475" s="36" t="s">
        <v>3117</v>
      </c>
      <c r="G475" s="36" t="s">
        <v>3148</v>
      </c>
      <c r="H475" s="35" t="s">
        <v>2089</v>
      </c>
      <c r="I475" s="37">
        <v>52</v>
      </c>
      <c r="J475" s="53" t="s">
        <v>7662</v>
      </c>
      <c r="K475" s="52"/>
      <c r="L475" s="52" t="str">
        <f>IF(VLOOKUP(B475,Sheet2!A:B,2,FALSE)=0,"",VLOOKUP(B475,Sheet2!A:B,2,FALSE))</f>
        <v/>
      </c>
    </row>
    <row r="476" spans="2:12" x14ac:dyDescent="0.2">
      <c r="B476" s="34" t="s">
        <v>3149</v>
      </c>
      <c r="C476" s="29"/>
      <c r="D476" s="29"/>
      <c r="E476" s="35" t="s">
        <v>2093</v>
      </c>
      <c r="F476" s="36" t="s">
        <v>3117</v>
      </c>
      <c r="G476" s="36" t="s">
        <v>3150</v>
      </c>
      <c r="H476" s="35" t="s">
        <v>2089</v>
      </c>
      <c r="I476" s="37">
        <v>204</v>
      </c>
      <c r="J476" s="53" t="s">
        <v>7662</v>
      </c>
      <c r="K476" s="52"/>
      <c r="L476" s="52" t="str">
        <f>IF(VLOOKUP(B476,Sheet2!A:B,2,FALSE)=0,"",VLOOKUP(B476,Sheet2!A:B,2,FALSE))</f>
        <v/>
      </c>
    </row>
    <row r="477" spans="2:12" x14ac:dyDescent="0.2">
      <c r="B477" s="34" t="s">
        <v>3151</v>
      </c>
      <c r="C477" s="29"/>
      <c r="D477" s="29"/>
      <c r="E477" s="35" t="s">
        <v>2093</v>
      </c>
      <c r="F477" s="36" t="s">
        <v>3117</v>
      </c>
      <c r="G477" s="36" t="s">
        <v>3152</v>
      </c>
      <c r="H477" s="35" t="s">
        <v>2089</v>
      </c>
      <c r="I477" s="37">
        <v>69</v>
      </c>
      <c r="J477" s="53" t="s">
        <v>7662</v>
      </c>
      <c r="K477" s="52"/>
      <c r="L477" s="52" t="str">
        <f>IF(VLOOKUP(B477,Sheet2!A:B,2,FALSE)=0,"",VLOOKUP(B477,Sheet2!A:B,2,FALSE))</f>
        <v/>
      </c>
    </row>
    <row r="478" spans="2:12" x14ac:dyDescent="0.2">
      <c r="B478" s="34" t="s">
        <v>3153</v>
      </c>
      <c r="C478" s="29"/>
      <c r="D478" s="29"/>
      <c r="E478" s="35" t="s">
        <v>2093</v>
      </c>
      <c r="F478" s="36" t="s">
        <v>3117</v>
      </c>
      <c r="G478" s="36" t="s">
        <v>3154</v>
      </c>
      <c r="H478" s="35" t="s">
        <v>2089</v>
      </c>
      <c r="I478" s="37">
        <v>120</v>
      </c>
      <c r="J478" s="53" t="s">
        <v>7662</v>
      </c>
      <c r="K478" s="52"/>
      <c r="L478" s="52" t="str">
        <f>IF(VLOOKUP(B478,Sheet2!A:B,2,FALSE)=0,"",VLOOKUP(B478,Sheet2!A:B,2,FALSE))</f>
        <v/>
      </c>
    </row>
    <row r="479" spans="2:12" x14ac:dyDescent="0.2">
      <c r="B479" s="34" t="s">
        <v>3155</v>
      </c>
      <c r="C479" s="29"/>
      <c r="D479" s="29"/>
      <c r="E479" s="35" t="s">
        <v>2093</v>
      </c>
      <c r="F479" s="36" t="s">
        <v>3117</v>
      </c>
      <c r="G479" s="36" t="s">
        <v>3156</v>
      </c>
      <c r="H479" s="35" t="s">
        <v>2089</v>
      </c>
      <c r="I479" s="37">
        <v>144</v>
      </c>
      <c r="J479" s="53" t="s">
        <v>7662</v>
      </c>
      <c r="K479" s="52"/>
      <c r="L479" s="52" t="str">
        <f>IF(VLOOKUP(B479,Sheet2!A:B,2,FALSE)=0,"",VLOOKUP(B479,Sheet2!A:B,2,FALSE))</f>
        <v/>
      </c>
    </row>
    <row r="480" spans="2:12" x14ac:dyDescent="0.2">
      <c r="B480" s="29" t="s">
        <v>3157</v>
      </c>
      <c r="C480" s="29"/>
      <c r="D480" s="29"/>
      <c r="E480" s="35" t="s">
        <v>2055</v>
      </c>
      <c r="F480" s="36" t="s">
        <v>3158</v>
      </c>
      <c r="G480" s="36" t="s">
        <v>3159</v>
      </c>
      <c r="H480" s="35" t="s">
        <v>2694</v>
      </c>
      <c r="I480" s="37">
        <v>46500</v>
      </c>
      <c r="J480" s="53" t="s">
        <v>7662</v>
      </c>
      <c r="K480" s="52"/>
      <c r="L480" s="52" t="str">
        <f>IF(VLOOKUP(B480,Sheet2!A:B,2,FALSE)=0,"",VLOOKUP(B480,Sheet2!A:B,2,FALSE))</f>
        <v/>
      </c>
    </row>
    <row r="481" spans="1:13" x14ac:dyDescent="0.2">
      <c r="B481" s="29" t="s">
        <v>1393</v>
      </c>
      <c r="C481" s="29" t="str">
        <f>VLOOKUP(B481,所有物料对应供应商单价新旧料号对照!A:C,3,0)</f>
        <v>UFPDM001</v>
      </c>
      <c r="D481" s="29" t="str">
        <f>VLOOKUP(B481,所有物料对应供应商单价新旧料号对照!A:F,4,0)</f>
        <v>塑包铁 沐家吊码 灰色</v>
      </c>
      <c r="E481" s="35" t="s">
        <v>2079</v>
      </c>
      <c r="F481" s="36" t="s">
        <v>2701</v>
      </c>
      <c r="G481" s="36" t="s">
        <v>3160</v>
      </c>
      <c r="H481" s="35" t="s">
        <v>2089</v>
      </c>
      <c r="I481" s="37">
        <v>8</v>
      </c>
      <c r="J481" s="53" t="s">
        <v>7662</v>
      </c>
      <c r="K481" s="52"/>
      <c r="L481" s="52" t="str">
        <f>IF(VLOOKUP(B481,Sheet2!A:B,2,FALSE)=0,"",VLOOKUP(B481,Sheet2!A:B,2,FALSE))</f>
        <v/>
      </c>
    </row>
    <row r="482" spans="1:13" x14ac:dyDescent="0.2">
      <c r="B482" s="29" t="s">
        <v>3161</v>
      </c>
      <c r="C482" s="29"/>
      <c r="D482" s="29"/>
      <c r="E482" s="35" t="s">
        <v>2079</v>
      </c>
      <c r="F482" s="36" t="s">
        <v>3162</v>
      </c>
      <c r="G482" s="36" t="s">
        <v>2411</v>
      </c>
      <c r="H482" s="35" t="s">
        <v>2089</v>
      </c>
      <c r="I482" s="37">
        <v>2135</v>
      </c>
      <c r="J482" s="53" t="s">
        <v>7662</v>
      </c>
      <c r="K482" s="52"/>
      <c r="L482" s="52">
        <v>5000</v>
      </c>
    </row>
    <row r="483" spans="1:13" x14ac:dyDescent="0.2">
      <c r="B483" s="29" t="s">
        <v>3163</v>
      </c>
      <c r="C483" s="29"/>
      <c r="D483" s="29"/>
      <c r="E483" s="35" t="s">
        <v>2079</v>
      </c>
      <c r="F483" s="36" t="s">
        <v>3164</v>
      </c>
      <c r="G483" s="36" t="s">
        <v>3165</v>
      </c>
      <c r="H483" s="35" t="s">
        <v>2089</v>
      </c>
      <c r="I483" s="37">
        <v>336</v>
      </c>
      <c r="J483" s="53" t="s">
        <v>7662</v>
      </c>
      <c r="K483" s="52"/>
      <c r="L483" s="52" t="str">
        <f>IF(VLOOKUP(B483,Sheet2!A:B,2,FALSE)=0,"",VLOOKUP(B483,Sheet2!A:B,2,FALSE))</f>
        <v/>
      </c>
    </row>
    <row r="484" spans="1:13" x14ac:dyDescent="0.2">
      <c r="A484" t="str">
        <f t="shared" ref="A484:A488" si="17">F484&amp;" "&amp;G484</f>
        <v xml:space="preserve">三合一螺母 </v>
      </c>
      <c r="B484" s="29" t="s">
        <v>3166</v>
      </c>
      <c r="C484" s="29" t="str">
        <f>VLOOKUP(A484,Sheet5!A:C,2,FALSE)</f>
        <v>UFPKD003</v>
      </c>
      <c r="D484" s="29" t="str">
        <f>VLOOKUP(A484,Sheet5!A:C,3,FALSE)</f>
        <v>塑料 KD三合一 预埋件 Φ10.7*10.4 白色</v>
      </c>
      <c r="E484" s="35" t="s">
        <v>2079</v>
      </c>
      <c r="F484" s="108" t="s">
        <v>3167</v>
      </c>
      <c r="G484" s="108" t="s">
        <v>2411</v>
      </c>
      <c r="H484" s="35" t="s">
        <v>2089</v>
      </c>
      <c r="I484" s="37">
        <v>48963</v>
      </c>
      <c r="J484" s="52"/>
      <c r="K484" s="52"/>
      <c r="L484" s="52">
        <v>87000</v>
      </c>
      <c r="M484" s="56" t="s">
        <v>7741</v>
      </c>
    </row>
    <row r="485" spans="1:13" x14ac:dyDescent="0.2">
      <c r="A485" t="str">
        <f t="shared" si="17"/>
        <v xml:space="preserve">三合一连接杆 </v>
      </c>
      <c r="B485" s="29" t="s">
        <v>3168</v>
      </c>
      <c r="C485" s="29" t="str">
        <f>VLOOKUP(A485,Sheet5!A:C,2,FALSE)</f>
        <v>UFPKD001</v>
      </c>
      <c r="D485" s="29" t="str">
        <f>VLOOKUP(A485,Sheet5!A:C,3,FALSE)</f>
        <v>塑包铁杆 KD三合一 连接杆 Φ6*40mm</v>
      </c>
      <c r="E485" s="35" t="s">
        <v>2079</v>
      </c>
      <c r="F485" s="108" t="s">
        <v>3169</v>
      </c>
      <c r="G485" s="108" t="s">
        <v>2411</v>
      </c>
      <c r="H485" s="35" t="s">
        <v>2089</v>
      </c>
      <c r="I485" s="37">
        <v>3400</v>
      </c>
      <c r="J485" s="52"/>
      <c r="K485" s="52"/>
      <c r="L485" s="52">
        <f>IF(VLOOKUP(B485,Sheet2!A:B,2,FALSE)=0,"",VLOOKUP(B485,Sheet2!A:B,2,FALSE))</f>
        <v>28000</v>
      </c>
      <c r="M485" s="56" t="s">
        <v>7741</v>
      </c>
    </row>
    <row r="486" spans="1:13" x14ac:dyDescent="0.2">
      <c r="A486" t="str">
        <f t="shared" si="17"/>
        <v xml:space="preserve">三合一KD锁 </v>
      </c>
      <c r="B486" s="29" t="s">
        <v>3170</v>
      </c>
      <c r="C486" s="29" t="str">
        <f>VLOOKUP(A486,Sheet5!A:C,2,FALSE)</f>
        <v>UFPKD002</v>
      </c>
      <c r="D486" s="29" t="str">
        <f>VLOOKUP(A486,Sheet5!A:C,3,FALSE)</f>
        <v>锌合金 KD三合一 锁扣件 Φ14.3*11.3</v>
      </c>
      <c r="E486" s="35" t="s">
        <v>2079</v>
      </c>
      <c r="F486" s="108" t="s">
        <v>3171</v>
      </c>
      <c r="G486" s="108" t="s">
        <v>2411</v>
      </c>
      <c r="H486" s="35" t="s">
        <v>2089</v>
      </c>
      <c r="I486" s="37">
        <v>1400</v>
      </c>
      <c r="J486" s="52"/>
      <c r="K486" s="52"/>
      <c r="L486" s="52">
        <f>IF(VLOOKUP(B486,Sheet2!A:B,2,FALSE)=0,"",VLOOKUP(B486,Sheet2!A:B,2,FALSE))</f>
        <v>24000</v>
      </c>
      <c r="M486" s="56" t="s">
        <v>7741</v>
      </c>
    </row>
    <row r="487" spans="1:13" x14ac:dyDescent="0.2">
      <c r="A487" t="str">
        <f t="shared" si="17"/>
        <v xml:space="preserve">台盆配件包螺母 </v>
      </c>
      <c r="B487" s="29" t="s">
        <v>3172</v>
      </c>
      <c r="C487" s="29" t="str">
        <f>VLOOKUP(A487,Sheet5!A:C,2,FALSE)</f>
        <v>UFPLS062</v>
      </c>
      <c r="D487" s="29" t="str">
        <f>VLOOKUP(A487,Sheet5!A:C,3,FALSE)</f>
        <v>不锈钢 十字盘头 机钉 M4*50</v>
      </c>
      <c r="E487" s="35" t="s">
        <v>2079</v>
      </c>
      <c r="F487" s="108" t="s">
        <v>3173</v>
      </c>
      <c r="G487" s="108" t="s">
        <v>2411</v>
      </c>
      <c r="H487" s="35" t="s">
        <v>2089</v>
      </c>
      <c r="I487" s="37">
        <v>1980</v>
      </c>
      <c r="J487" s="52"/>
      <c r="K487" s="52"/>
      <c r="L487" s="52">
        <v>1980</v>
      </c>
    </row>
    <row r="488" spans="1:13" x14ac:dyDescent="0.2">
      <c r="A488" t="str">
        <f t="shared" si="17"/>
        <v xml:space="preserve">台盆配件包垫片 </v>
      </c>
      <c r="B488" s="29" t="s">
        <v>3174</v>
      </c>
      <c r="C488" s="29" t="str">
        <f>VLOOKUP(A488,Sheet5!A:C,2,FALSE)</f>
        <v>UFFQT013</v>
      </c>
      <c r="D488" s="29" t="str">
        <f>VLOOKUP(A488,Sheet5!A:C,3,FALSE)</f>
        <v>不锈钢 L型角码 25*20*50</v>
      </c>
      <c r="E488" s="35" t="s">
        <v>2079</v>
      </c>
      <c r="F488" s="108" t="s">
        <v>3175</v>
      </c>
      <c r="G488" s="108" t="s">
        <v>2411</v>
      </c>
      <c r="H488" s="35" t="s">
        <v>2089</v>
      </c>
      <c r="I488" s="37">
        <v>1980</v>
      </c>
      <c r="J488" s="52"/>
      <c r="K488" s="52"/>
      <c r="L488" s="52">
        <v>1980</v>
      </c>
    </row>
    <row r="489" spans="1:13" x14ac:dyDescent="0.2">
      <c r="B489" s="29" t="s">
        <v>1411</v>
      </c>
      <c r="C489" s="29" t="str">
        <f>VLOOKUP(B489,所有物料对应供应商单价新旧料号对照!A:C,3,0)</f>
        <v>UFPSJ002</v>
      </c>
      <c r="D489" s="29" t="str">
        <f>VLOOKUP(B489,所有物料对应供应商单价新旧料号对照!A:F,4,0)</f>
        <v>塑料 拉手垫片 Φ2*25 透明</v>
      </c>
      <c r="E489" s="35" t="s">
        <v>2079</v>
      </c>
      <c r="F489" s="36" t="s">
        <v>3176</v>
      </c>
      <c r="G489" s="36" t="s">
        <v>3177</v>
      </c>
      <c r="H489" s="35" t="s">
        <v>2089</v>
      </c>
      <c r="I489" s="37">
        <v>172570</v>
      </c>
      <c r="J489" s="52"/>
      <c r="K489" s="52"/>
      <c r="L489" s="52">
        <v>30000</v>
      </c>
    </row>
    <row r="490" spans="1:13" x14ac:dyDescent="0.2">
      <c r="A490" t="str">
        <f>F490&amp;" "&amp;G490</f>
        <v>防滑垫 1200*1000/m²一卷22平方米</v>
      </c>
      <c r="B490" s="29" t="s">
        <v>3178</v>
      </c>
      <c r="C490" s="29" t="str">
        <f>VLOOKUP(A490,Sheet5!A:C,2,FALSE)</f>
        <v>UFFQT014</v>
      </c>
      <c r="D490" s="29" t="str">
        <f>VLOOKUP(A490,Sheet5!A:C,3,FALSE)</f>
        <v>塑料 防滑垫 1200*1000</v>
      </c>
      <c r="E490" s="35" t="s">
        <v>2079</v>
      </c>
      <c r="F490" s="108" t="s">
        <v>3179</v>
      </c>
      <c r="G490" s="108" t="s">
        <v>3180</v>
      </c>
      <c r="H490" s="35" t="s">
        <v>2491</v>
      </c>
      <c r="I490" s="37">
        <v>30</v>
      </c>
      <c r="J490" s="52"/>
      <c r="K490" s="52"/>
      <c r="L490" s="52">
        <f>IF(VLOOKUP(B490,Sheet2!A:B,2,FALSE)=0,"",VLOOKUP(B490,Sheet2!A:B,2,FALSE))</f>
        <v>88</v>
      </c>
    </row>
    <row r="491" spans="1:13" x14ac:dyDescent="0.2">
      <c r="B491" s="34" t="s">
        <v>1418</v>
      </c>
      <c r="C491" s="29" t="str">
        <f>VLOOKUP(B491,所有物料对应供应商单价新旧料号对照!A:C,3,0)</f>
        <v>UFPSJ006</v>
      </c>
      <c r="D491" s="29" t="str">
        <f>VLOOKUP(B491,所有物料对应供应商单价新旧料号对照!A:F,4,0)</f>
        <v>尼龙 慧鱼锚栓 S6 灰色</v>
      </c>
      <c r="E491" s="35" t="s">
        <v>2079</v>
      </c>
      <c r="F491" s="36" t="s">
        <v>3181</v>
      </c>
      <c r="G491" s="36" t="s">
        <v>3182</v>
      </c>
      <c r="H491" s="35" t="s">
        <v>2089</v>
      </c>
      <c r="I491" s="37">
        <v>24000</v>
      </c>
      <c r="J491" s="52"/>
      <c r="K491" s="52"/>
      <c r="L491" s="52">
        <f>IF(VLOOKUP(B491,Sheet2!A:B,2,FALSE)=0,"",VLOOKUP(B491,Sheet2!A:B,2,FALSE))</f>
        <v>93500</v>
      </c>
    </row>
    <row r="492" spans="1:13" x14ac:dyDescent="0.2">
      <c r="A492" t="str">
        <f t="shared" ref="A492:A497" si="18">F492&amp;" "&amp;G492</f>
        <v>320#砂带 1520*630油漆（常用）</v>
      </c>
      <c r="B492" s="34" t="s">
        <v>3183</v>
      </c>
      <c r="C492" s="29" t="str">
        <f>VLOOKUP(A492,Sheet5!A:C,2,FALSE)</f>
        <v>UFFQT015</v>
      </c>
      <c r="D492" s="29" t="str">
        <f>VLOOKUP(A492,Sheet5!A:C,3,FALSE)</f>
        <v>氧化铝 砂带 300目 1520*630</v>
      </c>
      <c r="E492" s="35" t="s">
        <v>2417</v>
      </c>
      <c r="F492" s="108" t="s">
        <v>3184</v>
      </c>
      <c r="G492" s="108" t="s">
        <v>3185</v>
      </c>
      <c r="H492" s="35" t="s">
        <v>3186</v>
      </c>
      <c r="I492" s="37">
        <v>150</v>
      </c>
      <c r="J492" s="52"/>
      <c r="K492" s="52"/>
      <c r="L492" s="52">
        <f>IF(VLOOKUP(B492,Sheet2!A:B,2,FALSE)=0,"",VLOOKUP(B492,Sheet2!A:B,2,FALSE))</f>
        <v>38</v>
      </c>
    </row>
    <row r="493" spans="1:13" x14ac:dyDescent="0.2">
      <c r="A493" t="str">
        <f t="shared" si="18"/>
        <v>理研砂纸（方砂） 400#K2-3</v>
      </c>
      <c r="B493" s="34" t="s">
        <v>3188</v>
      </c>
      <c r="C493" s="29" t="str">
        <f>VLOOKUP(A493,Sheet5!A:C,2,FALSE)</f>
        <v>UFFQT016</v>
      </c>
      <c r="D493" s="29" t="str">
        <f>VLOOKUP(A493,Sheet5!A:C,3,FALSE)</f>
        <v>金刚砂 方形 400目 230*280</v>
      </c>
      <c r="E493" s="35" t="s">
        <v>2417</v>
      </c>
      <c r="F493" s="108" t="s">
        <v>3187</v>
      </c>
      <c r="G493" s="108" t="s">
        <v>3189</v>
      </c>
      <c r="H493" s="35" t="s">
        <v>2057</v>
      </c>
      <c r="I493" s="37">
        <v>3700</v>
      </c>
      <c r="J493" s="52"/>
      <c r="K493" s="52"/>
      <c r="L493" s="52">
        <f>IF(VLOOKUP(B493,Sheet2!A:B,2,FALSE)=0,"",VLOOKUP(B493,Sheet2!A:B,2,FALSE))</f>
        <v>2000</v>
      </c>
    </row>
    <row r="494" spans="1:13" x14ac:dyDescent="0.2">
      <c r="A494" t="str">
        <f t="shared" si="18"/>
        <v>理研砂纸（方砂）（禁用） 600#K2-3</v>
      </c>
      <c r="B494" s="34" t="s">
        <v>3190</v>
      </c>
      <c r="C494" s="29" t="str">
        <f>VLOOKUP(A494,Sheet5!A:C,2,FALSE)</f>
        <v>UFFQT017</v>
      </c>
      <c r="D494" s="29" t="str">
        <f>VLOOKUP(A494,Sheet5!A:C,3,FALSE)</f>
        <v>金刚砂 方形 600目 230*280</v>
      </c>
      <c r="E494" s="35" t="s">
        <v>2417</v>
      </c>
      <c r="F494" s="108" t="s">
        <v>3191</v>
      </c>
      <c r="G494" s="108" t="s">
        <v>3192</v>
      </c>
      <c r="H494" s="35" t="s">
        <v>2057</v>
      </c>
      <c r="I494" s="37">
        <v>4000.2</v>
      </c>
      <c r="J494" s="52"/>
      <c r="K494" s="52"/>
      <c r="L494" s="52">
        <v>2400</v>
      </c>
    </row>
    <row r="495" spans="1:13" x14ac:dyDescent="0.2">
      <c r="A495" t="str">
        <f t="shared" si="18"/>
        <v>圆盘砂（圆砂纸） 240#K2-5</v>
      </c>
      <c r="B495" s="34" t="s">
        <v>3194</v>
      </c>
      <c r="C495" s="29" t="str">
        <f>VLOOKUP(A495,Sheet5!A:C,2,FALSE)</f>
        <v>UFFQT018</v>
      </c>
      <c r="D495" s="29" t="str">
        <f>VLOOKUP(A495,Sheet5!A:C,3,FALSE)</f>
        <v>乳胶纸 圆形 240目 Φ125</v>
      </c>
      <c r="E495" s="35" t="s">
        <v>2417</v>
      </c>
      <c r="F495" s="108" t="s">
        <v>3193</v>
      </c>
      <c r="G495" s="108" t="s">
        <v>3195</v>
      </c>
      <c r="H495" s="35" t="s">
        <v>2057</v>
      </c>
      <c r="I495" s="37">
        <v>500</v>
      </c>
      <c r="J495" s="52"/>
      <c r="K495" s="52"/>
      <c r="L495" s="52">
        <v>3600</v>
      </c>
    </row>
    <row r="496" spans="1:13" x14ac:dyDescent="0.2">
      <c r="A496" t="str">
        <f t="shared" si="18"/>
        <v>圆盘砂（圆砂纸） 320#K2-5</v>
      </c>
      <c r="B496" s="34" t="s">
        <v>3196</v>
      </c>
      <c r="C496" s="29" t="str">
        <f>VLOOKUP(A496,Sheet5!A:C,2,FALSE)</f>
        <v>UFFQT019</v>
      </c>
      <c r="D496" s="29" t="str">
        <f>VLOOKUP(A496,Sheet5!A:C,3,FALSE)</f>
        <v>乳胶纸 圆形 320目 Φ125</v>
      </c>
      <c r="E496" s="35" t="s">
        <v>2417</v>
      </c>
      <c r="F496" s="108" t="s">
        <v>3193</v>
      </c>
      <c r="G496" s="108" t="s">
        <v>3197</v>
      </c>
      <c r="H496" s="35" t="s">
        <v>2057</v>
      </c>
      <c r="I496" s="37">
        <v>5400</v>
      </c>
      <c r="J496" s="52"/>
      <c r="K496" s="52"/>
      <c r="L496" s="52">
        <f>IF(VLOOKUP(B496,Sheet2!A:B,2,FALSE)=0,"",VLOOKUP(B496,Sheet2!A:B,2,FALSE))</f>
        <v>2800</v>
      </c>
    </row>
    <row r="497" spans="1:13" x14ac:dyDescent="0.2">
      <c r="A497" t="str">
        <f t="shared" si="18"/>
        <v>圆盘砂（圆砂纸） 400#K2-5</v>
      </c>
      <c r="B497" s="34" t="s">
        <v>3198</v>
      </c>
      <c r="C497" s="29" t="str">
        <f>VLOOKUP(A497,Sheet5!A:C,2,FALSE)</f>
        <v>UFFQT020</v>
      </c>
      <c r="D497" s="29" t="str">
        <f>VLOOKUP(A497,Sheet5!A:C,3,FALSE)</f>
        <v>乳胶纸 圆形 400目 Φ125</v>
      </c>
      <c r="E497" s="35" t="s">
        <v>2417</v>
      </c>
      <c r="F497" s="108" t="s">
        <v>3193</v>
      </c>
      <c r="G497" s="108" t="s">
        <v>3199</v>
      </c>
      <c r="H497" s="35" t="s">
        <v>2057</v>
      </c>
      <c r="I497" s="37">
        <v>3200</v>
      </c>
      <c r="J497" s="52"/>
      <c r="K497" s="52"/>
      <c r="L497" s="52">
        <v>66000</v>
      </c>
    </row>
    <row r="498" spans="1:13" x14ac:dyDescent="0.2">
      <c r="B498" s="34" t="s">
        <v>3200</v>
      </c>
      <c r="C498" s="29"/>
      <c r="D498" s="29"/>
      <c r="E498" s="35" t="s">
        <v>2417</v>
      </c>
      <c r="F498" s="36" t="s">
        <v>3193</v>
      </c>
      <c r="G498" s="36" t="s">
        <v>3201</v>
      </c>
      <c r="H498" s="35" t="s">
        <v>2057</v>
      </c>
      <c r="I498" s="37">
        <v>1000</v>
      </c>
      <c r="J498" s="53" t="s">
        <v>7742</v>
      </c>
      <c r="K498" s="52"/>
      <c r="L498" s="52" t="str">
        <f>IF(VLOOKUP(B498,Sheet2!A:B,2,FALSE)=0,"",VLOOKUP(B498,Sheet2!A:B,2,FALSE))</f>
        <v/>
      </c>
    </row>
    <row r="499" spans="1:13" x14ac:dyDescent="0.2">
      <c r="B499" s="34" t="s">
        <v>3202</v>
      </c>
      <c r="C499" s="29"/>
      <c r="D499" s="29"/>
      <c r="E499" s="35" t="s">
        <v>2417</v>
      </c>
      <c r="F499" s="36" t="s">
        <v>3203</v>
      </c>
      <c r="G499" s="36" t="s">
        <v>3204</v>
      </c>
      <c r="H499" s="35" t="s">
        <v>2057</v>
      </c>
      <c r="I499" s="37">
        <v>600</v>
      </c>
      <c r="J499" s="53" t="s">
        <v>7742</v>
      </c>
      <c r="K499" s="52"/>
      <c r="L499" s="52" t="str">
        <f>IF(VLOOKUP(B499,Sheet2!A:B,2,FALSE)=0,"",VLOOKUP(B499,Sheet2!A:B,2,FALSE))</f>
        <v/>
      </c>
    </row>
    <row r="500" spans="1:13" x14ac:dyDescent="0.2">
      <c r="B500" s="34" t="s">
        <v>3205</v>
      </c>
      <c r="C500" s="29"/>
      <c r="D500" s="29"/>
      <c r="E500" s="35" t="s">
        <v>2417</v>
      </c>
      <c r="F500" s="36" t="s">
        <v>3206</v>
      </c>
      <c r="G500" s="36" t="s">
        <v>3207</v>
      </c>
      <c r="H500" s="35" t="s">
        <v>2057</v>
      </c>
      <c r="I500" s="37">
        <v>183</v>
      </c>
      <c r="J500" s="53" t="s">
        <v>7742</v>
      </c>
      <c r="K500" s="52"/>
      <c r="L500" s="52" t="str">
        <f>IF(VLOOKUP(B500,Sheet2!A:B,2,FALSE)=0,"",VLOOKUP(B500,Sheet2!A:B,2,FALSE))</f>
        <v/>
      </c>
    </row>
    <row r="501" spans="1:13" x14ac:dyDescent="0.2">
      <c r="B501" s="34" t="s">
        <v>3208</v>
      </c>
      <c r="C501" s="29"/>
      <c r="D501" s="29"/>
      <c r="E501" s="35" t="s">
        <v>2417</v>
      </c>
      <c r="F501" s="36" t="s">
        <v>3206</v>
      </c>
      <c r="G501" s="36" t="s">
        <v>3209</v>
      </c>
      <c r="H501" s="35" t="s">
        <v>2057</v>
      </c>
      <c r="I501" s="37">
        <v>90</v>
      </c>
      <c r="J501" s="53" t="s">
        <v>7742</v>
      </c>
      <c r="K501" s="52"/>
      <c r="L501" s="52" t="str">
        <f>IF(VLOOKUP(B501,Sheet2!A:B,2,FALSE)=0,"",VLOOKUP(B501,Sheet2!A:B,2,FALSE))</f>
        <v/>
      </c>
    </row>
    <row r="502" spans="1:13" x14ac:dyDescent="0.2">
      <c r="A502" t="str">
        <f t="shared" ref="A502:A503" si="19">F502&amp;" "&amp;G502</f>
        <v>502胶水 50/包L2-7</v>
      </c>
      <c r="B502" s="34" t="s">
        <v>3210</v>
      </c>
      <c r="C502" s="29" t="str">
        <f>VLOOKUP(A502,Sheet5!A:C,2,FALSE)</f>
        <v>UFFQT021</v>
      </c>
      <c r="D502" s="29" t="str">
        <f>VLOOKUP(A502,Sheet5!A:C,3,FALSE)</f>
        <v>502胶水 8g</v>
      </c>
      <c r="E502" s="35" t="s">
        <v>2055</v>
      </c>
      <c r="F502" s="108" t="s">
        <v>3211</v>
      </c>
      <c r="G502" s="118" t="s">
        <v>3212</v>
      </c>
      <c r="H502" s="35" t="s">
        <v>2089</v>
      </c>
      <c r="I502" s="37">
        <v>259</v>
      </c>
      <c r="J502" s="52"/>
      <c r="K502" s="52"/>
      <c r="L502" s="52">
        <v>72</v>
      </c>
      <c r="M502" s="56" t="s">
        <v>7741</v>
      </c>
    </row>
    <row r="503" spans="1:13" x14ac:dyDescent="0.2">
      <c r="A503" t="str">
        <f t="shared" si="19"/>
        <v>玻璃胶 L1-5</v>
      </c>
      <c r="B503" s="34" t="s">
        <v>3213</v>
      </c>
      <c r="C503" s="29" t="e">
        <f>VLOOKUP(A503,Sheet5!A:C,2,FALSE)</f>
        <v>#N/A</v>
      </c>
      <c r="D503" s="29" t="e">
        <f>VLOOKUP(A503,Sheet5!A:C,3,FALSE)</f>
        <v>#N/A</v>
      </c>
      <c r="E503" s="35" t="s">
        <v>2417</v>
      </c>
      <c r="F503" s="108" t="s">
        <v>3214</v>
      </c>
      <c r="G503" s="108" t="s">
        <v>3215</v>
      </c>
      <c r="H503" s="35" t="s">
        <v>3216</v>
      </c>
      <c r="I503" s="37">
        <v>16.939999999999998</v>
      </c>
      <c r="J503" s="52"/>
      <c r="K503" s="52"/>
      <c r="L503" s="52" t="str">
        <f>IF(VLOOKUP(B503,Sheet2!A:B,2,FALSE)=0,"",VLOOKUP(B503,Sheet2!A:B,2,FALSE))</f>
        <v/>
      </c>
    </row>
    <row r="504" spans="1:13" x14ac:dyDescent="0.2">
      <c r="B504" s="34" t="s">
        <v>3217</v>
      </c>
      <c r="C504" s="29"/>
      <c r="D504" s="29"/>
      <c r="E504" s="35" t="s">
        <v>2417</v>
      </c>
      <c r="F504" s="36" t="s">
        <v>3218</v>
      </c>
      <c r="G504" s="36" t="s">
        <v>3219</v>
      </c>
      <c r="H504" s="35" t="s">
        <v>2081</v>
      </c>
      <c r="I504" s="37">
        <v>602</v>
      </c>
      <c r="J504" s="53" t="s">
        <v>7742</v>
      </c>
      <c r="K504" s="52"/>
      <c r="L504" s="52" t="str">
        <f>IF(VLOOKUP(B504,Sheet2!A:B,2,FALSE)=0,"",VLOOKUP(B504,Sheet2!A:B,2,FALSE))</f>
        <v/>
      </c>
    </row>
    <row r="505" spans="1:13" x14ac:dyDescent="0.2">
      <c r="A505" t="str">
        <f>F505&amp;" "&amp;G505</f>
        <v>蚊钉 6*12K2-6</v>
      </c>
      <c r="B505" s="34" t="s">
        <v>3220</v>
      </c>
      <c r="C505" s="29" t="str">
        <f>VLOOKUP(A505,Sheet5!A:C,2,FALSE)</f>
        <v>UFFQT022</v>
      </c>
      <c r="D505" s="29" t="str">
        <f>VLOOKUP(A505,Sheet5!A:C,3,FALSE)</f>
        <v>钢 蚊钉 P615</v>
      </c>
      <c r="E505" s="35" t="s">
        <v>2417</v>
      </c>
      <c r="F505" s="108" t="s">
        <v>2846</v>
      </c>
      <c r="G505" s="108" t="s">
        <v>3221</v>
      </c>
      <c r="H505" s="35" t="s">
        <v>2081</v>
      </c>
      <c r="I505" s="37">
        <v>284</v>
      </c>
      <c r="J505" s="52"/>
      <c r="K505" s="52"/>
      <c r="L505" s="52">
        <v>284</v>
      </c>
    </row>
    <row r="506" spans="1:13" x14ac:dyDescent="0.2">
      <c r="B506" s="34" t="s">
        <v>3222</v>
      </c>
      <c r="C506" s="29"/>
      <c r="D506" s="29"/>
      <c r="E506" s="35" t="s">
        <v>2055</v>
      </c>
      <c r="F506" s="36" t="s">
        <v>2131</v>
      </c>
      <c r="G506" s="36" t="s">
        <v>3223</v>
      </c>
      <c r="H506" s="35" t="s">
        <v>2057</v>
      </c>
      <c r="I506" s="37">
        <v>97.78</v>
      </c>
      <c r="J506" s="53" t="s">
        <v>7662</v>
      </c>
      <c r="K506" s="52"/>
      <c r="L506" s="52" t="str">
        <f>IF(VLOOKUP(B506,Sheet2!A:B,2,FALSE)=0,"",VLOOKUP(B506,Sheet2!A:B,2,FALSE))</f>
        <v/>
      </c>
    </row>
    <row r="507" spans="1:13" x14ac:dyDescent="0.2">
      <c r="B507" s="34" t="s">
        <v>3224</v>
      </c>
      <c r="C507" s="29"/>
      <c r="D507" s="29"/>
      <c r="E507" s="35" t="s">
        <v>2055</v>
      </c>
      <c r="F507" s="36" t="s">
        <v>3225</v>
      </c>
      <c r="G507" s="36" t="s">
        <v>3226</v>
      </c>
      <c r="H507" s="35" t="s">
        <v>2072</v>
      </c>
      <c r="I507" s="37">
        <v>200</v>
      </c>
      <c r="J507" s="71" t="s">
        <v>7662</v>
      </c>
      <c r="K507" s="52"/>
      <c r="L507" s="52">
        <v>400</v>
      </c>
    </row>
    <row r="508" spans="1:13" x14ac:dyDescent="0.2">
      <c r="B508" s="34" t="s">
        <v>3227</v>
      </c>
      <c r="C508" s="29"/>
      <c r="D508" s="29"/>
      <c r="E508" s="35" t="s">
        <v>2093</v>
      </c>
      <c r="F508" s="36" t="s">
        <v>3228</v>
      </c>
      <c r="G508" s="36" t="s">
        <v>3229</v>
      </c>
      <c r="H508" s="35" t="s">
        <v>2057</v>
      </c>
      <c r="I508" s="37">
        <v>3935</v>
      </c>
      <c r="J508" s="71" t="s">
        <v>7662</v>
      </c>
      <c r="K508" s="52"/>
      <c r="L508" s="52" t="str">
        <f>IF(VLOOKUP(B508,Sheet2!A:B,2,FALSE)=0,"",VLOOKUP(B508,Sheet2!A:B,2,FALSE))</f>
        <v/>
      </c>
    </row>
    <row r="509" spans="1:13" x14ac:dyDescent="0.2">
      <c r="B509" s="34" t="s">
        <v>3230</v>
      </c>
      <c r="C509" s="29"/>
      <c r="D509" s="29"/>
      <c r="E509" s="35" t="s">
        <v>2093</v>
      </c>
      <c r="F509" s="36" t="s">
        <v>3231</v>
      </c>
      <c r="G509" s="36" t="s">
        <v>3232</v>
      </c>
      <c r="H509" s="35" t="s">
        <v>3233</v>
      </c>
      <c r="I509" s="37">
        <v>3</v>
      </c>
      <c r="J509" s="71" t="s">
        <v>7662</v>
      </c>
      <c r="K509" s="52"/>
      <c r="L509" s="52" t="str">
        <f>IF(VLOOKUP(B509,Sheet2!A:B,2,FALSE)=0,"",VLOOKUP(B509,Sheet2!A:B,2,FALSE))</f>
        <v/>
      </c>
    </row>
    <row r="510" spans="1:13" x14ac:dyDescent="0.2">
      <c r="B510" s="34" t="s">
        <v>3234</v>
      </c>
      <c r="C510" s="29"/>
      <c r="D510" s="29"/>
      <c r="E510" s="35" t="s">
        <v>2093</v>
      </c>
      <c r="F510" s="36" t="s">
        <v>3228</v>
      </c>
      <c r="G510" s="36" t="s">
        <v>3235</v>
      </c>
      <c r="H510" s="35" t="s">
        <v>2057</v>
      </c>
      <c r="I510" s="37">
        <v>92</v>
      </c>
      <c r="J510" s="71" t="s">
        <v>7662</v>
      </c>
      <c r="K510" s="52"/>
      <c r="L510" s="52" t="str">
        <f>IF(VLOOKUP(B510,Sheet2!A:B,2,FALSE)=0,"",VLOOKUP(B510,Sheet2!A:B,2,FALSE))</f>
        <v/>
      </c>
    </row>
    <row r="511" spans="1:13" x14ac:dyDescent="0.2">
      <c r="B511" s="34" t="s">
        <v>3236</v>
      </c>
      <c r="C511" s="29"/>
      <c r="D511" s="29"/>
      <c r="E511" s="35" t="s">
        <v>2093</v>
      </c>
      <c r="F511" s="36" t="s">
        <v>3237</v>
      </c>
      <c r="G511" s="36" t="s">
        <v>3238</v>
      </c>
      <c r="H511" s="35" t="s">
        <v>2057</v>
      </c>
      <c r="I511" s="37">
        <v>102</v>
      </c>
      <c r="J511" s="71" t="s">
        <v>7662</v>
      </c>
      <c r="K511" s="52"/>
      <c r="L511" s="52" t="str">
        <f>IF(VLOOKUP(B511,Sheet2!A:B,2,FALSE)=0,"",VLOOKUP(B511,Sheet2!A:B,2,FALSE))</f>
        <v/>
      </c>
    </row>
    <row r="512" spans="1:13" x14ac:dyDescent="0.2">
      <c r="B512" s="34" t="s">
        <v>3239</v>
      </c>
      <c r="C512" s="29"/>
      <c r="D512" s="29"/>
      <c r="E512" s="35" t="s">
        <v>2093</v>
      </c>
      <c r="F512" s="36" t="s">
        <v>3228</v>
      </c>
      <c r="G512" s="36" t="s">
        <v>3240</v>
      </c>
      <c r="H512" s="35" t="s">
        <v>2057</v>
      </c>
      <c r="I512" s="37">
        <v>399</v>
      </c>
      <c r="J512" s="71" t="s">
        <v>7662</v>
      </c>
      <c r="K512" s="52"/>
      <c r="L512" s="52" t="str">
        <f>IF(VLOOKUP(B512,Sheet2!A:B,2,FALSE)=0,"",VLOOKUP(B512,Sheet2!A:B,2,FALSE))</f>
        <v/>
      </c>
    </row>
    <row r="513" spans="2:12" x14ac:dyDescent="0.2">
      <c r="B513" s="34" t="s">
        <v>3241</v>
      </c>
      <c r="C513" s="29"/>
      <c r="D513" s="29"/>
      <c r="E513" s="35" t="s">
        <v>2093</v>
      </c>
      <c r="F513" s="36" t="s">
        <v>3228</v>
      </c>
      <c r="G513" s="36" t="s">
        <v>3242</v>
      </c>
      <c r="H513" s="35" t="s">
        <v>2057</v>
      </c>
      <c r="I513" s="37">
        <v>101</v>
      </c>
      <c r="J513" s="71" t="s">
        <v>7662</v>
      </c>
      <c r="K513" s="52"/>
      <c r="L513" s="52" t="str">
        <f>IF(VLOOKUP(B513,Sheet2!A:B,2,FALSE)=0,"",VLOOKUP(B513,Sheet2!A:B,2,FALSE))</f>
        <v/>
      </c>
    </row>
    <row r="514" spans="2:12" x14ac:dyDescent="0.2">
      <c r="B514" s="34" t="s">
        <v>3243</v>
      </c>
      <c r="C514" s="29"/>
      <c r="D514" s="29"/>
      <c r="E514" s="35" t="s">
        <v>2093</v>
      </c>
      <c r="F514" s="36" t="s">
        <v>3237</v>
      </c>
      <c r="G514" s="36" t="s">
        <v>3244</v>
      </c>
      <c r="H514" s="35" t="s">
        <v>2057</v>
      </c>
      <c r="I514" s="37">
        <v>147</v>
      </c>
      <c r="J514" s="71" t="s">
        <v>7662</v>
      </c>
      <c r="K514" s="52"/>
      <c r="L514" s="52" t="str">
        <f>IF(VLOOKUP(B514,Sheet2!A:B,2,FALSE)=0,"",VLOOKUP(B514,Sheet2!A:B,2,FALSE))</f>
        <v/>
      </c>
    </row>
    <row r="515" spans="2:12" x14ac:dyDescent="0.2">
      <c r="B515" s="34" t="s">
        <v>3245</v>
      </c>
      <c r="C515" s="29"/>
      <c r="D515" s="29"/>
      <c r="E515" s="35" t="s">
        <v>2093</v>
      </c>
      <c r="F515" s="36" t="s">
        <v>3228</v>
      </c>
      <c r="G515" s="36" t="s">
        <v>3246</v>
      </c>
      <c r="H515" s="35" t="s">
        <v>2057</v>
      </c>
      <c r="I515" s="37">
        <v>244</v>
      </c>
      <c r="J515" s="71" t="s">
        <v>7662</v>
      </c>
      <c r="K515" s="52"/>
      <c r="L515" s="52" t="str">
        <f>IF(VLOOKUP(B515,Sheet2!A:B,2,FALSE)=0,"",VLOOKUP(B515,Sheet2!A:B,2,FALSE))</f>
        <v/>
      </c>
    </row>
    <row r="516" spans="2:12" x14ac:dyDescent="0.2">
      <c r="B516" s="34" t="s">
        <v>3247</v>
      </c>
      <c r="C516" s="29"/>
      <c r="D516" s="29"/>
      <c r="E516" s="35" t="s">
        <v>2093</v>
      </c>
      <c r="F516" s="36" t="s">
        <v>3228</v>
      </c>
      <c r="G516" s="36" t="s">
        <v>3248</v>
      </c>
      <c r="H516" s="35" t="s">
        <v>2057</v>
      </c>
      <c r="I516" s="37">
        <v>256</v>
      </c>
      <c r="J516" s="71" t="s">
        <v>7662</v>
      </c>
      <c r="K516" s="52"/>
      <c r="L516" s="52" t="str">
        <f>IF(VLOOKUP(B516,Sheet2!A:B,2,FALSE)=0,"",VLOOKUP(B516,Sheet2!A:B,2,FALSE))</f>
        <v/>
      </c>
    </row>
    <row r="517" spans="2:12" x14ac:dyDescent="0.2">
      <c r="B517" s="34" t="s">
        <v>3249</v>
      </c>
      <c r="C517" s="29"/>
      <c r="D517" s="29"/>
      <c r="E517" s="35" t="s">
        <v>2093</v>
      </c>
      <c r="F517" s="36" t="s">
        <v>3237</v>
      </c>
      <c r="G517" s="36" t="s">
        <v>3250</v>
      </c>
      <c r="H517" s="35" t="s">
        <v>2057</v>
      </c>
      <c r="I517" s="37">
        <v>232</v>
      </c>
      <c r="J517" s="71" t="s">
        <v>7662</v>
      </c>
      <c r="K517" s="52"/>
      <c r="L517" s="52" t="str">
        <f>IF(VLOOKUP(B517,Sheet2!A:B,2,FALSE)=0,"",VLOOKUP(B517,Sheet2!A:B,2,FALSE))</f>
        <v/>
      </c>
    </row>
    <row r="518" spans="2:12" x14ac:dyDescent="0.2">
      <c r="B518" s="34" t="s">
        <v>3251</v>
      </c>
      <c r="C518" s="29"/>
      <c r="D518" s="29"/>
      <c r="E518" s="35" t="s">
        <v>2093</v>
      </c>
      <c r="F518" s="36" t="s">
        <v>3228</v>
      </c>
      <c r="G518" s="36" t="s">
        <v>3252</v>
      </c>
      <c r="H518" s="35" t="s">
        <v>2057</v>
      </c>
      <c r="I518" s="37">
        <v>394</v>
      </c>
      <c r="J518" s="71" t="s">
        <v>7662</v>
      </c>
      <c r="K518" s="52"/>
      <c r="L518" s="52" t="str">
        <f>IF(VLOOKUP(B518,Sheet2!A:B,2,FALSE)=0,"",VLOOKUP(B518,Sheet2!A:B,2,FALSE))</f>
        <v/>
      </c>
    </row>
    <row r="519" spans="2:12" x14ac:dyDescent="0.2">
      <c r="B519" s="34" t="s">
        <v>3253</v>
      </c>
      <c r="C519" s="29"/>
      <c r="D519" s="29"/>
      <c r="E519" s="35" t="s">
        <v>2093</v>
      </c>
      <c r="F519" s="36" t="s">
        <v>3237</v>
      </c>
      <c r="G519" s="36" t="s">
        <v>3254</v>
      </c>
      <c r="H519" s="35" t="s">
        <v>2057</v>
      </c>
      <c r="I519" s="37">
        <v>168</v>
      </c>
      <c r="J519" s="71" t="s">
        <v>7662</v>
      </c>
      <c r="K519" s="52"/>
      <c r="L519" s="52" t="str">
        <f>IF(VLOOKUP(B519,Sheet2!A:B,2,FALSE)=0,"",VLOOKUP(B519,Sheet2!A:B,2,FALSE))</f>
        <v/>
      </c>
    </row>
    <row r="520" spans="2:12" x14ac:dyDescent="0.2">
      <c r="B520" s="34" t="s">
        <v>3255</v>
      </c>
      <c r="C520" s="29"/>
      <c r="D520" s="29"/>
      <c r="E520" s="35" t="s">
        <v>2093</v>
      </c>
      <c r="F520" s="36" t="s">
        <v>3228</v>
      </c>
      <c r="G520" s="36" t="s">
        <v>3256</v>
      </c>
      <c r="H520" s="35" t="s">
        <v>2057</v>
      </c>
      <c r="I520" s="37">
        <v>234</v>
      </c>
      <c r="J520" s="71" t="s">
        <v>7662</v>
      </c>
      <c r="K520" s="52"/>
      <c r="L520" s="52" t="str">
        <f>IF(VLOOKUP(B520,Sheet2!A:B,2,FALSE)=0,"",VLOOKUP(B520,Sheet2!A:B,2,FALSE))</f>
        <v/>
      </c>
    </row>
    <row r="521" spans="2:12" x14ac:dyDescent="0.2">
      <c r="B521" s="34" t="s">
        <v>3257</v>
      </c>
      <c r="C521" s="29"/>
      <c r="D521" s="29"/>
      <c r="E521" s="35" t="s">
        <v>2093</v>
      </c>
      <c r="F521" s="36" t="s">
        <v>3258</v>
      </c>
      <c r="G521" s="36" t="s">
        <v>3259</v>
      </c>
      <c r="H521" s="35" t="s">
        <v>3233</v>
      </c>
      <c r="I521" s="37">
        <v>79</v>
      </c>
      <c r="J521" s="71" t="s">
        <v>7662</v>
      </c>
      <c r="K521" s="52"/>
      <c r="L521" s="52" t="str">
        <f>IF(VLOOKUP(B521,Sheet2!A:B,2,FALSE)=0,"",VLOOKUP(B521,Sheet2!A:B,2,FALSE))</f>
        <v/>
      </c>
    </row>
    <row r="522" spans="2:12" x14ac:dyDescent="0.2">
      <c r="B522" s="34" t="s">
        <v>3260</v>
      </c>
      <c r="C522" s="29"/>
      <c r="D522" s="29"/>
      <c r="E522" s="35" t="s">
        <v>2093</v>
      </c>
      <c r="F522" s="36" t="s">
        <v>3261</v>
      </c>
      <c r="G522" s="36" t="s">
        <v>3262</v>
      </c>
      <c r="H522" s="35" t="s">
        <v>3233</v>
      </c>
      <c r="I522" s="37">
        <v>100</v>
      </c>
      <c r="J522" s="71" t="s">
        <v>7662</v>
      </c>
      <c r="K522" s="52"/>
      <c r="L522" s="52" t="str">
        <f>IF(VLOOKUP(B522,Sheet2!A:B,2,FALSE)=0,"",VLOOKUP(B522,Sheet2!A:B,2,FALSE))</f>
        <v/>
      </c>
    </row>
    <row r="523" spans="2:12" x14ac:dyDescent="0.2">
      <c r="B523" s="34" t="s">
        <v>3263</v>
      </c>
      <c r="C523" s="29"/>
      <c r="D523" s="29"/>
      <c r="E523" s="35" t="s">
        <v>2093</v>
      </c>
      <c r="F523" s="36" t="s">
        <v>3261</v>
      </c>
      <c r="G523" s="36" t="s">
        <v>3264</v>
      </c>
      <c r="H523" s="35" t="s">
        <v>3233</v>
      </c>
      <c r="I523" s="37">
        <v>100</v>
      </c>
      <c r="J523" s="71" t="s">
        <v>7662</v>
      </c>
      <c r="K523" s="52"/>
      <c r="L523" s="52" t="str">
        <f>IF(VLOOKUP(B523,Sheet2!A:B,2,FALSE)=0,"",VLOOKUP(B523,Sheet2!A:B,2,FALSE))</f>
        <v/>
      </c>
    </row>
    <row r="524" spans="2:12" x14ac:dyDescent="0.2">
      <c r="B524" s="34" t="s">
        <v>3265</v>
      </c>
      <c r="C524" s="29"/>
      <c r="D524" s="29"/>
      <c r="E524" s="35" t="s">
        <v>2093</v>
      </c>
      <c r="F524" s="36" t="s">
        <v>3261</v>
      </c>
      <c r="G524" s="36" t="s">
        <v>3266</v>
      </c>
      <c r="H524" s="35" t="s">
        <v>3233</v>
      </c>
      <c r="I524" s="37">
        <v>165</v>
      </c>
      <c r="J524" s="71" t="s">
        <v>7662</v>
      </c>
      <c r="K524" s="52"/>
      <c r="L524" s="52" t="str">
        <f>IF(VLOOKUP(B524,Sheet2!A:B,2,FALSE)=0,"",VLOOKUP(B524,Sheet2!A:B,2,FALSE))</f>
        <v/>
      </c>
    </row>
    <row r="525" spans="2:12" x14ac:dyDescent="0.2">
      <c r="B525" s="34" t="s">
        <v>3267</v>
      </c>
      <c r="C525" s="29"/>
      <c r="D525" s="29"/>
      <c r="E525" s="35" t="s">
        <v>2093</v>
      </c>
      <c r="F525" s="36" t="s">
        <v>3261</v>
      </c>
      <c r="G525" s="36" t="s">
        <v>3268</v>
      </c>
      <c r="H525" s="35" t="s">
        <v>3233</v>
      </c>
      <c r="I525" s="37">
        <v>266</v>
      </c>
      <c r="J525" s="71" t="s">
        <v>7662</v>
      </c>
      <c r="K525" s="52"/>
      <c r="L525" s="52" t="str">
        <f>IF(VLOOKUP(B525,Sheet2!A:B,2,FALSE)=0,"",VLOOKUP(B525,Sheet2!A:B,2,FALSE))</f>
        <v/>
      </c>
    </row>
    <row r="526" spans="2:12" x14ac:dyDescent="0.2">
      <c r="B526" s="34" t="s">
        <v>3269</v>
      </c>
      <c r="C526" s="29"/>
      <c r="D526" s="29"/>
      <c r="E526" s="35" t="s">
        <v>2093</v>
      </c>
      <c r="F526" s="36" t="s">
        <v>3258</v>
      </c>
      <c r="G526" s="36" t="s">
        <v>3270</v>
      </c>
      <c r="H526" s="35" t="s">
        <v>3233</v>
      </c>
      <c r="I526" s="37">
        <v>158</v>
      </c>
      <c r="J526" s="71" t="s">
        <v>7662</v>
      </c>
      <c r="K526" s="52"/>
      <c r="L526" s="52" t="str">
        <f>IF(VLOOKUP(B526,Sheet2!A:B,2,FALSE)=0,"",VLOOKUP(B526,Sheet2!A:B,2,FALSE))</f>
        <v/>
      </c>
    </row>
    <row r="527" spans="2:12" x14ac:dyDescent="0.2">
      <c r="B527" s="34" t="s">
        <v>3271</v>
      </c>
      <c r="C527" s="29"/>
      <c r="D527" s="29"/>
      <c r="E527" s="35" t="s">
        <v>2093</v>
      </c>
      <c r="F527" s="36" t="s">
        <v>3258</v>
      </c>
      <c r="G527" s="36" t="s">
        <v>3272</v>
      </c>
      <c r="H527" s="35" t="s">
        <v>3233</v>
      </c>
      <c r="I527" s="37">
        <v>20</v>
      </c>
      <c r="J527" s="71" t="s">
        <v>7662</v>
      </c>
      <c r="K527" s="52"/>
      <c r="L527" s="52" t="str">
        <f>IF(VLOOKUP(B527,Sheet2!A:B,2,FALSE)=0,"",VLOOKUP(B527,Sheet2!A:B,2,FALSE))</f>
        <v/>
      </c>
    </row>
    <row r="528" spans="2:12" x14ac:dyDescent="0.2">
      <c r="B528" s="34" t="s">
        <v>3273</v>
      </c>
      <c r="C528" s="29"/>
      <c r="D528" s="29"/>
      <c r="E528" s="35" t="s">
        <v>2093</v>
      </c>
      <c r="F528" s="36" t="s">
        <v>3258</v>
      </c>
      <c r="G528" s="36" t="s">
        <v>3274</v>
      </c>
      <c r="H528" s="35" t="s">
        <v>3233</v>
      </c>
      <c r="I528" s="37">
        <v>168</v>
      </c>
      <c r="J528" s="71" t="s">
        <v>7662</v>
      </c>
      <c r="K528" s="52"/>
      <c r="L528" s="52" t="str">
        <f>IF(VLOOKUP(B528,Sheet2!A:B,2,FALSE)=0,"",VLOOKUP(B528,Sheet2!A:B,2,FALSE))</f>
        <v/>
      </c>
    </row>
    <row r="529" spans="2:12" x14ac:dyDescent="0.2">
      <c r="B529" s="34" t="s">
        <v>3275</v>
      </c>
      <c r="C529" s="29"/>
      <c r="D529" s="29"/>
      <c r="E529" s="35" t="s">
        <v>2093</v>
      </c>
      <c r="F529" s="36" t="s">
        <v>3261</v>
      </c>
      <c r="G529" s="36" t="s">
        <v>3276</v>
      </c>
      <c r="H529" s="35" t="s">
        <v>3233</v>
      </c>
      <c r="I529" s="37">
        <v>20</v>
      </c>
      <c r="J529" s="71" t="s">
        <v>7662</v>
      </c>
      <c r="K529" s="52"/>
      <c r="L529" s="52" t="str">
        <f>IF(VLOOKUP(B529,Sheet2!A:B,2,FALSE)=0,"",VLOOKUP(B529,Sheet2!A:B,2,FALSE))</f>
        <v/>
      </c>
    </row>
    <row r="530" spans="2:12" x14ac:dyDescent="0.2">
      <c r="B530" s="34" t="s">
        <v>3277</v>
      </c>
      <c r="C530" s="29"/>
      <c r="D530" s="29"/>
      <c r="E530" s="35" t="s">
        <v>2093</v>
      </c>
      <c r="F530" s="36" t="s">
        <v>3258</v>
      </c>
      <c r="G530" s="36" t="s">
        <v>3278</v>
      </c>
      <c r="H530" s="35" t="s">
        <v>3233</v>
      </c>
      <c r="I530" s="37">
        <v>306</v>
      </c>
      <c r="J530" s="71" t="s">
        <v>7662</v>
      </c>
      <c r="K530" s="52"/>
      <c r="L530" s="52" t="str">
        <f>IF(VLOOKUP(B530,Sheet2!A:B,2,FALSE)=0,"",VLOOKUP(B530,Sheet2!A:B,2,FALSE))</f>
        <v/>
      </c>
    </row>
    <row r="531" spans="2:12" x14ac:dyDescent="0.2">
      <c r="B531" s="34" t="s">
        <v>3279</v>
      </c>
      <c r="C531" s="29"/>
      <c r="D531" s="29"/>
      <c r="E531" s="35" t="s">
        <v>2093</v>
      </c>
      <c r="F531" s="36" t="s">
        <v>3261</v>
      </c>
      <c r="G531" s="36" t="s">
        <v>3280</v>
      </c>
      <c r="H531" s="35" t="s">
        <v>3233</v>
      </c>
      <c r="I531" s="37">
        <v>256</v>
      </c>
      <c r="J531" s="71" t="s">
        <v>7662</v>
      </c>
      <c r="K531" s="52"/>
      <c r="L531" s="52" t="str">
        <f>IF(VLOOKUP(B531,Sheet2!A:B,2,FALSE)=0,"",VLOOKUP(B531,Sheet2!A:B,2,FALSE))</f>
        <v/>
      </c>
    </row>
    <row r="532" spans="2:12" x14ac:dyDescent="0.2">
      <c r="B532" s="34" t="s">
        <v>3281</v>
      </c>
      <c r="C532" s="29"/>
      <c r="D532" s="29"/>
      <c r="E532" s="35" t="s">
        <v>2093</v>
      </c>
      <c r="F532" s="36" t="s">
        <v>3258</v>
      </c>
      <c r="G532" s="36" t="s">
        <v>3282</v>
      </c>
      <c r="H532" s="35" t="s">
        <v>3233</v>
      </c>
      <c r="I532" s="37">
        <v>171</v>
      </c>
      <c r="J532" s="71" t="s">
        <v>7662</v>
      </c>
      <c r="K532" s="52"/>
      <c r="L532" s="52" t="str">
        <f>IF(VLOOKUP(B532,Sheet2!A:B,2,FALSE)=0,"",VLOOKUP(B532,Sheet2!A:B,2,FALSE))</f>
        <v/>
      </c>
    </row>
    <row r="533" spans="2:12" x14ac:dyDescent="0.2">
      <c r="B533" s="34" t="s">
        <v>3283</v>
      </c>
      <c r="C533" s="29"/>
      <c r="D533" s="29"/>
      <c r="E533" s="35" t="s">
        <v>2093</v>
      </c>
      <c r="F533" s="36" t="s">
        <v>3261</v>
      </c>
      <c r="G533" s="36" t="s">
        <v>3284</v>
      </c>
      <c r="H533" s="35" t="s">
        <v>3233</v>
      </c>
      <c r="I533" s="37">
        <v>193</v>
      </c>
      <c r="J533" s="71" t="s">
        <v>7662</v>
      </c>
      <c r="K533" s="52"/>
      <c r="L533" s="52" t="str">
        <f>IF(VLOOKUP(B533,Sheet2!A:B,2,FALSE)=0,"",VLOOKUP(B533,Sheet2!A:B,2,FALSE))</f>
        <v/>
      </c>
    </row>
    <row r="534" spans="2:12" x14ac:dyDescent="0.2">
      <c r="B534" s="34" t="s">
        <v>3285</v>
      </c>
      <c r="C534" s="29"/>
      <c r="D534" s="29"/>
      <c r="E534" s="35" t="s">
        <v>2093</v>
      </c>
      <c r="F534" s="36" t="s">
        <v>3237</v>
      </c>
      <c r="G534" s="36" t="s">
        <v>3286</v>
      </c>
      <c r="H534" s="35" t="s">
        <v>2057</v>
      </c>
      <c r="I534" s="37">
        <v>98</v>
      </c>
      <c r="J534" s="71" t="s">
        <v>7662</v>
      </c>
      <c r="K534" s="52"/>
      <c r="L534" s="52" t="str">
        <f>IF(VLOOKUP(B534,Sheet2!A:B,2,FALSE)=0,"",VLOOKUP(B534,Sheet2!A:B,2,FALSE))</f>
        <v/>
      </c>
    </row>
    <row r="535" spans="2:12" x14ac:dyDescent="0.2">
      <c r="B535" s="34" t="s">
        <v>3287</v>
      </c>
      <c r="C535" s="29"/>
      <c r="D535" s="29"/>
      <c r="E535" s="35" t="s">
        <v>2093</v>
      </c>
      <c r="F535" s="36" t="s">
        <v>3237</v>
      </c>
      <c r="G535" s="36" t="s">
        <v>3288</v>
      </c>
      <c r="H535" s="35" t="s">
        <v>2057</v>
      </c>
      <c r="I535" s="37">
        <v>100</v>
      </c>
      <c r="J535" s="71" t="s">
        <v>7662</v>
      </c>
      <c r="K535" s="52"/>
      <c r="L535" s="52" t="str">
        <f>IF(VLOOKUP(B535,Sheet2!A:B,2,FALSE)=0,"",VLOOKUP(B535,Sheet2!A:B,2,FALSE))</f>
        <v/>
      </c>
    </row>
    <row r="536" spans="2:12" x14ac:dyDescent="0.2">
      <c r="B536" s="34" t="s">
        <v>1964</v>
      </c>
      <c r="C536" s="29" t="str">
        <f>VLOOKUP(B536,所有物料对应供应商单价新旧料号对照!A:C,3,0)</f>
        <v>UFBAZ029</v>
      </c>
      <c r="D536" s="29" t="str">
        <f>VLOOKUP(B536,所有物料对应供应商单价新旧料号对照!A:F,4,0)</f>
        <v>A4纸 UF9032408说明书 A4</v>
      </c>
      <c r="E536" s="35" t="s">
        <v>2093</v>
      </c>
      <c r="F536" s="36" t="s">
        <v>3289</v>
      </c>
      <c r="G536" s="36" t="s">
        <v>3290</v>
      </c>
      <c r="H536" s="35" t="s">
        <v>3233</v>
      </c>
      <c r="I536" s="37">
        <v>95</v>
      </c>
      <c r="J536" s="71" t="s">
        <v>7662</v>
      </c>
      <c r="K536" s="52"/>
      <c r="L536" s="52" t="str">
        <f>IF(VLOOKUP(B536,Sheet2!A:B,2,FALSE)=0,"",VLOOKUP(B536,Sheet2!A:B,2,FALSE))</f>
        <v/>
      </c>
    </row>
    <row r="537" spans="2:12" x14ac:dyDescent="0.2">
      <c r="B537" s="34" t="s">
        <v>3291</v>
      </c>
      <c r="C537" s="29"/>
      <c r="D537" s="29"/>
      <c r="E537" s="35" t="s">
        <v>2093</v>
      </c>
      <c r="F537" s="36" t="s">
        <v>3228</v>
      </c>
      <c r="G537" s="36" t="s">
        <v>3292</v>
      </c>
      <c r="H537" s="35" t="s">
        <v>2057</v>
      </c>
      <c r="I537" s="37">
        <v>234</v>
      </c>
      <c r="J537" s="71" t="s">
        <v>7662</v>
      </c>
      <c r="K537" s="52"/>
      <c r="L537" s="52" t="str">
        <f>IF(VLOOKUP(B537,Sheet2!A:B,2,FALSE)=0,"",VLOOKUP(B537,Sheet2!A:B,2,FALSE))</f>
        <v/>
      </c>
    </row>
    <row r="538" spans="2:12" x14ac:dyDescent="0.2">
      <c r="B538" s="34" t="s">
        <v>3293</v>
      </c>
      <c r="C538" s="29"/>
      <c r="D538" s="29"/>
      <c r="E538" s="35" t="s">
        <v>2093</v>
      </c>
      <c r="F538" s="36" t="s">
        <v>3228</v>
      </c>
      <c r="G538" s="36" t="s">
        <v>3294</v>
      </c>
      <c r="H538" s="35" t="s">
        <v>2057</v>
      </c>
      <c r="I538" s="37">
        <v>344</v>
      </c>
      <c r="J538" s="71" t="s">
        <v>7662</v>
      </c>
      <c r="K538" s="52"/>
      <c r="L538" s="52" t="str">
        <f>IF(VLOOKUP(B538,Sheet2!A:B,2,FALSE)=0,"",VLOOKUP(B538,Sheet2!A:B,2,FALSE))</f>
        <v/>
      </c>
    </row>
    <row r="539" spans="2:12" x14ac:dyDescent="0.2">
      <c r="B539" s="34" t="s">
        <v>3295</v>
      </c>
      <c r="C539" s="29"/>
      <c r="D539" s="29"/>
      <c r="E539" s="35" t="s">
        <v>2093</v>
      </c>
      <c r="F539" s="36" t="s">
        <v>3228</v>
      </c>
      <c r="G539" s="36" t="s">
        <v>3296</v>
      </c>
      <c r="H539" s="35" t="s">
        <v>2057</v>
      </c>
      <c r="I539" s="37">
        <v>320</v>
      </c>
      <c r="J539" s="71" t="s">
        <v>7662</v>
      </c>
      <c r="K539" s="52"/>
      <c r="L539" s="52" t="str">
        <f>IF(VLOOKUP(B539,Sheet2!A:B,2,FALSE)=0,"",VLOOKUP(B539,Sheet2!A:B,2,FALSE))</f>
        <v/>
      </c>
    </row>
    <row r="540" spans="2:12" x14ac:dyDescent="0.2">
      <c r="B540" s="34" t="s">
        <v>3297</v>
      </c>
      <c r="C540" s="29"/>
      <c r="D540" s="29"/>
      <c r="E540" s="35" t="s">
        <v>2093</v>
      </c>
      <c r="F540" s="36" t="s">
        <v>3237</v>
      </c>
      <c r="G540" s="36" t="s">
        <v>3298</v>
      </c>
      <c r="H540" s="35" t="s">
        <v>2057</v>
      </c>
      <c r="I540" s="37">
        <v>88</v>
      </c>
      <c r="J540" s="71" t="s">
        <v>7662</v>
      </c>
      <c r="K540" s="52"/>
      <c r="L540" s="52" t="str">
        <f>IF(VLOOKUP(B540,Sheet2!A:B,2,FALSE)=0,"",VLOOKUP(B540,Sheet2!A:B,2,FALSE))</f>
        <v/>
      </c>
    </row>
    <row r="541" spans="2:12" x14ac:dyDescent="0.2">
      <c r="B541" s="34" t="s">
        <v>3299</v>
      </c>
      <c r="C541" s="29"/>
      <c r="D541" s="29"/>
      <c r="E541" s="35" t="s">
        <v>2093</v>
      </c>
      <c r="F541" s="36" t="s">
        <v>3300</v>
      </c>
      <c r="G541" s="36" t="s">
        <v>3301</v>
      </c>
      <c r="H541" s="35" t="s">
        <v>2057</v>
      </c>
      <c r="I541" s="37">
        <v>106</v>
      </c>
      <c r="J541" s="71" t="s">
        <v>7662</v>
      </c>
      <c r="K541" s="52"/>
      <c r="L541" s="52" t="str">
        <f>IF(VLOOKUP(B541,Sheet2!A:B,2,FALSE)=0,"",VLOOKUP(B541,Sheet2!A:B,2,FALSE))</f>
        <v/>
      </c>
    </row>
    <row r="542" spans="2:12" x14ac:dyDescent="0.2">
      <c r="B542" s="34" t="s">
        <v>3302</v>
      </c>
      <c r="C542" s="29"/>
      <c r="D542" s="29"/>
      <c r="E542" s="35" t="s">
        <v>2093</v>
      </c>
      <c r="F542" s="36" t="s">
        <v>3237</v>
      </c>
      <c r="G542" s="36" t="s">
        <v>3303</v>
      </c>
      <c r="H542" s="35" t="s">
        <v>2057</v>
      </c>
      <c r="I542" s="37">
        <v>180</v>
      </c>
      <c r="J542" s="71" t="s">
        <v>7662</v>
      </c>
      <c r="K542" s="52"/>
      <c r="L542" s="52" t="str">
        <f>IF(VLOOKUP(B542,Sheet2!A:B,2,FALSE)=0,"",VLOOKUP(B542,Sheet2!A:B,2,FALSE))</f>
        <v/>
      </c>
    </row>
    <row r="543" spans="2:12" x14ac:dyDescent="0.2">
      <c r="B543" s="34" t="s">
        <v>3304</v>
      </c>
      <c r="C543" s="29"/>
      <c r="D543" s="29"/>
      <c r="E543" s="35" t="s">
        <v>2093</v>
      </c>
      <c r="F543" s="36" t="s">
        <v>3261</v>
      </c>
      <c r="G543" s="36" t="s">
        <v>3305</v>
      </c>
      <c r="H543" s="35" t="s">
        <v>3233</v>
      </c>
      <c r="I543" s="37">
        <v>134</v>
      </c>
      <c r="J543" s="71" t="s">
        <v>7662</v>
      </c>
      <c r="K543" s="52"/>
      <c r="L543" s="52" t="str">
        <f>IF(VLOOKUP(B543,Sheet2!A:B,2,FALSE)=0,"",VLOOKUP(B543,Sheet2!A:B,2,FALSE))</f>
        <v/>
      </c>
    </row>
    <row r="544" spans="2:12" x14ac:dyDescent="0.2">
      <c r="B544" s="34" t="s">
        <v>3306</v>
      </c>
      <c r="C544" s="29"/>
      <c r="D544" s="29"/>
      <c r="E544" s="35" t="s">
        <v>2093</v>
      </c>
      <c r="F544" s="36" t="s">
        <v>3261</v>
      </c>
      <c r="G544" s="36" t="s">
        <v>3307</v>
      </c>
      <c r="H544" s="35" t="s">
        <v>3233</v>
      </c>
      <c r="I544" s="37">
        <v>308</v>
      </c>
      <c r="J544" s="71" t="s">
        <v>7662</v>
      </c>
      <c r="K544" s="52"/>
      <c r="L544" s="52" t="str">
        <f>IF(VLOOKUP(B544,Sheet2!A:B,2,FALSE)=0,"",VLOOKUP(B544,Sheet2!A:B,2,FALSE))</f>
        <v/>
      </c>
    </row>
    <row r="545" spans="2:12" x14ac:dyDescent="0.2">
      <c r="B545" s="34" t="s">
        <v>3308</v>
      </c>
      <c r="C545" s="29"/>
      <c r="D545" s="29"/>
      <c r="E545" s="35" t="s">
        <v>2093</v>
      </c>
      <c r="F545" s="36" t="s">
        <v>3228</v>
      </c>
      <c r="G545" s="36" t="s">
        <v>3309</v>
      </c>
      <c r="H545" s="35" t="s">
        <v>2057</v>
      </c>
      <c r="I545" s="37">
        <v>394</v>
      </c>
      <c r="J545" s="71" t="s">
        <v>7662</v>
      </c>
      <c r="K545" s="52"/>
      <c r="L545" s="52" t="str">
        <f>IF(VLOOKUP(B545,Sheet2!A:B,2,FALSE)=0,"",VLOOKUP(B545,Sheet2!A:B,2,FALSE))</f>
        <v/>
      </c>
    </row>
    <row r="546" spans="2:12" x14ac:dyDescent="0.2">
      <c r="B546" s="34" t="s">
        <v>3310</v>
      </c>
      <c r="C546" s="29"/>
      <c r="D546" s="29"/>
      <c r="E546" s="35" t="s">
        <v>2093</v>
      </c>
      <c r="F546" s="36" t="s">
        <v>3228</v>
      </c>
      <c r="G546" s="36" t="s">
        <v>3311</v>
      </c>
      <c r="H546" s="35" t="s">
        <v>2057</v>
      </c>
      <c r="I546" s="37">
        <v>196</v>
      </c>
      <c r="J546" s="71" t="s">
        <v>7662</v>
      </c>
      <c r="K546" s="52"/>
      <c r="L546" s="52" t="str">
        <f>IF(VLOOKUP(B546,Sheet2!A:B,2,FALSE)=0,"",VLOOKUP(B546,Sheet2!A:B,2,FALSE))</f>
        <v/>
      </c>
    </row>
    <row r="547" spans="2:12" x14ac:dyDescent="0.2">
      <c r="B547" s="34" t="s">
        <v>3312</v>
      </c>
      <c r="C547" s="29"/>
      <c r="D547" s="29"/>
      <c r="E547" s="35" t="s">
        <v>2093</v>
      </c>
      <c r="F547" s="36" t="s">
        <v>3228</v>
      </c>
      <c r="G547" s="36" t="s">
        <v>3313</v>
      </c>
      <c r="H547" s="35" t="s">
        <v>2057</v>
      </c>
      <c r="I547" s="37">
        <v>54</v>
      </c>
      <c r="J547" s="71" t="s">
        <v>7662</v>
      </c>
      <c r="K547" s="52"/>
      <c r="L547" s="52" t="str">
        <f>IF(VLOOKUP(B547,Sheet2!A:B,2,FALSE)=0,"",VLOOKUP(B547,Sheet2!A:B,2,FALSE))</f>
        <v/>
      </c>
    </row>
    <row r="548" spans="2:12" x14ac:dyDescent="0.2">
      <c r="B548" s="34" t="s">
        <v>3314</v>
      </c>
      <c r="C548" s="29"/>
      <c r="D548" s="29"/>
      <c r="E548" s="35" t="s">
        <v>2093</v>
      </c>
      <c r="F548" s="36" t="s">
        <v>3228</v>
      </c>
      <c r="G548" s="36" t="s">
        <v>3315</v>
      </c>
      <c r="H548" s="35" t="s">
        <v>2057</v>
      </c>
      <c r="I548" s="37">
        <v>360</v>
      </c>
      <c r="J548" s="71" t="s">
        <v>7662</v>
      </c>
      <c r="K548" s="52"/>
      <c r="L548" s="52" t="str">
        <f>IF(VLOOKUP(B548,Sheet2!A:B,2,FALSE)=0,"",VLOOKUP(B548,Sheet2!A:B,2,FALSE))</f>
        <v/>
      </c>
    </row>
    <row r="549" spans="2:12" x14ac:dyDescent="0.2">
      <c r="B549" s="34" t="s">
        <v>3316</v>
      </c>
      <c r="C549" s="29"/>
      <c r="D549" s="29"/>
      <c r="E549" s="35" t="s">
        <v>2093</v>
      </c>
      <c r="F549" s="36" t="s">
        <v>3300</v>
      </c>
      <c r="G549" s="36" t="s">
        <v>3317</v>
      </c>
      <c r="H549" s="35" t="s">
        <v>2057</v>
      </c>
      <c r="I549" s="37">
        <v>347</v>
      </c>
      <c r="J549" s="71" t="s">
        <v>7662</v>
      </c>
      <c r="K549" s="52"/>
      <c r="L549" s="52" t="str">
        <f>IF(VLOOKUP(B549,Sheet2!A:B,2,FALSE)=0,"",VLOOKUP(B549,Sheet2!A:B,2,FALSE))</f>
        <v/>
      </c>
    </row>
    <row r="550" spans="2:12" x14ac:dyDescent="0.2">
      <c r="B550" s="34" t="s">
        <v>3318</v>
      </c>
      <c r="C550" s="29"/>
      <c r="D550" s="29"/>
      <c r="E550" s="35" t="s">
        <v>2093</v>
      </c>
      <c r="F550" s="36" t="s">
        <v>3319</v>
      </c>
      <c r="G550" s="36" t="s">
        <v>3320</v>
      </c>
      <c r="H550" s="35" t="s">
        <v>3233</v>
      </c>
      <c r="I550" s="37">
        <v>318</v>
      </c>
      <c r="J550" s="71" t="s">
        <v>7662</v>
      </c>
      <c r="K550" s="52"/>
      <c r="L550" s="52" t="str">
        <f>IF(VLOOKUP(B550,Sheet2!A:B,2,FALSE)=0,"",VLOOKUP(B550,Sheet2!A:B,2,FALSE))</f>
        <v/>
      </c>
    </row>
    <row r="551" spans="2:12" x14ac:dyDescent="0.2">
      <c r="B551" s="34" t="s">
        <v>3321</v>
      </c>
      <c r="C551" s="29"/>
      <c r="D551" s="29"/>
      <c r="E551" s="35" t="s">
        <v>2093</v>
      </c>
      <c r="F551" s="36" t="s">
        <v>3322</v>
      </c>
      <c r="G551" s="36" t="s">
        <v>3323</v>
      </c>
      <c r="H551" s="35" t="s">
        <v>3233</v>
      </c>
      <c r="I551" s="37">
        <v>200</v>
      </c>
      <c r="J551" s="71" t="s">
        <v>7662</v>
      </c>
      <c r="K551" s="52"/>
      <c r="L551" s="52" t="str">
        <f>IF(VLOOKUP(B551,Sheet2!A:B,2,FALSE)=0,"",VLOOKUP(B551,Sheet2!A:B,2,FALSE))</f>
        <v/>
      </c>
    </row>
    <row r="552" spans="2:12" x14ac:dyDescent="0.2">
      <c r="B552" s="34" t="s">
        <v>3324</v>
      </c>
      <c r="C552" s="29"/>
      <c r="D552" s="29"/>
      <c r="E552" s="35" t="s">
        <v>2093</v>
      </c>
      <c r="F552" s="36" t="s">
        <v>3258</v>
      </c>
      <c r="G552" s="36" t="s">
        <v>3325</v>
      </c>
      <c r="H552" s="35" t="s">
        <v>3233</v>
      </c>
      <c r="I552" s="37">
        <v>75</v>
      </c>
      <c r="J552" s="71" t="s">
        <v>7662</v>
      </c>
      <c r="K552" s="52"/>
      <c r="L552" s="52" t="str">
        <f>IF(VLOOKUP(B552,Sheet2!A:B,2,FALSE)=0,"",VLOOKUP(B552,Sheet2!A:B,2,FALSE))</f>
        <v/>
      </c>
    </row>
    <row r="553" spans="2:12" x14ac:dyDescent="0.2">
      <c r="B553" s="34" t="s">
        <v>3326</v>
      </c>
      <c r="C553" s="29"/>
      <c r="D553" s="29"/>
      <c r="E553" s="35" t="s">
        <v>2093</v>
      </c>
      <c r="F553" s="36" t="s">
        <v>3228</v>
      </c>
      <c r="G553" s="36" t="s">
        <v>3327</v>
      </c>
      <c r="H553" s="35" t="s">
        <v>2057</v>
      </c>
      <c r="I553" s="37">
        <v>88</v>
      </c>
      <c r="J553" s="71" t="s">
        <v>7662</v>
      </c>
      <c r="K553" s="52"/>
      <c r="L553" s="52" t="str">
        <f>IF(VLOOKUP(B553,Sheet2!A:B,2,FALSE)=0,"",VLOOKUP(B553,Sheet2!A:B,2,FALSE))</f>
        <v/>
      </c>
    </row>
    <row r="554" spans="2:12" x14ac:dyDescent="0.2">
      <c r="B554" s="34" t="s">
        <v>3328</v>
      </c>
      <c r="C554" s="29"/>
      <c r="D554" s="29"/>
      <c r="E554" s="35" t="s">
        <v>2093</v>
      </c>
      <c r="F554" s="36" t="s">
        <v>3300</v>
      </c>
      <c r="G554" s="36" t="s">
        <v>3329</v>
      </c>
      <c r="H554" s="35" t="s">
        <v>2057</v>
      </c>
      <c r="I554" s="37">
        <v>156</v>
      </c>
      <c r="J554" s="71" t="s">
        <v>7662</v>
      </c>
      <c r="K554" s="52"/>
      <c r="L554" s="52" t="str">
        <f>IF(VLOOKUP(B554,Sheet2!A:B,2,FALSE)=0,"",VLOOKUP(B554,Sheet2!A:B,2,FALSE))</f>
        <v/>
      </c>
    </row>
    <row r="555" spans="2:12" x14ac:dyDescent="0.2">
      <c r="B555" s="34" t="s">
        <v>3330</v>
      </c>
      <c r="C555" s="29"/>
      <c r="D555" s="29"/>
      <c r="E555" s="35" t="s">
        <v>2093</v>
      </c>
      <c r="F555" s="36" t="s">
        <v>3228</v>
      </c>
      <c r="G555" s="36" t="s">
        <v>3331</v>
      </c>
      <c r="H555" s="35" t="s">
        <v>2057</v>
      </c>
      <c r="I555" s="37">
        <v>266</v>
      </c>
      <c r="J555" s="71" t="s">
        <v>7662</v>
      </c>
      <c r="K555" s="52"/>
      <c r="L555" s="52" t="str">
        <f>IF(VLOOKUP(B555,Sheet2!A:B,2,FALSE)=0,"",VLOOKUP(B555,Sheet2!A:B,2,FALSE))</f>
        <v/>
      </c>
    </row>
    <row r="556" spans="2:12" x14ac:dyDescent="0.2">
      <c r="B556" s="34" t="s">
        <v>3332</v>
      </c>
      <c r="C556" s="29"/>
      <c r="D556" s="29"/>
      <c r="E556" s="35" t="s">
        <v>2093</v>
      </c>
      <c r="F556" s="36" t="s">
        <v>3300</v>
      </c>
      <c r="G556" s="36" t="s">
        <v>3333</v>
      </c>
      <c r="H556" s="35" t="s">
        <v>2057</v>
      </c>
      <c r="I556" s="37">
        <v>264</v>
      </c>
      <c r="J556" s="71" t="s">
        <v>7662</v>
      </c>
      <c r="K556" s="52"/>
      <c r="L556" s="52" t="str">
        <f>IF(VLOOKUP(B556,Sheet2!A:B,2,FALSE)=0,"",VLOOKUP(B556,Sheet2!A:B,2,FALSE))</f>
        <v/>
      </c>
    </row>
    <row r="557" spans="2:12" x14ac:dyDescent="0.2">
      <c r="B557" s="34" t="s">
        <v>3334</v>
      </c>
      <c r="C557" s="29"/>
      <c r="D557" s="29"/>
      <c r="E557" s="35" t="s">
        <v>2093</v>
      </c>
      <c r="F557" s="36" t="s">
        <v>3228</v>
      </c>
      <c r="G557" s="36" t="s">
        <v>3335</v>
      </c>
      <c r="H557" s="35" t="s">
        <v>2057</v>
      </c>
      <c r="I557" s="37">
        <v>296</v>
      </c>
      <c r="J557" s="71" t="s">
        <v>7662</v>
      </c>
      <c r="K557" s="52"/>
      <c r="L557" s="52" t="str">
        <f>IF(VLOOKUP(B557,Sheet2!A:B,2,FALSE)=0,"",VLOOKUP(B557,Sheet2!A:B,2,FALSE))</f>
        <v/>
      </c>
    </row>
    <row r="558" spans="2:12" x14ac:dyDescent="0.2">
      <c r="B558" s="34" t="s">
        <v>3336</v>
      </c>
      <c r="C558" s="29"/>
      <c r="D558" s="29"/>
      <c r="E558" s="35" t="s">
        <v>2093</v>
      </c>
      <c r="F558" s="36" t="s">
        <v>3228</v>
      </c>
      <c r="G558" s="36" t="s">
        <v>3337</v>
      </c>
      <c r="H558" s="35" t="s">
        <v>2057</v>
      </c>
      <c r="I558" s="37">
        <v>362</v>
      </c>
      <c r="J558" s="71" t="s">
        <v>7662</v>
      </c>
      <c r="K558" s="52"/>
      <c r="L558" s="52" t="str">
        <f>IF(VLOOKUP(B558,Sheet2!A:B,2,FALSE)=0,"",VLOOKUP(B558,Sheet2!A:B,2,FALSE))</f>
        <v/>
      </c>
    </row>
    <row r="559" spans="2:12" x14ac:dyDescent="0.2">
      <c r="B559" s="34" t="s">
        <v>3338</v>
      </c>
      <c r="C559" s="29"/>
      <c r="D559" s="29"/>
      <c r="E559" s="35" t="s">
        <v>2093</v>
      </c>
      <c r="F559" s="36" t="s">
        <v>3228</v>
      </c>
      <c r="G559" s="36" t="s">
        <v>3339</v>
      </c>
      <c r="H559" s="35" t="s">
        <v>2057</v>
      </c>
      <c r="I559" s="37">
        <v>200</v>
      </c>
      <c r="J559" s="71" t="s">
        <v>7662</v>
      </c>
      <c r="K559" s="52"/>
      <c r="L559" s="52" t="str">
        <f>IF(VLOOKUP(B559,Sheet2!A:B,2,FALSE)=0,"",VLOOKUP(B559,Sheet2!A:B,2,FALSE))</f>
        <v/>
      </c>
    </row>
    <row r="560" spans="2:12" x14ac:dyDescent="0.2">
      <c r="B560" s="34" t="s">
        <v>3340</v>
      </c>
      <c r="C560" s="29"/>
      <c r="D560" s="29"/>
      <c r="E560" s="35" t="s">
        <v>2093</v>
      </c>
      <c r="F560" s="36" t="s">
        <v>3228</v>
      </c>
      <c r="G560" s="36" t="s">
        <v>3341</v>
      </c>
      <c r="H560" s="35" t="s">
        <v>2057</v>
      </c>
      <c r="I560" s="37">
        <v>258</v>
      </c>
      <c r="J560" s="71" t="s">
        <v>7662</v>
      </c>
      <c r="K560" s="52"/>
      <c r="L560" s="52" t="str">
        <f>IF(VLOOKUP(B560,Sheet2!A:B,2,FALSE)=0,"",VLOOKUP(B560,Sheet2!A:B,2,FALSE))</f>
        <v/>
      </c>
    </row>
    <row r="561" spans="2:12" x14ac:dyDescent="0.2">
      <c r="B561" s="34" t="s">
        <v>3342</v>
      </c>
      <c r="C561" s="29"/>
      <c r="D561" s="29"/>
      <c r="E561" s="35" t="s">
        <v>2093</v>
      </c>
      <c r="F561" s="36" t="s">
        <v>3300</v>
      </c>
      <c r="G561" s="36" t="s">
        <v>3343</v>
      </c>
      <c r="H561" s="35" t="s">
        <v>2057</v>
      </c>
      <c r="I561" s="37">
        <v>262</v>
      </c>
      <c r="J561" s="71" t="s">
        <v>7662</v>
      </c>
      <c r="K561" s="52"/>
      <c r="L561" s="52" t="str">
        <f>IF(VLOOKUP(B561,Sheet2!A:B,2,FALSE)=0,"",VLOOKUP(B561,Sheet2!A:B,2,FALSE))</f>
        <v/>
      </c>
    </row>
    <row r="562" spans="2:12" x14ac:dyDescent="0.2">
      <c r="B562" s="34" t="s">
        <v>3344</v>
      </c>
      <c r="C562" s="29"/>
      <c r="D562" s="29"/>
      <c r="E562" s="35" t="s">
        <v>2093</v>
      </c>
      <c r="F562" s="36" t="s">
        <v>3261</v>
      </c>
      <c r="G562" s="36" t="s">
        <v>3345</v>
      </c>
      <c r="H562" s="35" t="s">
        <v>3233</v>
      </c>
      <c r="I562" s="37">
        <v>207</v>
      </c>
      <c r="J562" s="71" t="s">
        <v>7662</v>
      </c>
      <c r="K562" s="52"/>
      <c r="L562" s="52" t="str">
        <f>IF(VLOOKUP(B562,Sheet2!A:B,2,FALSE)=0,"",VLOOKUP(B562,Sheet2!A:B,2,FALSE))</f>
        <v/>
      </c>
    </row>
    <row r="563" spans="2:12" x14ac:dyDescent="0.2">
      <c r="B563" s="34" t="s">
        <v>3346</v>
      </c>
      <c r="C563" s="29"/>
      <c r="D563" s="29"/>
      <c r="E563" s="35" t="s">
        <v>2093</v>
      </c>
      <c r="F563" s="36" t="s">
        <v>3261</v>
      </c>
      <c r="G563" s="36" t="s">
        <v>3347</v>
      </c>
      <c r="H563" s="35" t="s">
        <v>3233</v>
      </c>
      <c r="I563" s="37">
        <v>87</v>
      </c>
      <c r="J563" s="71" t="s">
        <v>7662</v>
      </c>
      <c r="K563" s="52"/>
      <c r="L563" s="52" t="str">
        <f>IF(VLOOKUP(B563,Sheet2!A:B,2,FALSE)=0,"",VLOOKUP(B563,Sheet2!A:B,2,FALSE))</f>
        <v/>
      </c>
    </row>
    <row r="564" spans="2:12" x14ac:dyDescent="0.2">
      <c r="B564" s="34" t="s">
        <v>3348</v>
      </c>
      <c r="C564" s="29"/>
      <c r="D564" s="29"/>
      <c r="E564" s="35" t="s">
        <v>2093</v>
      </c>
      <c r="F564" s="36" t="s">
        <v>3261</v>
      </c>
      <c r="G564" s="36" t="s">
        <v>3349</v>
      </c>
      <c r="H564" s="35" t="s">
        <v>3233</v>
      </c>
      <c r="I564" s="37">
        <v>300</v>
      </c>
      <c r="J564" s="71" t="s">
        <v>7662</v>
      </c>
      <c r="K564" s="52"/>
      <c r="L564" s="52" t="str">
        <f>IF(VLOOKUP(B564,Sheet2!A:B,2,FALSE)=0,"",VLOOKUP(B564,Sheet2!A:B,2,FALSE))</f>
        <v/>
      </c>
    </row>
    <row r="565" spans="2:12" x14ac:dyDescent="0.2">
      <c r="B565" s="34" t="s">
        <v>3350</v>
      </c>
      <c r="C565" s="29"/>
      <c r="D565" s="29"/>
      <c r="E565" s="35" t="s">
        <v>2093</v>
      </c>
      <c r="F565" s="36" t="s">
        <v>3228</v>
      </c>
      <c r="G565" s="36" t="s">
        <v>3331</v>
      </c>
      <c r="H565" s="35" t="s">
        <v>2057</v>
      </c>
      <c r="I565" s="37">
        <v>106</v>
      </c>
      <c r="J565" s="71" t="s">
        <v>7662</v>
      </c>
      <c r="K565" s="52"/>
      <c r="L565" s="52" t="str">
        <f>IF(VLOOKUP(B565,Sheet2!A:B,2,FALSE)=0,"",VLOOKUP(B565,Sheet2!A:B,2,FALSE))</f>
        <v/>
      </c>
    </row>
    <row r="566" spans="2:12" x14ac:dyDescent="0.2">
      <c r="B566" s="34" t="s">
        <v>3351</v>
      </c>
      <c r="C566" s="29"/>
      <c r="D566" s="29"/>
      <c r="E566" s="35" t="s">
        <v>2093</v>
      </c>
      <c r="F566" s="36" t="s">
        <v>3228</v>
      </c>
      <c r="G566" s="36" t="s">
        <v>3352</v>
      </c>
      <c r="H566" s="35" t="s">
        <v>2057</v>
      </c>
      <c r="I566" s="37">
        <v>800</v>
      </c>
      <c r="J566" s="71" t="s">
        <v>7662</v>
      </c>
      <c r="K566" s="52"/>
      <c r="L566" s="52" t="str">
        <f>IF(VLOOKUP(B566,Sheet2!A:B,2,FALSE)=0,"",VLOOKUP(B566,Sheet2!A:B,2,FALSE))</f>
        <v/>
      </c>
    </row>
    <row r="567" spans="2:12" x14ac:dyDescent="0.2">
      <c r="B567" s="34" t="s">
        <v>3353</v>
      </c>
      <c r="C567" s="29"/>
      <c r="D567" s="29"/>
      <c r="E567" s="35" t="s">
        <v>2093</v>
      </c>
      <c r="F567" s="36" t="s">
        <v>3354</v>
      </c>
      <c r="G567" s="36" t="s">
        <v>3355</v>
      </c>
      <c r="H567" s="35" t="s">
        <v>2057</v>
      </c>
      <c r="I567" s="37">
        <v>145</v>
      </c>
      <c r="J567" s="71" t="s">
        <v>7662</v>
      </c>
      <c r="K567" s="52"/>
      <c r="L567" s="52" t="str">
        <f>IF(VLOOKUP(B567,Sheet2!A:B,2,FALSE)=0,"",VLOOKUP(B567,Sheet2!A:B,2,FALSE))</f>
        <v/>
      </c>
    </row>
    <row r="568" spans="2:12" x14ac:dyDescent="0.2">
      <c r="B568" s="34" t="s">
        <v>3356</v>
      </c>
      <c r="C568" s="29"/>
      <c r="D568" s="29"/>
      <c r="E568" s="35" t="s">
        <v>2093</v>
      </c>
      <c r="F568" s="36" t="s">
        <v>3357</v>
      </c>
      <c r="G568" s="36" t="s">
        <v>3358</v>
      </c>
      <c r="H568" s="35" t="s">
        <v>2057</v>
      </c>
      <c r="I568" s="37">
        <v>235</v>
      </c>
      <c r="J568" s="71" t="s">
        <v>7662</v>
      </c>
      <c r="K568" s="52"/>
      <c r="L568" s="52" t="str">
        <f>IF(VLOOKUP(B568,Sheet2!A:B,2,FALSE)=0,"",VLOOKUP(B568,Sheet2!A:B,2,FALSE))</f>
        <v/>
      </c>
    </row>
    <row r="569" spans="2:12" x14ac:dyDescent="0.2">
      <c r="B569" s="34" t="s">
        <v>3359</v>
      </c>
      <c r="C569" s="29"/>
      <c r="D569" s="29"/>
      <c r="E569" s="35" t="s">
        <v>2093</v>
      </c>
      <c r="F569" s="36" t="s">
        <v>3357</v>
      </c>
      <c r="G569" s="36" t="s">
        <v>3360</v>
      </c>
      <c r="H569" s="35" t="s">
        <v>2057</v>
      </c>
      <c r="I569" s="37">
        <v>420</v>
      </c>
      <c r="J569" s="71" t="s">
        <v>7662</v>
      </c>
      <c r="K569" s="52"/>
      <c r="L569" s="52" t="str">
        <f>IF(VLOOKUP(B569,Sheet2!A:B,2,FALSE)=0,"",VLOOKUP(B569,Sheet2!A:B,2,FALSE))</f>
        <v/>
      </c>
    </row>
    <row r="570" spans="2:12" x14ac:dyDescent="0.2">
      <c r="B570" s="34" t="s">
        <v>3361</v>
      </c>
      <c r="C570" s="29"/>
      <c r="D570" s="29"/>
      <c r="E570" s="35" t="s">
        <v>2093</v>
      </c>
      <c r="F570" s="36" t="s">
        <v>3357</v>
      </c>
      <c r="G570" s="36" t="s">
        <v>3362</v>
      </c>
      <c r="H570" s="35" t="s">
        <v>2057</v>
      </c>
      <c r="I570" s="37">
        <v>240</v>
      </c>
      <c r="J570" s="71" t="s">
        <v>7662</v>
      </c>
      <c r="K570" s="52"/>
      <c r="L570" s="52" t="str">
        <f>IF(VLOOKUP(B570,Sheet2!A:B,2,FALSE)=0,"",VLOOKUP(B570,Sheet2!A:B,2,FALSE))</f>
        <v/>
      </c>
    </row>
    <row r="571" spans="2:12" x14ac:dyDescent="0.2">
      <c r="B571" s="34" t="s">
        <v>3363</v>
      </c>
      <c r="C571" s="29"/>
      <c r="D571" s="29"/>
      <c r="E571" s="35" t="s">
        <v>2093</v>
      </c>
      <c r="F571" s="36" t="s">
        <v>3357</v>
      </c>
      <c r="G571" s="36" t="s">
        <v>3364</v>
      </c>
      <c r="H571" s="35" t="s">
        <v>2057</v>
      </c>
      <c r="I571" s="37">
        <v>295</v>
      </c>
      <c r="J571" s="71" t="s">
        <v>7662</v>
      </c>
      <c r="K571" s="52"/>
      <c r="L571" s="52" t="str">
        <f>IF(VLOOKUP(B571,Sheet2!A:B,2,FALSE)=0,"",VLOOKUP(B571,Sheet2!A:B,2,FALSE))</f>
        <v/>
      </c>
    </row>
    <row r="572" spans="2:12" x14ac:dyDescent="0.2">
      <c r="B572" s="34" t="s">
        <v>3365</v>
      </c>
      <c r="C572" s="29"/>
      <c r="D572" s="29"/>
      <c r="E572" s="35" t="s">
        <v>2093</v>
      </c>
      <c r="F572" s="36" t="s">
        <v>3357</v>
      </c>
      <c r="G572" s="36" t="s">
        <v>3366</v>
      </c>
      <c r="H572" s="35" t="s">
        <v>2057</v>
      </c>
      <c r="I572" s="37">
        <v>213</v>
      </c>
      <c r="J572" s="71" t="s">
        <v>7662</v>
      </c>
      <c r="K572" s="52"/>
      <c r="L572" s="52" t="str">
        <f>IF(VLOOKUP(B572,Sheet2!A:B,2,FALSE)=0,"",VLOOKUP(B572,Sheet2!A:B,2,FALSE))</f>
        <v/>
      </c>
    </row>
    <row r="573" spans="2:12" x14ac:dyDescent="0.2">
      <c r="B573" s="34" t="s">
        <v>3367</v>
      </c>
      <c r="C573" s="29"/>
      <c r="D573" s="29"/>
      <c r="E573" s="35" t="s">
        <v>2093</v>
      </c>
      <c r="F573" s="36" t="s">
        <v>3357</v>
      </c>
      <c r="G573" s="36" t="s">
        <v>3368</v>
      </c>
      <c r="H573" s="35" t="s">
        <v>2057</v>
      </c>
      <c r="I573" s="37">
        <v>291</v>
      </c>
      <c r="J573" s="71" t="s">
        <v>7662</v>
      </c>
      <c r="K573" s="52"/>
      <c r="L573" s="52" t="str">
        <f>IF(VLOOKUP(B573,Sheet2!A:B,2,FALSE)=0,"",VLOOKUP(B573,Sheet2!A:B,2,FALSE))</f>
        <v/>
      </c>
    </row>
    <row r="574" spans="2:12" x14ac:dyDescent="0.2">
      <c r="B574" s="34" t="s">
        <v>3369</v>
      </c>
      <c r="C574" s="29"/>
      <c r="D574" s="29"/>
      <c r="E574" s="35" t="s">
        <v>2093</v>
      </c>
      <c r="F574" s="36" t="s">
        <v>3357</v>
      </c>
      <c r="G574" s="36" t="s">
        <v>3370</v>
      </c>
      <c r="H574" s="35" t="s">
        <v>2057</v>
      </c>
      <c r="I574" s="37">
        <v>502</v>
      </c>
      <c r="J574" s="71" t="s">
        <v>7662</v>
      </c>
      <c r="K574" s="52"/>
      <c r="L574" s="52" t="str">
        <f>IF(VLOOKUP(B574,Sheet2!A:B,2,FALSE)=0,"",VLOOKUP(B574,Sheet2!A:B,2,FALSE))</f>
        <v/>
      </c>
    </row>
    <row r="575" spans="2:12" x14ac:dyDescent="0.2">
      <c r="B575" s="34" t="s">
        <v>3371</v>
      </c>
      <c r="C575" s="29"/>
      <c r="D575" s="29"/>
      <c r="E575" s="35" t="s">
        <v>2093</v>
      </c>
      <c r="F575" s="36" t="s">
        <v>3357</v>
      </c>
      <c r="G575" s="36" t="s">
        <v>3372</v>
      </c>
      <c r="H575" s="35" t="s">
        <v>2057</v>
      </c>
      <c r="I575" s="37">
        <v>381</v>
      </c>
      <c r="J575" s="71" t="s">
        <v>7662</v>
      </c>
      <c r="K575" s="52"/>
      <c r="L575" s="52" t="str">
        <f>IF(VLOOKUP(B575,Sheet2!A:B,2,FALSE)=0,"",VLOOKUP(B575,Sheet2!A:B,2,FALSE))</f>
        <v/>
      </c>
    </row>
    <row r="576" spans="2:12" x14ac:dyDescent="0.2">
      <c r="B576" s="34" t="s">
        <v>3373</v>
      </c>
      <c r="C576" s="29"/>
      <c r="D576" s="29"/>
      <c r="E576" s="35" t="s">
        <v>2093</v>
      </c>
      <c r="F576" s="36" t="s">
        <v>3357</v>
      </c>
      <c r="G576" s="36" t="s">
        <v>3374</v>
      </c>
      <c r="H576" s="35" t="s">
        <v>2057</v>
      </c>
      <c r="I576" s="37">
        <v>265</v>
      </c>
      <c r="J576" s="71" t="s">
        <v>7662</v>
      </c>
      <c r="K576" s="52"/>
      <c r="L576" s="52" t="str">
        <f>IF(VLOOKUP(B576,Sheet2!A:B,2,FALSE)=0,"",VLOOKUP(B576,Sheet2!A:B,2,FALSE))</f>
        <v/>
      </c>
    </row>
    <row r="577" spans="2:12" x14ac:dyDescent="0.2">
      <c r="B577" s="34" t="s">
        <v>3375</v>
      </c>
      <c r="C577" s="29"/>
      <c r="D577" s="29"/>
      <c r="E577" s="35" t="s">
        <v>2093</v>
      </c>
      <c r="F577" s="36" t="s">
        <v>3357</v>
      </c>
      <c r="G577" s="36" t="s">
        <v>3376</v>
      </c>
      <c r="H577" s="35" t="s">
        <v>2057</v>
      </c>
      <c r="I577" s="37">
        <v>305</v>
      </c>
      <c r="J577" s="71" t="s">
        <v>7662</v>
      </c>
      <c r="K577" s="52"/>
      <c r="L577" s="52" t="str">
        <f>IF(VLOOKUP(B577,Sheet2!A:B,2,FALSE)=0,"",VLOOKUP(B577,Sheet2!A:B,2,FALSE))</f>
        <v/>
      </c>
    </row>
    <row r="578" spans="2:12" x14ac:dyDescent="0.2">
      <c r="B578" s="34" t="s">
        <v>3377</v>
      </c>
      <c r="C578" s="29"/>
      <c r="D578" s="29"/>
      <c r="E578" s="35" t="s">
        <v>2093</v>
      </c>
      <c r="F578" s="36" t="s">
        <v>3357</v>
      </c>
      <c r="G578" s="36" t="s">
        <v>3378</v>
      </c>
      <c r="H578" s="35" t="s">
        <v>2057</v>
      </c>
      <c r="I578" s="37">
        <v>230</v>
      </c>
      <c r="J578" s="71" t="s">
        <v>7662</v>
      </c>
      <c r="K578" s="52"/>
      <c r="L578" s="52" t="str">
        <f>IF(VLOOKUP(B578,Sheet2!A:B,2,FALSE)=0,"",VLOOKUP(B578,Sheet2!A:B,2,FALSE))</f>
        <v/>
      </c>
    </row>
    <row r="579" spans="2:12" x14ac:dyDescent="0.2">
      <c r="B579" s="34" t="s">
        <v>3379</v>
      </c>
      <c r="C579" s="29"/>
      <c r="D579" s="29"/>
      <c r="E579" s="35" t="s">
        <v>2093</v>
      </c>
      <c r="F579" s="36" t="s">
        <v>3357</v>
      </c>
      <c r="G579" s="36" t="s">
        <v>3380</v>
      </c>
      <c r="H579" s="35" t="s">
        <v>2057</v>
      </c>
      <c r="I579" s="37">
        <v>120</v>
      </c>
      <c r="J579" s="71" t="s">
        <v>7662</v>
      </c>
      <c r="K579" s="52"/>
      <c r="L579" s="52" t="str">
        <f>IF(VLOOKUP(B579,Sheet2!A:B,2,FALSE)=0,"",VLOOKUP(B579,Sheet2!A:B,2,FALSE))</f>
        <v/>
      </c>
    </row>
    <row r="580" spans="2:12" x14ac:dyDescent="0.2">
      <c r="B580" s="34" t="s">
        <v>3381</v>
      </c>
      <c r="C580" s="29"/>
      <c r="D580" s="29"/>
      <c r="E580" s="35" t="s">
        <v>2093</v>
      </c>
      <c r="F580" s="36" t="s">
        <v>3357</v>
      </c>
      <c r="G580" s="36" t="s">
        <v>3382</v>
      </c>
      <c r="H580" s="35" t="s">
        <v>2057</v>
      </c>
      <c r="I580" s="37">
        <v>285</v>
      </c>
      <c r="J580" s="71" t="s">
        <v>7662</v>
      </c>
      <c r="K580" s="52"/>
      <c r="L580" s="52" t="str">
        <f>IF(VLOOKUP(B580,Sheet2!A:B,2,FALSE)=0,"",VLOOKUP(B580,Sheet2!A:B,2,FALSE))</f>
        <v/>
      </c>
    </row>
    <row r="581" spans="2:12" x14ac:dyDescent="0.2">
      <c r="B581" s="34" t="s">
        <v>3383</v>
      </c>
      <c r="C581" s="29"/>
      <c r="D581" s="29"/>
      <c r="E581" s="35" t="s">
        <v>2093</v>
      </c>
      <c r="F581" s="36" t="s">
        <v>3357</v>
      </c>
      <c r="G581" s="36" t="s">
        <v>3384</v>
      </c>
      <c r="H581" s="35" t="s">
        <v>2057</v>
      </c>
      <c r="I581" s="37">
        <v>318</v>
      </c>
      <c r="J581" s="71" t="s">
        <v>7662</v>
      </c>
      <c r="K581" s="52"/>
      <c r="L581" s="52" t="str">
        <f>IF(VLOOKUP(B581,Sheet2!A:B,2,FALSE)=0,"",VLOOKUP(B581,Sheet2!A:B,2,FALSE))</f>
        <v/>
      </c>
    </row>
    <row r="582" spans="2:12" x14ac:dyDescent="0.2">
      <c r="B582" s="34" t="s">
        <v>3385</v>
      </c>
      <c r="C582" s="29"/>
      <c r="D582" s="29"/>
      <c r="E582" s="35" t="s">
        <v>2093</v>
      </c>
      <c r="F582" s="36" t="s">
        <v>3357</v>
      </c>
      <c r="G582" s="36" t="s">
        <v>3386</v>
      </c>
      <c r="H582" s="35" t="s">
        <v>2057</v>
      </c>
      <c r="I582" s="37">
        <v>288</v>
      </c>
      <c r="J582" s="71" t="s">
        <v>7662</v>
      </c>
      <c r="K582" s="52"/>
      <c r="L582" s="52" t="str">
        <f>IF(VLOOKUP(B582,Sheet2!A:B,2,FALSE)=0,"",VLOOKUP(B582,Sheet2!A:B,2,FALSE))</f>
        <v/>
      </c>
    </row>
    <row r="583" spans="2:12" x14ac:dyDescent="0.2">
      <c r="B583" s="34" t="s">
        <v>3387</v>
      </c>
      <c r="C583" s="29"/>
      <c r="D583" s="29"/>
      <c r="E583" s="35" t="s">
        <v>2093</v>
      </c>
      <c r="F583" s="36" t="s">
        <v>3357</v>
      </c>
      <c r="G583" s="36" t="s">
        <v>3388</v>
      </c>
      <c r="H583" s="35" t="s">
        <v>2057</v>
      </c>
      <c r="I583" s="37">
        <v>239</v>
      </c>
      <c r="J583" s="71" t="s">
        <v>7662</v>
      </c>
      <c r="K583" s="52"/>
      <c r="L583" s="52" t="str">
        <f>IF(VLOOKUP(B583,Sheet2!A:B,2,FALSE)=0,"",VLOOKUP(B583,Sheet2!A:B,2,FALSE))</f>
        <v/>
      </c>
    </row>
    <row r="584" spans="2:12" x14ac:dyDescent="0.2">
      <c r="B584" s="34" t="s">
        <v>3389</v>
      </c>
      <c r="C584" s="29"/>
      <c r="D584" s="29"/>
      <c r="E584" s="35" t="s">
        <v>2093</v>
      </c>
      <c r="F584" s="36" t="s">
        <v>3357</v>
      </c>
      <c r="G584" s="36" t="s">
        <v>3390</v>
      </c>
      <c r="H584" s="35" t="s">
        <v>2057</v>
      </c>
      <c r="I584" s="37">
        <v>350</v>
      </c>
      <c r="J584" s="71" t="s">
        <v>7662</v>
      </c>
      <c r="K584" s="52"/>
      <c r="L584" s="52" t="str">
        <f>IF(VLOOKUP(B584,Sheet2!A:B,2,FALSE)=0,"",VLOOKUP(B584,Sheet2!A:B,2,FALSE))</f>
        <v/>
      </c>
    </row>
    <row r="585" spans="2:12" x14ac:dyDescent="0.2">
      <c r="B585" s="34" t="s">
        <v>3391</v>
      </c>
      <c r="C585" s="29"/>
      <c r="D585" s="29"/>
      <c r="E585" s="35" t="s">
        <v>2093</v>
      </c>
      <c r="F585" s="36" t="s">
        <v>3357</v>
      </c>
      <c r="G585" s="36" t="s">
        <v>3392</v>
      </c>
      <c r="H585" s="35" t="s">
        <v>2057</v>
      </c>
      <c r="I585" s="37">
        <v>260</v>
      </c>
      <c r="J585" s="71" t="s">
        <v>7662</v>
      </c>
      <c r="K585" s="52"/>
      <c r="L585" s="52" t="str">
        <f>IF(VLOOKUP(B585,Sheet2!A:B,2,FALSE)=0,"",VLOOKUP(B585,Sheet2!A:B,2,FALSE))</f>
        <v/>
      </c>
    </row>
    <row r="586" spans="2:12" x14ac:dyDescent="0.2">
      <c r="B586" s="34" t="s">
        <v>3393</v>
      </c>
      <c r="C586" s="29"/>
      <c r="D586" s="29"/>
      <c r="E586" s="35" t="s">
        <v>2093</v>
      </c>
      <c r="F586" s="36" t="s">
        <v>3357</v>
      </c>
      <c r="G586" s="36" t="s">
        <v>3394</v>
      </c>
      <c r="H586" s="35" t="s">
        <v>2057</v>
      </c>
      <c r="I586" s="37">
        <v>80</v>
      </c>
      <c r="J586" s="71" t="s">
        <v>7662</v>
      </c>
      <c r="K586" s="52"/>
      <c r="L586" s="52" t="str">
        <f>IF(VLOOKUP(B586,Sheet2!A:B,2,FALSE)=0,"",VLOOKUP(B586,Sheet2!A:B,2,FALSE))</f>
        <v/>
      </c>
    </row>
    <row r="587" spans="2:12" x14ac:dyDescent="0.2">
      <c r="B587" s="34" t="s">
        <v>3395</v>
      </c>
      <c r="C587" s="29"/>
      <c r="D587" s="29"/>
      <c r="E587" s="35" t="s">
        <v>2093</v>
      </c>
      <c r="F587" s="36" t="s">
        <v>3228</v>
      </c>
      <c r="G587" s="36" t="s">
        <v>3396</v>
      </c>
      <c r="H587" s="35" t="s">
        <v>2057</v>
      </c>
      <c r="I587" s="37">
        <v>108</v>
      </c>
      <c r="J587" s="71" t="s">
        <v>7662</v>
      </c>
      <c r="K587" s="52"/>
      <c r="L587" s="52" t="str">
        <f>IF(VLOOKUP(B587,Sheet2!A:B,2,FALSE)=0,"",VLOOKUP(B587,Sheet2!A:B,2,FALSE))</f>
        <v/>
      </c>
    </row>
    <row r="588" spans="2:12" x14ac:dyDescent="0.2">
      <c r="B588" s="34" t="s">
        <v>3397</v>
      </c>
      <c r="C588" s="29"/>
      <c r="D588" s="29"/>
      <c r="E588" s="35" t="s">
        <v>2093</v>
      </c>
      <c r="F588" s="36" t="s">
        <v>3300</v>
      </c>
      <c r="G588" s="36" t="s">
        <v>3398</v>
      </c>
      <c r="H588" s="35" t="s">
        <v>2057</v>
      </c>
      <c r="I588" s="37">
        <v>384</v>
      </c>
      <c r="J588" s="71" t="s">
        <v>7662</v>
      </c>
      <c r="K588" s="52"/>
      <c r="L588" s="52" t="str">
        <f>IF(VLOOKUP(B588,Sheet2!A:B,2,FALSE)=0,"",VLOOKUP(B588,Sheet2!A:B,2,FALSE))</f>
        <v/>
      </c>
    </row>
    <row r="589" spans="2:12" x14ac:dyDescent="0.2">
      <c r="B589" s="34" t="s">
        <v>3399</v>
      </c>
      <c r="C589" s="29"/>
      <c r="D589" s="29"/>
      <c r="E589" s="35" t="s">
        <v>2093</v>
      </c>
      <c r="F589" s="36" t="s">
        <v>3228</v>
      </c>
      <c r="G589" s="36" t="s">
        <v>3400</v>
      </c>
      <c r="H589" s="35" t="s">
        <v>2057</v>
      </c>
      <c r="I589" s="37">
        <v>350</v>
      </c>
      <c r="J589" s="71" t="s">
        <v>7662</v>
      </c>
      <c r="K589" s="52"/>
      <c r="L589" s="52" t="str">
        <f>IF(VLOOKUP(B589,Sheet2!A:B,2,FALSE)=0,"",VLOOKUP(B589,Sheet2!A:B,2,FALSE))</f>
        <v/>
      </c>
    </row>
    <row r="590" spans="2:12" x14ac:dyDescent="0.2">
      <c r="B590" s="34" t="s">
        <v>3401</v>
      </c>
      <c r="C590" s="29"/>
      <c r="D590" s="29"/>
      <c r="E590" s="35" t="s">
        <v>2093</v>
      </c>
      <c r="F590" s="36" t="s">
        <v>3228</v>
      </c>
      <c r="G590" s="36" t="s">
        <v>3402</v>
      </c>
      <c r="H590" s="35" t="s">
        <v>2057</v>
      </c>
      <c r="I590" s="37">
        <v>194</v>
      </c>
      <c r="J590" s="71" t="s">
        <v>7662</v>
      </c>
      <c r="K590" s="52"/>
      <c r="L590" s="52" t="str">
        <f>IF(VLOOKUP(B590,Sheet2!A:B,2,FALSE)=0,"",VLOOKUP(B590,Sheet2!A:B,2,FALSE))</f>
        <v/>
      </c>
    </row>
    <row r="591" spans="2:12" x14ac:dyDescent="0.2">
      <c r="B591" s="34" t="s">
        <v>3403</v>
      </c>
      <c r="C591" s="29"/>
      <c r="D591" s="29"/>
      <c r="E591" s="35" t="s">
        <v>2093</v>
      </c>
      <c r="F591" s="36" t="s">
        <v>3404</v>
      </c>
      <c r="G591" s="36" t="s">
        <v>3405</v>
      </c>
      <c r="H591" s="35" t="s">
        <v>2057</v>
      </c>
      <c r="I591" s="37">
        <v>460</v>
      </c>
      <c r="J591" s="71" t="s">
        <v>7662</v>
      </c>
      <c r="K591" s="52"/>
      <c r="L591" s="52" t="str">
        <f>IF(VLOOKUP(B591,Sheet2!A:B,2,FALSE)=0,"",VLOOKUP(B591,Sheet2!A:B,2,FALSE))</f>
        <v/>
      </c>
    </row>
    <row r="592" spans="2:12" x14ac:dyDescent="0.2">
      <c r="B592" s="34" t="s">
        <v>3406</v>
      </c>
      <c r="C592" s="29"/>
      <c r="D592" s="29"/>
      <c r="E592" s="35" t="s">
        <v>2093</v>
      </c>
      <c r="F592" s="36" t="s">
        <v>3357</v>
      </c>
      <c r="G592" s="36" t="s">
        <v>3407</v>
      </c>
      <c r="H592" s="35" t="s">
        <v>2057</v>
      </c>
      <c r="I592" s="37">
        <v>260</v>
      </c>
      <c r="J592" s="71" t="s">
        <v>7662</v>
      </c>
      <c r="K592" s="52"/>
      <c r="L592" s="52" t="str">
        <f>IF(VLOOKUP(B592,Sheet2!A:B,2,FALSE)=0,"",VLOOKUP(B592,Sheet2!A:B,2,FALSE))</f>
        <v/>
      </c>
    </row>
    <row r="593" spans="2:12" x14ac:dyDescent="0.2">
      <c r="B593" s="34" t="s">
        <v>3408</v>
      </c>
      <c r="C593" s="29"/>
      <c r="D593" s="29"/>
      <c r="E593" s="35" t="s">
        <v>2093</v>
      </c>
      <c r="F593" s="36" t="s">
        <v>3357</v>
      </c>
      <c r="G593" s="36" t="s">
        <v>3409</v>
      </c>
      <c r="H593" s="35" t="s">
        <v>2057</v>
      </c>
      <c r="I593" s="37">
        <v>610</v>
      </c>
      <c r="J593" s="71" t="s">
        <v>7662</v>
      </c>
      <c r="K593" s="52"/>
      <c r="L593" s="52" t="str">
        <f>IF(VLOOKUP(B593,Sheet2!A:B,2,FALSE)=0,"",VLOOKUP(B593,Sheet2!A:B,2,FALSE))</f>
        <v/>
      </c>
    </row>
    <row r="594" spans="2:12" x14ac:dyDescent="0.2">
      <c r="B594" s="34" t="s">
        <v>3410</v>
      </c>
      <c r="C594" s="29"/>
      <c r="D594" s="29"/>
      <c r="E594" s="35" t="s">
        <v>2093</v>
      </c>
      <c r="F594" s="36" t="s">
        <v>3357</v>
      </c>
      <c r="G594" s="36" t="s">
        <v>3411</v>
      </c>
      <c r="H594" s="35" t="s">
        <v>2057</v>
      </c>
      <c r="I594" s="37">
        <v>200</v>
      </c>
      <c r="J594" s="71" t="s">
        <v>7662</v>
      </c>
      <c r="K594" s="52"/>
      <c r="L594" s="52" t="str">
        <f>IF(VLOOKUP(B594,Sheet2!A:B,2,FALSE)=0,"",VLOOKUP(B594,Sheet2!A:B,2,FALSE))</f>
        <v/>
      </c>
    </row>
    <row r="595" spans="2:12" x14ac:dyDescent="0.2">
      <c r="B595" s="34" t="s">
        <v>3412</v>
      </c>
      <c r="C595" s="29"/>
      <c r="D595" s="29"/>
      <c r="E595" s="35" t="s">
        <v>2093</v>
      </c>
      <c r="F595" s="36" t="s">
        <v>3237</v>
      </c>
      <c r="G595" s="36" t="s">
        <v>3413</v>
      </c>
      <c r="H595" s="35" t="s">
        <v>2057</v>
      </c>
      <c r="I595" s="37">
        <v>120</v>
      </c>
      <c r="J595" s="71" t="s">
        <v>7662</v>
      </c>
      <c r="K595" s="52"/>
      <c r="L595" s="52" t="str">
        <f>IF(VLOOKUP(B595,Sheet2!A:B,2,FALSE)=0,"",VLOOKUP(B595,Sheet2!A:B,2,FALSE))</f>
        <v/>
      </c>
    </row>
    <row r="596" spans="2:12" x14ac:dyDescent="0.2">
      <c r="B596" s="34" t="s">
        <v>3414</v>
      </c>
      <c r="C596" s="29"/>
      <c r="D596" s="29"/>
      <c r="E596" s="35" t="s">
        <v>2093</v>
      </c>
      <c r="F596" s="36" t="s">
        <v>3228</v>
      </c>
      <c r="G596" s="36" t="s">
        <v>3415</v>
      </c>
      <c r="H596" s="35" t="s">
        <v>2057</v>
      </c>
      <c r="I596" s="37">
        <v>308</v>
      </c>
      <c r="J596" s="71" t="s">
        <v>7662</v>
      </c>
      <c r="K596" s="52"/>
      <c r="L596" s="52" t="str">
        <f>IF(VLOOKUP(B596,Sheet2!A:B,2,FALSE)=0,"",VLOOKUP(B596,Sheet2!A:B,2,FALSE))</f>
        <v/>
      </c>
    </row>
    <row r="597" spans="2:12" x14ac:dyDescent="0.2">
      <c r="B597" s="34" t="s">
        <v>3416</v>
      </c>
      <c r="C597" s="29"/>
      <c r="D597" s="29"/>
      <c r="E597" s="35" t="s">
        <v>2093</v>
      </c>
      <c r="F597" s="36" t="s">
        <v>3228</v>
      </c>
      <c r="G597" s="36" t="s">
        <v>3417</v>
      </c>
      <c r="H597" s="35" t="s">
        <v>2057</v>
      </c>
      <c r="I597" s="37">
        <v>232</v>
      </c>
      <c r="J597" s="71" t="s">
        <v>7662</v>
      </c>
      <c r="K597" s="52"/>
      <c r="L597" s="52" t="str">
        <f>IF(VLOOKUP(B597,Sheet2!A:B,2,FALSE)=0,"",VLOOKUP(B597,Sheet2!A:B,2,FALSE))</f>
        <v/>
      </c>
    </row>
    <row r="598" spans="2:12" x14ac:dyDescent="0.2">
      <c r="B598" s="34" t="s">
        <v>3418</v>
      </c>
      <c r="C598" s="29"/>
      <c r="D598" s="29"/>
      <c r="E598" s="35" t="s">
        <v>2093</v>
      </c>
      <c r="F598" s="36" t="s">
        <v>3228</v>
      </c>
      <c r="G598" s="36" t="s">
        <v>3419</v>
      </c>
      <c r="H598" s="35" t="s">
        <v>2057</v>
      </c>
      <c r="I598" s="37">
        <v>270</v>
      </c>
      <c r="J598" s="71" t="s">
        <v>7662</v>
      </c>
      <c r="K598" s="52"/>
      <c r="L598" s="52" t="str">
        <f>IF(VLOOKUP(B598,Sheet2!A:B,2,FALSE)=0,"",VLOOKUP(B598,Sheet2!A:B,2,FALSE))</f>
        <v/>
      </c>
    </row>
    <row r="599" spans="2:12" x14ac:dyDescent="0.2">
      <c r="B599" s="34" t="s">
        <v>3420</v>
      </c>
      <c r="C599" s="29"/>
      <c r="D599" s="29"/>
      <c r="E599" s="35" t="s">
        <v>2093</v>
      </c>
      <c r="F599" s="36" t="s">
        <v>3231</v>
      </c>
      <c r="G599" s="36" t="s">
        <v>3421</v>
      </c>
      <c r="H599" s="35" t="s">
        <v>3233</v>
      </c>
      <c r="I599" s="37">
        <v>337</v>
      </c>
      <c r="J599" s="71" t="s">
        <v>7662</v>
      </c>
      <c r="K599" s="52"/>
      <c r="L599" s="52" t="str">
        <f>IF(VLOOKUP(B599,Sheet2!A:B,2,FALSE)=0,"",VLOOKUP(B599,Sheet2!A:B,2,FALSE))</f>
        <v/>
      </c>
    </row>
    <row r="600" spans="2:12" x14ac:dyDescent="0.2">
      <c r="B600" s="34" t="s">
        <v>3422</v>
      </c>
      <c r="C600" s="29"/>
      <c r="D600" s="29"/>
      <c r="E600" s="35" t="s">
        <v>2093</v>
      </c>
      <c r="F600" s="36" t="s">
        <v>3228</v>
      </c>
      <c r="G600" s="36" t="s">
        <v>3423</v>
      </c>
      <c r="H600" s="35" t="s">
        <v>2057</v>
      </c>
      <c r="I600" s="37">
        <v>329</v>
      </c>
      <c r="J600" s="71" t="s">
        <v>7662</v>
      </c>
      <c r="K600" s="52"/>
      <c r="L600" s="52" t="str">
        <f>IF(VLOOKUP(B600,Sheet2!A:B,2,FALSE)=0,"",VLOOKUP(B600,Sheet2!A:B,2,FALSE))</f>
        <v/>
      </c>
    </row>
    <row r="601" spans="2:12" x14ac:dyDescent="0.2">
      <c r="B601" s="34" t="s">
        <v>3424</v>
      </c>
      <c r="C601" s="29"/>
      <c r="D601" s="29"/>
      <c r="E601" s="35" t="s">
        <v>2093</v>
      </c>
      <c r="F601" s="36" t="s">
        <v>3228</v>
      </c>
      <c r="G601" s="36" t="s">
        <v>3425</v>
      </c>
      <c r="H601" s="35" t="s">
        <v>2057</v>
      </c>
      <c r="I601" s="37">
        <v>236</v>
      </c>
      <c r="J601" s="71" t="s">
        <v>7662</v>
      </c>
      <c r="K601" s="52"/>
      <c r="L601" s="52" t="str">
        <f>IF(VLOOKUP(B601,Sheet2!A:B,2,FALSE)=0,"",VLOOKUP(B601,Sheet2!A:B,2,FALSE))</f>
        <v/>
      </c>
    </row>
    <row r="602" spans="2:12" x14ac:dyDescent="0.2">
      <c r="B602" s="34" t="s">
        <v>3426</v>
      </c>
      <c r="C602" s="29"/>
      <c r="D602" s="29"/>
      <c r="E602" s="35" t="s">
        <v>2093</v>
      </c>
      <c r="F602" s="36" t="s">
        <v>3228</v>
      </c>
      <c r="G602" s="36" t="s">
        <v>3427</v>
      </c>
      <c r="H602" s="35" t="s">
        <v>2057</v>
      </c>
      <c r="I602" s="37">
        <v>160</v>
      </c>
      <c r="J602" s="71" t="s">
        <v>7662</v>
      </c>
      <c r="K602" s="52"/>
      <c r="L602" s="52" t="str">
        <f>IF(VLOOKUP(B602,Sheet2!A:B,2,FALSE)=0,"",VLOOKUP(B602,Sheet2!A:B,2,FALSE))</f>
        <v/>
      </c>
    </row>
    <row r="603" spans="2:12" x14ac:dyDescent="0.2">
      <c r="B603" s="34" t="s">
        <v>3428</v>
      </c>
      <c r="C603" s="29"/>
      <c r="D603" s="29"/>
      <c r="E603" s="35" t="s">
        <v>2093</v>
      </c>
      <c r="F603" s="36" t="s">
        <v>3354</v>
      </c>
      <c r="G603" s="36" t="s">
        <v>3429</v>
      </c>
      <c r="H603" s="35" t="s">
        <v>2057</v>
      </c>
      <c r="I603" s="37">
        <v>144</v>
      </c>
      <c r="J603" s="71" t="s">
        <v>7662</v>
      </c>
      <c r="K603" s="52"/>
      <c r="L603" s="52" t="str">
        <f>IF(VLOOKUP(B603,Sheet2!A:B,2,FALSE)=0,"",VLOOKUP(B603,Sheet2!A:B,2,FALSE))</f>
        <v/>
      </c>
    </row>
    <row r="604" spans="2:12" x14ac:dyDescent="0.2">
      <c r="B604" s="34" t="s">
        <v>3430</v>
      </c>
      <c r="C604" s="29"/>
      <c r="D604" s="29"/>
      <c r="E604" s="35" t="s">
        <v>2093</v>
      </c>
      <c r="F604" s="36" t="s">
        <v>3431</v>
      </c>
      <c r="G604" s="36" t="s">
        <v>3432</v>
      </c>
      <c r="H604" s="35" t="s">
        <v>3233</v>
      </c>
      <c r="I604" s="37">
        <v>413</v>
      </c>
      <c r="J604" s="71" t="s">
        <v>7662</v>
      </c>
      <c r="K604" s="52"/>
      <c r="L604" s="52" t="str">
        <f>IF(VLOOKUP(B604,Sheet2!A:B,2,FALSE)=0,"",VLOOKUP(B604,Sheet2!A:B,2,FALSE))</f>
        <v/>
      </c>
    </row>
    <row r="605" spans="2:12" x14ac:dyDescent="0.2">
      <c r="B605" s="34" t="s">
        <v>3433</v>
      </c>
      <c r="C605" s="29"/>
      <c r="D605" s="29"/>
      <c r="E605" s="35" t="s">
        <v>2093</v>
      </c>
      <c r="F605" s="36" t="s">
        <v>3431</v>
      </c>
      <c r="G605" s="36" t="s">
        <v>3434</v>
      </c>
      <c r="H605" s="35" t="s">
        <v>3233</v>
      </c>
      <c r="I605" s="37">
        <v>409</v>
      </c>
      <c r="J605" s="71" t="s">
        <v>7662</v>
      </c>
      <c r="K605" s="52"/>
      <c r="L605" s="52" t="str">
        <f>IF(VLOOKUP(B605,Sheet2!A:B,2,FALSE)=0,"",VLOOKUP(B605,Sheet2!A:B,2,FALSE))</f>
        <v/>
      </c>
    </row>
    <row r="606" spans="2:12" x14ac:dyDescent="0.2">
      <c r="B606" s="34" t="s">
        <v>3435</v>
      </c>
      <c r="C606" s="29"/>
      <c r="D606" s="29"/>
      <c r="E606" s="35" t="s">
        <v>2093</v>
      </c>
      <c r="F606" s="36" t="s">
        <v>3431</v>
      </c>
      <c r="G606" s="36" t="s">
        <v>3436</v>
      </c>
      <c r="H606" s="35" t="s">
        <v>3233</v>
      </c>
      <c r="I606" s="37">
        <v>170</v>
      </c>
      <c r="J606" s="71" t="s">
        <v>7662</v>
      </c>
      <c r="K606" s="52"/>
      <c r="L606" s="52" t="str">
        <f>IF(VLOOKUP(B606,Sheet2!A:B,2,FALSE)=0,"",VLOOKUP(B606,Sheet2!A:B,2,FALSE))</f>
        <v/>
      </c>
    </row>
    <row r="607" spans="2:12" x14ac:dyDescent="0.2">
      <c r="B607" s="34" t="s">
        <v>3437</v>
      </c>
      <c r="C607" s="29"/>
      <c r="D607" s="29"/>
      <c r="E607" s="35" t="s">
        <v>2093</v>
      </c>
      <c r="F607" s="36" t="s">
        <v>3431</v>
      </c>
      <c r="G607" s="36" t="s">
        <v>3438</v>
      </c>
      <c r="H607" s="35" t="s">
        <v>3233</v>
      </c>
      <c r="I607" s="37">
        <v>420</v>
      </c>
      <c r="J607" s="71" t="s">
        <v>7662</v>
      </c>
      <c r="K607" s="52"/>
      <c r="L607" s="52" t="str">
        <f>IF(VLOOKUP(B607,Sheet2!A:B,2,FALSE)=0,"",VLOOKUP(B607,Sheet2!A:B,2,FALSE))</f>
        <v/>
      </c>
    </row>
    <row r="608" spans="2:12" x14ac:dyDescent="0.2">
      <c r="B608" s="34" t="s">
        <v>3439</v>
      </c>
      <c r="C608" s="29"/>
      <c r="D608" s="29"/>
      <c r="E608" s="35" t="s">
        <v>2093</v>
      </c>
      <c r="F608" s="36" t="s">
        <v>3440</v>
      </c>
      <c r="G608" s="36" t="s">
        <v>3320</v>
      </c>
      <c r="H608" s="35" t="s">
        <v>3233</v>
      </c>
      <c r="I608" s="37">
        <v>500</v>
      </c>
      <c r="J608" s="71" t="s">
        <v>7662</v>
      </c>
      <c r="K608" s="52"/>
      <c r="L608" s="52" t="str">
        <f>IF(VLOOKUP(B608,Sheet2!A:B,2,FALSE)=0,"",VLOOKUP(B608,Sheet2!A:B,2,FALSE))</f>
        <v/>
      </c>
    </row>
    <row r="609" spans="2:12" x14ac:dyDescent="0.2">
      <c r="B609" s="34" t="s">
        <v>3441</v>
      </c>
      <c r="C609" s="29"/>
      <c r="D609" s="29"/>
      <c r="E609" s="35" t="s">
        <v>2093</v>
      </c>
      <c r="F609" s="36" t="s">
        <v>3442</v>
      </c>
      <c r="G609" s="36" t="s">
        <v>3443</v>
      </c>
      <c r="H609" s="35" t="s">
        <v>2057</v>
      </c>
      <c r="I609" s="37">
        <v>170</v>
      </c>
      <c r="J609" s="71" t="s">
        <v>7662</v>
      </c>
      <c r="K609" s="52"/>
      <c r="L609" s="52" t="str">
        <f>IF(VLOOKUP(B609,Sheet2!A:B,2,FALSE)=0,"",VLOOKUP(B609,Sheet2!A:B,2,FALSE))</f>
        <v/>
      </c>
    </row>
    <row r="610" spans="2:12" x14ac:dyDescent="0.2">
      <c r="B610" s="34" t="s">
        <v>3444</v>
      </c>
      <c r="C610" s="29"/>
      <c r="D610" s="29"/>
      <c r="E610" s="35" t="s">
        <v>2093</v>
      </c>
      <c r="F610" s="36" t="s">
        <v>3404</v>
      </c>
      <c r="G610" s="36" t="s">
        <v>3445</v>
      </c>
      <c r="H610" s="35" t="s">
        <v>2057</v>
      </c>
      <c r="I610" s="37">
        <v>150</v>
      </c>
      <c r="J610" s="71" t="s">
        <v>7662</v>
      </c>
      <c r="K610" s="52"/>
      <c r="L610" s="52" t="str">
        <f>IF(VLOOKUP(B610,Sheet2!A:B,2,FALSE)=0,"",VLOOKUP(B610,Sheet2!A:B,2,FALSE))</f>
        <v/>
      </c>
    </row>
    <row r="611" spans="2:12" x14ac:dyDescent="0.2">
      <c r="B611" s="34" t="s">
        <v>3446</v>
      </c>
      <c r="C611" s="29"/>
      <c r="D611" s="29"/>
      <c r="E611" s="35" t="s">
        <v>2093</v>
      </c>
      <c r="F611" s="36" t="s">
        <v>3442</v>
      </c>
      <c r="G611" s="36" t="s">
        <v>3447</v>
      </c>
      <c r="H611" s="35" t="s">
        <v>2057</v>
      </c>
      <c r="I611" s="37">
        <v>200</v>
      </c>
      <c r="J611" s="71" t="s">
        <v>7662</v>
      </c>
      <c r="K611" s="52"/>
      <c r="L611" s="52" t="str">
        <f>IF(VLOOKUP(B611,Sheet2!A:B,2,FALSE)=0,"",VLOOKUP(B611,Sheet2!A:B,2,FALSE))</f>
        <v/>
      </c>
    </row>
    <row r="612" spans="2:12" x14ac:dyDescent="0.2">
      <c r="B612" s="34" t="s">
        <v>3448</v>
      </c>
      <c r="C612" s="29"/>
      <c r="D612" s="29"/>
      <c r="E612" s="35" t="s">
        <v>2093</v>
      </c>
      <c r="F612" s="36" t="s">
        <v>3442</v>
      </c>
      <c r="G612" s="36" t="s">
        <v>3449</v>
      </c>
      <c r="H612" s="35" t="s">
        <v>2057</v>
      </c>
      <c r="I612" s="37">
        <v>80</v>
      </c>
      <c r="J612" s="71" t="s">
        <v>7662</v>
      </c>
      <c r="K612" s="52"/>
      <c r="L612" s="52" t="str">
        <f>IF(VLOOKUP(B612,Sheet2!A:B,2,FALSE)=0,"",VLOOKUP(B612,Sheet2!A:B,2,FALSE))</f>
        <v/>
      </c>
    </row>
    <row r="613" spans="2:12" x14ac:dyDescent="0.2">
      <c r="B613" s="34" t="s">
        <v>3450</v>
      </c>
      <c r="C613" s="29"/>
      <c r="D613" s="29"/>
      <c r="E613" s="35" t="s">
        <v>2093</v>
      </c>
      <c r="F613" s="36" t="s">
        <v>3451</v>
      </c>
      <c r="G613" s="36" t="s">
        <v>3452</v>
      </c>
      <c r="H613" s="35" t="s">
        <v>2057</v>
      </c>
      <c r="I613" s="37">
        <v>220</v>
      </c>
      <c r="J613" s="71" t="s">
        <v>7662</v>
      </c>
      <c r="K613" s="52"/>
      <c r="L613" s="52" t="str">
        <f>IF(VLOOKUP(B613,Sheet2!A:B,2,FALSE)=0,"",VLOOKUP(B613,Sheet2!A:B,2,FALSE))</f>
        <v/>
      </c>
    </row>
    <row r="614" spans="2:12" x14ac:dyDescent="0.2">
      <c r="B614" s="34" t="s">
        <v>3453</v>
      </c>
      <c r="C614" s="29"/>
      <c r="D614" s="29"/>
      <c r="E614" s="35" t="s">
        <v>2093</v>
      </c>
      <c r="F614" s="36" t="s">
        <v>3454</v>
      </c>
      <c r="G614" s="36" t="s">
        <v>3455</v>
      </c>
      <c r="H614" s="35" t="s">
        <v>2057</v>
      </c>
      <c r="I614" s="37">
        <v>100</v>
      </c>
      <c r="J614" s="71" t="s">
        <v>7662</v>
      </c>
      <c r="K614" s="52"/>
      <c r="L614" s="52" t="str">
        <f>IF(VLOOKUP(B614,Sheet2!A:B,2,FALSE)=0,"",VLOOKUP(B614,Sheet2!A:B,2,FALSE))</f>
        <v/>
      </c>
    </row>
    <row r="615" spans="2:12" x14ac:dyDescent="0.2">
      <c r="B615" s="34" t="s">
        <v>3456</v>
      </c>
      <c r="C615" s="29"/>
      <c r="D615" s="29"/>
      <c r="E615" s="35" t="s">
        <v>2093</v>
      </c>
      <c r="F615" s="36" t="s">
        <v>3454</v>
      </c>
      <c r="G615" s="36" t="s">
        <v>3457</v>
      </c>
      <c r="H615" s="35" t="s">
        <v>2057</v>
      </c>
      <c r="I615" s="37">
        <v>200</v>
      </c>
      <c r="J615" s="71" t="s">
        <v>7662</v>
      </c>
      <c r="K615" s="52"/>
      <c r="L615" s="52" t="str">
        <f>IF(VLOOKUP(B615,Sheet2!A:B,2,FALSE)=0,"",VLOOKUP(B615,Sheet2!A:B,2,FALSE))</f>
        <v/>
      </c>
    </row>
    <row r="616" spans="2:12" x14ac:dyDescent="0.2">
      <c r="B616" s="34" t="s">
        <v>3458</v>
      </c>
      <c r="C616" s="29"/>
      <c r="D616" s="29"/>
      <c r="E616" s="35" t="s">
        <v>2093</v>
      </c>
      <c r="F616" s="36" t="s">
        <v>3459</v>
      </c>
      <c r="G616" s="36" t="s">
        <v>3460</v>
      </c>
      <c r="H616" s="35" t="s">
        <v>2057</v>
      </c>
      <c r="I616" s="37">
        <v>100</v>
      </c>
      <c r="J616" s="71" t="s">
        <v>7662</v>
      </c>
      <c r="K616" s="52"/>
      <c r="L616" s="52" t="str">
        <f>IF(VLOOKUP(B616,Sheet2!A:B,2,FALSE)=0,"",VLOOKUP(B616,Sheet2!A:B,2,FALSE))</f>
        <v/>
      </c>
    </row>
    <row r="617" spans="2:12" x14ac:dyDescent="0.2">
      <c r="B617" s="34" t="s">
        <v>3461</v>
      </c>
      <c r="C617" s="29"/>
      <c r="D617" s="29"/>
      <c r="E617" s="35" t="s">
        <v>2093</v>
      </c>
      <c r="F617" s="36" t="s">
        <v>3462</v>
      </c>
      <c r="G617" s="36" t="s">
        <v>3463</v>
      </c>
      <c r="H617" s="35" t="s">
        <v>2057</v>
      </c>
      <c r="I617" s="37">
        <v>288</v>
      </c>
      <c r="J617" s="71" t="s">
        <v>7662</v>
      </c>
      <c r="K617" s="52"/>
      <c r="L617" s="52" t="str">
        <f>IF(VLOOKUP(B617,Sheet2!A:B,2,FALSE)=0,"",VLOOKUP(B617,Sheet2!A:B,2,FALSE))</f>
        <v/>
      </c>
    </row>
    <row r="618" spans="2:12" x14ac:dyDescent="0.2">
      <c r="B618" s="34" t="s">
        <v>3464</v>
      </c>
      <c r="C618" s="29"/>
      <c r="D618" s="29"/>
      <c r="E618" s="35" t="s">
        <v>2093</v>
      </c>
      <c r="F618" s="36" t="s">
        <v>3462</v>
      </c>
      <c r="G618" s="36" t="s">
        <v>3465</v>
      </c>
      <c r="H618" s="35" t="s">
        <v>2057</v>
      </c>
      <c r="I618" s="37">
        <v>160</v>
      </c>
      <c r="J618" s="71" t="s">
        <v>7662</v>
      </c>
      <c r="K618" s="52"/>
      <c r="L618" s="52" t="str">
        <f>IF(VLOOKUP(B618,Sheet2!A:B,2,FALSE)=0,"",VLOOKUP(B618,Sheet2!A:B,2,FALSE))</f>
        <v/>
      </c>
    </row>
    <row r="619" spans="2:12" x14ac:dyDescent="0.2">
      <c r="B619" s="34" t="s">
        <v>3466</v>
      </c>
      <c r="C619" s="29"/>
      <c r="D619" s="29"/>
      <c r="E619" s="35" t="s">
        <v>2093</v>
      </c>
      <c r="F619" s="36" t="s">
        <v>3462</v>
      </c>
      <c r="G619" s="36" t="s">
        <v>3467</v>
      </c>
      <c r="H619" s="35" t="s">
        <v>2057</v>
      </c>
      <c r="I619" s="37">
        <v>440</v>
      </c>
      <c r="J619" s="71" t="s">
        <v>7662</v>
      </c>
      <c r="K619" s="52"/>
      <c r="L619" s="52" t="str">
        <f>IF(VLOOKUP(B619,Sheet2!A:B,2,FALSE)=0,"",VLOOKUP(B619,Sheet2!A:B,2,FALSE))</f>
        <v/>
      </c>
    </row>
    <row r="620" spans="2:12" x14ac:dyDescent="0.2">
      <c r="B620" s="34" t="s">
        <v>3468</v>
      </c>
      <c r="C620" s="29"/>
      <c r="D620" s="29"/>
      <c r="E620" s="35" t="s">
        <v>2093</v>
      </c>
      <c r="F620" s="36" t="s">
        <v>3462</v>
      </c>
      <c r="G620" s="36" t="s">
        <v>3469</v>
      </c>
      <c r="H620" s="35" t="s">
        <v>2057</v>
      </c>
      <c r="I620" s="37">
        <v>60</v>
      </c>
      <c r="J620" s="71" t="s">
        <v>7662</v>
      </c>
      <c r="K620" s="52"/>
      <c r="L620" s="52" t="str">
        <f>IF(VLOOKUP(B620,Sheet2!A:B,2,FALSE)=0,"",VLOOKUP(B620,Sheet2!A:B,2,FALSE))</f>
        <v/>
      </c>
    </row>
    <row r="621" spans="2:12" x14ac:dyDescent="0.2">
      <c r="B621" s="34" t="s">
        <v>3470</v>
      </c>
      <c r="C621" s="29"/>
      <c r="D621" s="29"/>
      <c r="E621" s="35" t="s">
        <v>2093</v>
      </c>
      <c r="F621" s="36" t="s">
        <v>3462</v>
      </c>
      <c r="G621" s="36" t="s">
        <v>3471</v>
      </c>
      <c r="H621" s="35" t="s">
        <v>2057</v>
      </c>
      <c r="I621" s="37">
        <v>300</v>
      </c>
      <c r="J621" s="71" t="s">
        <v>7662</v>
      </c>
      <c r="K621" s="52"/>
      <c r="L621" s="52" t="str">
        <f>IF(VLOOKUP(B621,Sheet2!A:B,2,FALSE)=0,"",VLOOKUP(B621,Sheet2!A:B,2,FALSE))</f>
        <v/>
      </c>
    </row>
    <row r="622" spans="2:12" x14ac:dyDescent="0.2">
      <c r="B622" s="34" t="s">
        <v>3472</v>
      </c>
      <c r="C622" s="29"/>
      <c r="D622" s="29"/>
      <c r="E622" s="35" t="s">
        <v>2093</v>
      </c>
      <c r="F622" s="36" t="s">
        <v>3462</v>
      </c>
      <c r="G622" s="36" t="s">
        <v>3473</v>
      </c>
      <c r="H622" s="35" t="s">
        <v>2057</v>
      </c>
      <c r="I622" s="37">
        <v>300</v>
      </c>
      <c r="J622" s="71" t="s">
        <v>7662</v>
      </c>
      <c r="K622" s="52"/>
      <c r="L622" s="52" t="str">
        <f>IF(VLOOKUP(B622,Sheet2!A:B,2,FALSE)=0,"",VLOOKUP(B622,Sheet2!A:B,2,FALSE))</f>
        <v/>
      </c>
    </row>
    <row r="623" spans="2:12" x14ac:dyDescent="0.2">
      <c r="B623" s="34" t="s">
        <v>3474</v>
      </c>
      <c r="C623" s="29"/>
      <c r="D623" s="29"/>
      <c r="E623" s="35" t="s">
        <v>2093</v>
      </c>
      <c r="F623" s="36" t="s">
        <v>3462</v>
      </c>
      <c r="G623" s="36" t="s">
        <v>3475</v>
      </c>
      <c r="H623" s="35" t="s">
        <v>2057</v>
      </c>
      <c r="I623" s="37">
        <v>500</v>
      </c>
      <c r="J623" s="71" t="s">
        <v>7662</v>
      </c>
      <c r="K623" s="52"/>
      <c r="L623" s="52" t="str">
        <f>IF(VLOOKUP(B623,Sheet2!A:B,2,FALSE)=0,"",VLOOKUP(B623,Sheet2!A:B,2,FALSE))</f>
        <v/>
      </c>
    </row>
    <row r="624" spans="2:12" x14ac:dyDescent="0.2">
      <c r="B624" s="34" t="s">
        <v>3476</v>
      </c>
      <c r="C624" s="29"/>
      <c r="D624" s="29"/>
      <c r="E624" s="35" t="s">
        <v>2093</v>
      </c>
      <c r="F624" s="36" t="s">
        <v>3462</v>
      </c>
      <c r="G624" s="36" t="s">
        <v>3477</v>
      </c>
      <c r="H624" s="35" t="s">
        <v>2057</v>
      </c>
      <c r="I624" s="37">
        <v>500</v>
      </c>
      <c r="J624" s="71" t="s">
        <v>7662</v>
      </c>
      <c r="K624" s="52"/>
      <c r="L624" s="52" t="str">
        <f>IF(VLOOKUP(B624,Sheet2!A:B,2,FALSE)=0,"",VLOOKUP(B624,Sheet2!A:B,2,FALSE))</f>
        <v/>
      </c>
    </row>
    <row r="625" spans="2:12" x14ac:dyDescent="0.2">
      <c r="B625" s="34" t="s">
        <v>3478</v>
      </c>
      <c r="C625" s="29"/>
      <c r="D625" s="29"/>
      <c r="E625" s="35" t="s">
        <v>2093</v>
      </c>
      <c r="F625" s="36" t="s">
        <v>3462</v>
      </c>
      <c r="G625" s="36" t="s">
        <v>3479</v>
      </c>
      <c r="H625" s="35" t="s">
        <v>2057</v>
      </c>
      <c r="I625" s="37">
        <v>180</v>
      </c>
      <c r="J625" s="71" t="s">
        <v>7662</v>
      </c>
      <c r="K625" s="52"/>
      <c r="L625" s="52" t="str">
        <f>IF(VLOOKUP(B625,Sheet2!A:B,2,FALSE)=0,"",VLOOKUP(B625,Sheet2!A:B,2,FALSE))</f>
        <v/>
      </c>
    </row>
    <row r="626" spans="2:12" x14ac:dyDescent="0.2">
      <c r="B626" s="34" t="s">
        <v>3480</v>
      </c>
      <c r="C626" s="29"/>
      <c r="D626" s="29"/>
      <c r="E626" s="35" t="s">
        <v>2093</v>
      </c>
      <c r="F626" s="36" t="s">
        <v>3462</v>
      </c>
      <c r="G626" s="36" t="s">
        <v>3481</v>
      </c>
      <c r="H626" s="35" t="s">
        <v>2057</v>
      </c>
      <c r="I626" s="37">
        <v>360</v>
      </c>
      <c r="J626" s="71" t="s">
        <v>7662</v>
      </c>
      <c r="K626" s="52"/>
      <c r="L626" s="52" t="str">
        <f>IF(VLOOKUP(B626,Sheet2!A:B,2,FALSE)=0,"",VLOOKUP(B626,Sheet2!A:B,2,FALSE))</f>
        <v/>
      </c>
    </row>
    <row r="627" spans="2:12" x14ac:dyDescent="0.2">
      <c r="B627" s="34" t="s">
        <v>3482</v>
      </c>
      <c r="C627" s="29"/>
      <c r="D627" s="29"/>
      <c r="E627" s="35" t="s">
        <v>2093</v>
      </c>
      <c r="F627" s="36" t="s">
        <v>3462</v>
      </c>
      <c r="G627" s="36" t="s">
        <v>3479</v>
      </c>
      <c r="H627" s="35" t="s">
        <v>2057</v>
      </c>
      <c r="I627" s="37">
        <v>300</v>
      </c>
      <c r="J627" s="71" t="s">
        <v>7662</v>
      </c>
      <c r="K627" s="52"/>
      <c r="L627" s="52" t="str">
        <f>IF(VLOOKUP(B627,Sheet2!A:B,2,FALSE)=0,"",VLOOKUP(B627,Sheet2!A:B,2,FALSE))</f>
        <v/>
      </c>
    </row>
    <row r="628" spans="2:12" x14ac:dyDescent="0.2">
      <c r="B628" s="34" t="s">
        <v>3483</v>
      </c>
      <c r="C628" s="29"/>
      <c r="D628" s="29"/>
      <c r="E628" s="35" t="s">
        <v>2093</v>
      </c>
      <c r="F628" s="36" t="s">
        <v>3462</v>
      </c>
      <c r="G628" s="36" t="s">
        <v>3484</v>
      </c>
      <c r="H628" s="35" t="s">
        <v>2057</v>
      </c>
      <c r="I628" s="37">
        <v>480</v>
      </c>
      <c r="J628" s="71" t="s">
        <v>7662</v>
      </c>
      <c r="K628" s="52"/>
      <c r="L628" s="52" t="str">
        <f>IF(VLOOKUP(B628,Sheet2!A:B,2,FALSE)=0,"",VLOOKUP(B628,Sheet2!A:B,2,FALSE))</f>
        <v/>
      </c>
    </row>
    <row r="629" spans="2:12" x14ac:dyDescent="0.2">
      <c r="B629" s="34" t="s">
        <v>3485</v>
      </c>
      <c r="C629" s="29"/>
      <c r="D629" s="29"/>
      <c r="E629" s="35" t="s">
        <v>2093</v>
      </c>
      <c r="F629" s="36" t="s">
        <v>3462</v>
      </c>
      <c r="G629" s="36" t="s">
        <v>3486</v>
      </c>
      <c r="H629" s="35" t="s">
        <v>2057</v>
      </c>
      <c r="I629" s="37">
        <v>184</v>
      </c>
      <c r="J629" s="71" t="s">
        <v>7662</v>
      </c>
      <c r="K629" s="52"/>
      <c r="L629" s="52" t="str">
        <f>IF(VLOOKUP(B629,Sheet2!A:B,2,FALSE)=0,"",VLOOKUP(B629,Sheet2!A:B,2,FALSE))</f>
        <v/>
      </c>
    </row>
    <row r="630" spans="2:12" x14ac:dyDescent="0.2">
      <c r="B630" s="34" t="s">
        <v>3487</v>
      </c>
      <c r="C630" s="29"/>
      <c r="D630" s="29"/>
      <c r="E630" s="35" t="s">
        <v>2093</v>
      </c>
      <c r="F630" s="36" t="s">
        <v>3462</v>
      </c>
      <c r="G630" s="36" t="s">
        <v>3488</v>
      </c>
      <c r="H630" s="35" t="s">
        <v>2057</v>
      </c>
      <c r="I630" s="37">
        <v>320</v>
      </c>
      <c r="J630" s="71" t="s">
        <v>7662</v>
      </c>
      <c r="K630" s="52"/>
      <c r="L630" s="52" t="str">
        <f>IF(VLOOKUP(B630,Sheet2!A:B,2,FALSE)=0,"",VLOOKUP(B630,Sheet2!A:B,2,FALSE))</f>
        <v/>
      </c>
    </row>
    <row r="631" spans="2:12" x14ac:dyDescent="0.2">
      <c r="B631" s="34" t="s">
        <v>3489</v>
      </c>
      <c r="C631" s="29"/>
      <c r="D631" s="29"/>
      <c r="E631" s="35" t="s">
        <v>2093</v>
      </c>
      <c r="F631" s="36" t="s">
        <v>3462</v>
      </c>
      <c r="G631" s="36" t="s">
        <v>3490</v>
      </c>
      <c r="H631" s="35" t="s">
        <v>2057</v>
      </c>
      <c r="I631" s="37">
        <v>470</v>
      </c>
      <c r="J631" s="71" t="s">
        <v>7662</v>
      </c>
      <c r="K631" s="52"/>
      <c r="L631" s="52" t="str">
        <f>IF(VLOOKUP(B631,Sheet2!A:B,2,FALSE)=0,"",VLOOKUP(B631,Sheet2!A:B,2,FALSE))</f>
        <v/>
      </c>
    </row>
    <row r="632" spans="2:12" x14ac:dyDescent="0.2">
      <c r="B632" s="34" t="s">
        <v>3491</v>
      </c>
      <c r="C632" s="29"/>
      <c r="D632" s="29"/>
      <c r="E632" s="35" t="s">
        <v>2093</v>
      </c>
      <c r="F632" s="36" t="s">
        <v>3462</v>
      </c>
      <c r="G632" s="36" t="s">
        <v>3492</v>
      </c>
      <c r="H632" s="35" t="s">
        <v>2057</v>
      </c>
      <c r="I632" s="37">
        <v>529</v>
      </c>
      <c r="J632" s="71" t="s">
        <v>7662</v>
      </c>
      <c r="K632" s="52"/>
      <c r="L632" s="52" t="str">
        <f>IF(VLOOKUP(B632,Sheet2!A:B,2,FALSE)=0,"",VLOOKUP(B632,Sheet2!A:B,2,FALSE))</f>
        <v/>
      </c>
    </row>
    <row r="633" spans="2:12" x14ac:dyDescent="0.2">
      <c r="B633" s="34" t="s">
        <v>3493</v>
      </c>
      <c r="C633" s="29"/>
      <c r="D633" s="29"/>
      <c r="E633" s="35" t="s">
        <v>2093</v>
      </c>
      <c r="F633" s="36" t="s">
        <v>3462</v>
      </c>
      <c r="G633" s="36" t="s">
        <v>3494</v>
      </c>
      <c r="H633" s="35" t="s">
        <v>2057</v>
      </c>
      <c r="I633" s="37">
        <v>511</v>
      </c>
      <c r="J633" s="71" t="s">
        <v>7662</v>
      </c>
      <c r="K633" s="52"/>
      <c r="L633" s="52" t="str">
        <f>IF(VLOOKUP(B633,Sheet2!A:B,2,FALSE)=0,"",VLOOKUP(B633,Sheet2!A:B,2,FALSE))</f>
        <v/>
      </c>
    </row>
    <row r="634" spans="2:12" x14ac:dyDescent="0.2">
      <c r="B634" s="34" t="s">
        <v>3495</v>
      </c>
      <c r="C634" s="29"/>
      <c r="D634" s="29"/>
      <c r="E634" s="35" t="s">
        <v>2093</v>
      </c>
      <c r="F634" s="36" t="s">
        <v>3462</v>
      </c>
      <c r="G634" s="36" t="s">
        <v>3496</v>
      </c>
      <c r="H634" s="35" t="s">
        <v>2057</v>
      </c>
      <c r="I634" s="37">
        <v>398</v>
      </c>
      <c r="J634" s="71" t="s">
        <v>7662</v>
      </c>
      <c r="K634" s="52"/>
      <c r="L634" s="52" t="str">
        <f>IF(VLOOKUP(B634,Sheet2!A:B,2,FALSE)=0,"",VLOOKUP(B634,Sheet2!A:B,2,FALSE))</f>
        <v/>
      </c>
    </row>
    <row r="635" spans="2:12" x14ac:dyDescent="0.2">
      <c r="B635" s="34" t="s">
        <v>3497</v>
      </c>
      <c r="C635" s="29"/>
      <c r="D635" s="29"/>
      <c r="E635" s="35" t="s">
        <v>2093</v>
      </c>
      <c r="F635" s="36" t="s">
        <v>3462</v>
      </c>
      <c r="G635" s="36" t="s">
        <v>3498</v>
      </c>
      <c r="H635" s="35" t="s">
        <v>2057</v>
      </c>
      <c r="I635" s="37">
        <v>300</v>
      </c>
      <c r="J635" s="71" t="s">
        <v>7662</v>
      </c>
      <c r="K635" s="52"/>
      <c r="L635" s="52" t="str">
        <f>IF(VLOOKUP(B635,Sheet2!A:B,2,FALSE)=0,"",VLOOKUP(B635,Sheet2!A:B,2,FALSE))</f>
        <v/>
      </c>
    </row>
    <row r="636" spans="2:12" x14ac:dyDescent="0.2">
      <c r="B636" s="34" t="s">
        <v>3499</v>
      </c>
      <c r="C636" s="29"/>
      <c r="D636" s="29"/>
      <c r="E636" s="35" t="s">
        <v>2093</v>
      </c>
      <c r="F636" s="36" t="s">
        <v>3462</v>
      </c>
      <c r="G636" s="36" t="s">
        <v>3500</v>
      </c>
      <c r="H636" s="35" t="s">
        <v>2057</v>
      </c>
      <c r="I636" s="37">
        <v>240</v>
      </c>
      <c r="J636" s="71" t="s">
        <v>7662</v>
      </c>
      <c r="K636" s="52"/>
      <c r="L636" s="52" t="str">
        <f>IF(VLOOKUP(B636,Sheet2!A:B,2,FALSE)=0,"",VLOOKUP(B636,Sheet2!A:B,2,FALSE))</f>
        <v/>
      </c>
    </row>
    <row r="637" spans="2:12" x14ac:dyDescent="0.2">
      <c r="B637" s="34" t="s">
        <v>3501</v>
      </c>
      <c r="C637" s="29"/>
      <c r="D637" s="29"/>
      <c r="E637" s="35" t="s">
        <v>2093</v>
      </c>
      <c r="F637" s="36" t="s">
        <v>3462</v>
      </c>
      <c r="G637" s="36" t="s">
        <v>3502</v>
      </c>
      <c r="H637" s="35" t="s">
        <v>2057</v>
      </c>
      <c r="I637" s="37">
        <v>360</v>
      </c>
      <c r="J637" s="71" t="s">
        <v>7662</v>
      </c>
      <c r="K637" s="52"/>
      <c r="L637" s="52" t="str">
        <f>IF(VLOOKUP(B637,Sheet2!A:B,2,FALSE)=0,"",VLOOKUP(B637,Sheet2!A:B,2,FALSE))</f>
        <v/>
      </c>
    </row>
    <row r="638" spans="2:12" x14ac:dyDescent="0.2">
      <c r="B638" s="34" t="s">
        <v>3503</v>
      </c>
      <c r="C638" s="29"/>
      <c r="D638" s="29"/>
      <c r="E638" s="35" t="s">
        <v>2093</v>
      </c>
      <c r="F638" s="36" t="s">
        <v>3462</v>
      </c>
      <c r="G638" s="36" t="s">
        <v>3504</v>
      </c>
      <c r="H638" s="35" t="s">
        <v>2057</v>
      </c>
      <c r="I638" s="37">
        <v>290</v>
      </c>
      <c r="J638" s="71" t="s">
        <v>7662</v>
      </c>
      <c r="K638" s="52"/>
      <c r="L638" s="52" t="str">
        <f>IF(VLOOKUP(B638,Sheet2!A:B,2,FALSE)=0,"",VLOOKUP(B638,Sheet2!A:B,2,FALSE))</f>
        <v/>
      </c>
    </row>
    <row r="639" spans="2:12" x14ac:dyDescent="0.2">
      <c r="B639" s="34" t="s">
        <v>3505</v>
      </c>
      <c r="C639" s="29"/>
      <c r="D639" s="29"/>
      <c r="E639" s="35" t="s">
        <v>2093</v>
      </c>
      <c r="F639" s="36" t="s">
        <v>3462</v>
      </c>
      <c r="G639" s="36" t="s">
        <v>3506</v>
      </c>
      <c r="H639" s="35" t="s">
        <v>2057</v>
      </c>
      <c r="I639" s="37">
        <v>350</v>
      </c>
      <c r="J639" s="71" t="s">
        <v>7662</v>
      </c>
      <c r="K639" s="52"/>
      <c r="L639" s="52" t="str">
        <f>IF(VLOOKUP(B639,Sheet2!A:B,2,FALSE)=0,"",VLOOKUP(B639,Sheet2!A:B,2,FALSE))</f>
        <v/>
      </c>
    </row>
    <row r="640" spans="2:12" x14ac:dyDescent="0.2">
      <c r="B640" s="34" t="s">
        <v>3507</v>
      </c>
      <c r="C640" s="29"/>
      <c r="D640" s="29"/>
      <c r="E640" s="35" t="s">
        <v>2093</v>
      </c>
      <c r="F640" s="36" t="s">
        <v>3462</v>
      </c>
      <c r="G640" s="36" t="s">
        <v>3508</v>
      </c>
      <c r="H640" s="35" t="s">
        <v>2057</v>
      </c>
      <c r="I640" s="37">
        <v>252</v>
      </c>
      <c r="J640" s="71" t="s">
        <v>7662</v>
      </c>
      <c r="K640" s="52"/>
      <c r="L640" s="52" t="str">
        <f>IF(VLOOKUP(B640,Sheet2!A:B,2,FALSE)=0,"",VLOOKUP(B640,Sheet2!A:B,2,FALSE))</f>
        <v/>
      </c>
    </row>
    <row r="641" spans="2:12" x14ac:dyDescent="0.2">
      <c r="B641" s="34" t="s">
        <v>3509</v>
      </c>
      <c r="C641" s="29"/>
      <c r="D641" s="29"/>
      <c r="E641" s="35" t="s">
        <v>2093</v>
      </c>
      <c r="F641" s="36" t="s">
        <v>3462</v>
      </c>
      <c r="G641" s="36" t="s">
        <v>3510</v>
      </c>
      <c r="H641" s="35" t="s">
        <v>2057</v>
      </c>
      <c r="I641" s="37">
        <v>270</v>
      </c>
      <c r="J641" s="71" t="s">
        <v>7662</v>
      </c>
      <c r="K641" s="52"/>
      <c r="L641" s="52" t="str">
        <f>IF(VLOOKUP(B641,Sheet2!A:B,2,FALSE)=0,"",VLOOKUP(B641,Sheet2!A:B,2,FALSE))</f>
        <v/>
      </c>
    </row>
    <row r="642" spans="2:12" x14ac:dyDescent="0.2">
      <c r="B642" s="34" t="s">
        <v>3511</v>
      </c>
      <c r="C642" s="29"/>
      <c r="D642" s="29"/>
      <c r="E642" s="35" t="s">
        <v>2093</v>
      </c>
      <c r="F642" s="36" t="s">
        <v>3462</v>
      </c>
      <c r="G642" s="36" t="s">
        <v>3512</v>
      </c>
      <c r="H642" s="35" t="s">
        <v>2057</v>
      </c>
      <c r="I642" s="37">
        <v>300</v>
      </c>
      <c r="J642" s="71" t="s">
        <v>7662</v>
      </c>
      <c r="K642" s="52"/>
      <c r="L642" s="52" t="str">
        <f>IF(VLOOKUP(B642,Sheet2!A:B,2,FALSE)=0,"",VLOOKUP(B642,Sheet2!A:B,2,FALSE))</f>
        <v/>
      </c>
    </row>
    <row r="643" spans="2:12" x14ac:dyDescent="0.2">
      <c r="B643" s="34" t="s">
        <v>3513</v>
      </c>
      <c r="C643" s="29"/>
      <c r="D643" s="29"/>
      <c r="E643" s="35" t="s">
        <v>2093</v>
      </c>
      <c r="F643" s="36" t="s">
        <v>3462</v>
      </c>
      <c r="G643" s="36" t="s">
        <v>3514</v>
      </c>
      <c r="H643" s="35" t="s">
        <v>2057</v>
      </c>
      <c r="I643" s="37">
        <v>378</v>
      </c>
      <c r="J643" s="71" t="s">
        <v>7662</v>
      </c>
      <c r="K643" s="52"/>
      <c r="L643" s="52" t="str">
        <f>IF(VLOOKUP(B643,Sheet2!A:B,2,FALSE)=0,"",VLOOKUP(B643,Sheet2!A:B,2,FALSE))</f>
        <v/>
      </c>
    </row>
    <row r="644" spans="2:12" x14ac:dyDescent="0.2">
      <c r="B644" s="34" t="s">
        <v>3515</v>
      </c>
      <c r="C644" s="29"/>
      <c r="D644" s="29"/>
      <c r="E644" s="35" t="s">
        <v>2093</v>
      </c>
      <c r="F644" s="36" t="s">
        <v>3462</v>
      </c>
      <c r="G644" s="36" t="s">
        <v>3516</v>
      </c>
      <c r="H644" s="35" t="s">
        <v>2057</v>
      </c>
      <c r="I644" s="37">
        <v>220</v>
      </c>
      <c r="J644" s="71" t="s">
        <v>7662</v>
      </c>
      <c r="K644" s="52"/>
      <c r="L644" s="52" t="str">
        <f>IF(VLOOKUP(B644,Sheet2!A:B,2,FALSE)=0,"",VLOOKUP(B644,Sheet2!A:B,2,FALSE))</f>
        <v/>
      </c>
    </row>
    <row r="645" spans="2:12" x14ac:dyDescent="0.2">
      <c r="B645" s="34" t="s">
        <v>3517</v>
      </c>
      <c r="C645" s="29"/>
      <c r="D645" s="29"/>
      <c r="E645" s="35" t="s">
        <v>2093</v>
      </c>
      <c r="F645" s="36" t="s">
        <v>3462</v>
      </c>
      <c r="G645" s="36" t="s">
        <v>3518</v>
      </c>
      <c r="H645" s="35" t="s">
        <v>2057</v>
      </c>
      <c r="I645" s="37">
        <v>380</v>
      </c>
      <c r="J645" s="71" t="s">
        <v>7662</v>
      </c>
      <c r="K645" s="52"/>
      <c r="L645" s="52" t="str">
        <f>IF(VLOOKUP(B645,Sheet2!A:B,2,FALSE)=0,"",VLOOKUP(B645,Sheet2!A:B,2,FALSE))</f>
        <v/>
      </c>
    </row>
    <row r="646" spans="2:12" x14ac:dyDescent="0.2">
      <c r="B646" s="34" t="s">
        <v>3519</v>
      </c>
      <c r="C646" s="29"/>
      <c r="D646" s="29"/>
      <c r="E646" s="35" t="s">
        <v>2093</v>
      </c>
      <c r="F646" s="36" t="s">
        <v>3462</v>
      </c>
      <c r="G646" s="36" t="s">
        <v>3520</v>
      </c>
      <c r="H646" s="35" t="s">
        <v>2057</v>
      </c>
      <c r="I646" s="37">
        <v>100</v>
      </c>
      <c r="J646" s="71" t="s">
        <v>7662</v>
      </c>
      <c r="K646" s="52"/>
      <c r="L646" s="52" t="str">
        <f>IF(VLOOKUP(B646,Sheet2!A:B,2,FALSE)=0,"",VLOOKUP(B646,Sheet2!A:B,2,FALSE))</f>
        <v/>
      </c>
    </row>
    <row r="647" spans="2:12" x14ac:dyDescent="0.2">
      <c r="B647" s="34" t="s">
        <v>3521</v>
      </c>
      <c r="C647" s="29"/>
      <c r="D647" s="29"/>
      <c r="E647" s="35" t="s">
        <v>2093</v>
      </c>
      <c r="F647" s="36" t="s">
        <v>3462</v>
      </c>
      <c r="G647" s="36" t="s">
        <v>3522</v>
      </c>
      <c r="H647" s="35" t="s">
        <v>2057</v>
      </c>
      <c r="I647" s="37">
        <v>160</v>
      </c>
      <c r="J647" s="71" t="s">
        <v>7662</v>
      </c>
      <c r="K647" s="52"/>
      <c r="L647" s="52" t="str">
        <f>IF(VLOOKUP(B647,Sheet2!A:B,2,FALSE)=0,"",VLOOKUP(B647,Sheet2!A:B,2,FALSE))</f>
        <v/>
      </c>
    </row>
    <row r="648" spans="2:12" x14ac:dyDescent="0.2">
      <c r="B648" s="34" t="s">
        <v>3523</v>
      </c>
      <c r="C648" s="29"/>
      <c r="D648" s="29"/>
      <c r="E648" s="35" t="s">
        <v>2093</v>
      </c>
      <c r="F648" s="36" t="s">
        <v>3462</v>
      </c>
      <c r="G648" s="36" t="s">
        <v>3524</v>
      </c>
      <c r="H648" s="35" t="s">
        <v>2057</v>
      </c>
      <c r="I648" s="37">
        <v>221</v>
      </c>
      <c r="J648" s="71" t="s">
        <v>7662</v>
      </c>
      <c r="K648" s="52"/>
      <c r="L648" s="52" t="str">
        <f>IF(VLOOKUP(B648,Sheet2!A:B,2,FALSE)=0,"",VLOOKUP(B648,Sheet2!A:B,2,FALSE))</f>
        <v/>
      </c>
    </row>
    <row r="649" spans="2:12" x14ac:dyDescent="0.2">
      <c r="B649" s="34" t="s">
        <v>3525</v>
      </c>
      <c r="C649" s="29"/>
      <c r="D649" s="29"/>
      <c r="E649" s="35" t="s">
        <v>2093</v>
      </c>
      <c r="F649" s="36" t="s">
        <v>3462</v>
      </c>
      <c r="G649" s="36" t="s">
        <v>3526</v>
      </c>
      <c r="H649" s="35" t="s">
        <v>2057</v>
      </c>
      <c r="I649" s="37">
        <v>258</v>
      </c>
      <c r="J649" s="71" t="s">
        <v>7662</v>
      </c>
      <c r="K649" s="52"/>
      <c r="L649" s="52" t="str">
        <f>IF(VLOOKUP(B649,Sheet2!A:B,2,FALSE)=0,"",VLOOKUP(B649,Sheet2!A:B,2,FALSE))</f>
        <v/>
      </c>
    </row>
    <row r="650" spans="2:12" x14ac:dyDescent="0.2">
      <c r="B650" s="34" t="s">
        <v>3527</v>
      </c>
      <c r="C650" s="29"/>
      <c r="D650" s="29"/>
      <c r="E650" s="35" t="s">
        <v>2093</v>
      </c>
      <c r="F650" s="36" t="s">
        <v>3462</v>
      </c>
      <c r="G650" s="36" t="s">
        <v>3528</v>
      </c>
      <c r="H650" s="35" t="s">
        <v>2057</v>
      </c>
      <c r="I650" s="37">
        <v>420</v>
      </c>
      <c r="J650" s="71" t="s">
        <v>7662</v>
      </c>
      <c r="K650" s="52"/>
      <c r="L650" s="52" t="str">
        <f>IF(VLOOKUP(B650,Sheet2!A:B,2,FALSE)=0,"",VLOOKUP(B650,Sheet2!A:B,2,FALSE))</f>
        <v/>
      </c>
    </row>
    <row r="651" spans="2:12" x14ac:dyDescent="0.2">
      <c r="B651" s="34" t="s">
        <v>3529</v>
      </c>
      <c r="C651" s="29"/>
      <c r="D651" s="29"/>
      <c r="E651" s="35" t="s">
        <v>2093</v>
      </c>
      <c r="F651" s="36" t="s">
        <v>3462</v>
      </c>
      <c r="G651" s="36" t="s">
        <v>3530</v>
      </c>
      <c r="H651" s="35" t="s">
        <v>2057</v>
      </c>
      <c r="I651" s="37">
        <v>300</v>
      </c>
      <c r="J651" s="71" t="s">
        <v>7662</v>
      </c>
      <c r="K651" s="52"/>
      <c r="L651" s="52" t="str">
        <f>IF(VLOOKUP(B651,Sheet2!A:B,2,FALSE)=0,"",VLOOKUP(B651,Sheet2!A:B,2,FALSE))</f>
        <v/>
      </c>
    </row>
    <row r="652" spans="2:12" x14ac:dyDescent="0.2">
      <c r="B652" s="34" t="s">
        <v>3531</v>
      </c>
      <c r="C652" s="29"/>
      <c r="D652" s="29"/>
      <c r="E652" s="35" t="s">
        <v>2093</v>
      </c>
      <c r="F652" s="36" t="s">
        <v>3462</v>
      </c>
      <c r="G652" s="36" t="s">
        <v>3532</v>
      </c>
      <c r="H652" s="35" t="s">
        <v>2057</v>
      </c>
      <c r="I652" s="37">
        <v>220</v>
      </c>
      <c r="J652" s="71" t="s">
        <v>7662</v>
      </c>
      <c r="K652" s="52"/>
      <c r="L652" s="52" t="str">
        <f>IF(VLOOKUP(B652,Sheet2!A:B,2,FALSE)=0,"",VLOOKUP(B652,Sheet2!A:B,2,FALSE))</f>
        <v/>
      </c>
    </row>
    <row r="653" spans="2:12" x14ac:dyDescent="0.2">
      <c r="B653" s="34" t="s">
        <v>3533</v>
      </c>
      <c r="C653" s="29"/>
      <c r="D653" s="29"/>
      <c r="E653" s="35" t="s">
        <v>2093</v>
      </c>
      <c r="F653" s="36" t="s">
        <v>3462</v>
      </c>
      <c r="G653" s="36" t="s">
        <v>3534</v>
      </c>
      <c r="H653" s="35" t="s">
        <v>2057</v>
      </c>
      <c r="I653" s="37">
        <v>120</v>
      </c>
      <c r="J653" s="71" t="s">
        <v>7662</v>
      </c>
      <c r="K653" s="52"/>
      <c r="L653" s="52" t="str">
        <f>IF(VLOOKUP(B653,Sheet2!A:B,2,FALSE)=0,"",VLOOKUP(B653,Sheet2!A:B,2,FALSE))</f>
        <v/>
      </c>
    </row>
    <row r="654" spans="2:12" x14ac:dyDescent="0.2">
      <c r="B654" s="34" t="s">
        <v>3535</v>
      </c>
      <c r="C654" s="29"/>
      <c r="D654" s="29"/>
      <c r="E654" s="35" t="s">
        <v>2093</v>
      </c>
      <c r="F654" s="36" t="s">
        <v>3536</v>
      </c>
      <c r="G654" s="36" t="s">
        <v>3537</v>
      </c>
      <c r="H654" s="35" t="s">
        <v>3233</v>
      </c>
      <c r="I654" s="37">
        <v>70</v>
      </c>
      <c r="J654" s="71" t="s">
        <v>7662</v>
      </c>
      <c r="K654" s="52"/>
      <c r="L654" s="52" t="str">
        <f>IF(VLOOKUP(B654,Sheet2!A:B,2,FALSE)=0,"",VLOOKUP(B654,Sheet2!A:B,2,FALSE))</f>
        <v/>
      </c>
    </row>
    <row r="655" spans="2:12" x14ac:dyDescent="0.2">
      <c r="B655" s="34" t="s">
        <v>3538</v>
      </c>
      <c r="C655" s="29"/>
      <c r="D655" s="29"/>
      <c r="E655" s="35" t="s">
        <v>2093</v>
      </c>
      <c r="F655" s="36" t="s">
        <v>3404</v>
      </c>
      <c r="G655" s="36" t="s">
        <v>3539</v>
      </c>
      <c r="H655" s="35" t="s">
        <v>2057</v>
      </c>
      <c r="I655" s="37">
        <v>60</v>
      </c>
      <c r="J655" s="71" t="s">
        <v>7662</v>
      </c>
      <c r="K655" s="52"/>
      <c r="L655" s="52" t="str">
        <f>IF(VLOOKUP(B655,Sheet2!A:B,2,FALSE)=0,"",VLOOKUP(B655,Sheet2!A:B,2,FALSE))</f>
        <v/>
      </c>
    </row>
    <row r="656" spans="2:12" x14ac:dyDescent="0.2">
      <c r="B656" s="34" t="s">
        <v>3540</v>
      </c>
      <c r="C656" s="29"/>
      <c r="D656" s="29"/>
      <c r="E656" s="35" t="s">
        <v>2093</v>
      </c>
      <c r="F656" s="36" t="s">
        <v>3404</v>
      </c>
      <c r="G656" s="36" t="s">
        <v>3541</v>
      </c>
      <c r="H656" s="35" t="s">
        <v>2057</v>
      </c>
      <c r="I656" s="37">
        <v>60</v>
      </c>
      <c r="J656" s="71" t="s">
        <v>7662</v>
      </c>
      <c r="K656" s="52"/>
      <c r="L656" s="52" t="str">
        <f>IF(VLOOKUP(B656,Sheet2!A:B,2,FALSE)=0,"",VLOOKUP(B656,Sheet2!A:B,2,FALSE))</f>
        <v/>
      </c>
    </row>
    <row r="657" spans="2:12" x14ac:dyDescent="0.2">
      <c r="B657" s="34" t="s">
        <v>3542</v>
      </c>
      <c r="C657" s="29"/>
      <c r="D657" s="29"/>
      <c r="E657" s="35" t="s">
        <v>2093</v>
      </c>
      <c r="F657" s="36" t="s">
        <v>3404</v>
      </c>
      <c r="G657" s="36" t="s">
        <v>3543</v>
      </c>
      <c r="H657" s="35" t="s">
        <v>2057</v>
      </c>
      <c r="I657" s="37">
        <v>70</v>
      </c>
      <c r="J657" s="71" t="s">
        <v>7662</v>
      </c>
      <c r="K657" s="52"/>
      <c r="L657" s="52" t="str">
        <f>IF(VLOOKUP(B657,Sheet2!A:B,2,FALSE)=0,"",VLOOKUP(B657,Sheet2!A:B,2,FALSE))</f>
        <v/>
      </c>
    </row>
    <row r="658" spans="2:12" x14ac:dyDescent="0.2">
      <c r="B658" s="34" t="s">
        <v>3544</v>
      </c>
      <c r="C658" s="29"/>
      <c r="D658" s="29"/>
      <c r="E658" s="35" t="s">
        <v>2093</v>
      </c>
      <c r="F658" s="36" t="s">
        <v>3545</v>
      </c>
      <c r="G658" s="36" t="s">
        <v>3546</v>
      </c>
      <c r="H658" s="35" t="s">
        <v>2057</v>
      </c>
      <c r="I658" s="37">
        <v>50</v>
      </c>
      <c r="J658" s="71" t="s">
        <v>7662</v>
      </c>
      <c r="K658" s="52"/>
      <c r="L658" s="52" t="str">
        <f>IF(VLOOKUP(B658,Sheet2!A:B,2,FALSE)=0,"",VLOOKUP(B658,Sheet2!A:B,2,FALSE))</f>
        <v/>
      </c>
    </row>
    <row r="659" spans="2:12" x14ac:dyDescent="0.2">
      <c r="B659" s="34" t="s">
        <v>3547</v>
      </c>
      <c r="C659" s="29"/>
      <c r="D659" s="29"/>
      <c r="E659" s="35" t="s">
        <v>2093</v>
      </c>
      <c r="F659" s="36" t="s">
        <v>3548</v>
      </c>
      <c r="G659" s="36" t="s">
        <v>3549</v>
      </c>
      <c r="H659" s="35" t="s">
        <v>2057</v>
      </c>
      <c r="I659" s="37">
        <v>70</v>
      </c>
      <c r="J659" s="71" t="s">
        <v>7662</v>
      </c>
      <c r="K659" s="52"/>
      <c r="L659" s="52" t="str">
        <f>IF(VLOOKUP(B659,Sheet2!A:B,2,FALSE)=0,"",VLOOKUP(B659,Sheet2!A:B,2,FALSE))</f>
        <v/>
      </c>
    </row>
    <row r="660" spans="2:12" x14ac:dyDescent="0.2">
      <c r="B660" s="34" t="s">
        <v>3550</v>
      </c>
      <c r="C660" s="29"/>
      <c r="D660" s="29"/>
      <c r="E660" s="35" t="s">
        <v>2093</v>
      </c>
      <c r="F660" s="36" t="s">
        <v>3548</v>
      </c>
      <c r="G660" s="36" t="s">
        <v>3551</v>
      </c>
      <c r="H660" s="35" t="s">
        <v>2057</v>
      </c>
      <c r="I660" s="37">
        <v>50</v>
      </c>
      <c r="J660" s="71" t="s">
        <v>7662</v>
      </c>
      <c r="K660" s="52"/>
      <c r="L660" s="52" t="str">
        <f>IF(VLOOKUP(B660,Sheet2!A:B,2,FALSE)=0,"",VLOOKUP(B660,Sheet2!A:B,2,FALSE))</f>
        <v/>
      </c>
    </row>
    <row r="661" spans="2:12" x14ac:dyDescent="0.2">
      <c r="B661" s="34" t="s">
        <v>3552</v>
      </c>
      <c r="C661" s="29"/>
      <c r="D661" s="29"/>
      <c r="E661" s="35" t="s">
        <v>2093</v>
      </c>
      <c r="F661" s="36" t="s">
        <v>3553</v>
      </c>
      <c r="G661" s="36" t="s">
        <v>3554</v>
      </c>
      <c r="H661" s="35" t="s">
        <v>2057</v>
      </c>
      <c r="I661" s="37">
        <v>50</v>
      </c>
      <c r="J661" s="71" t="s">
        <v>7662</v>
      </c>
      <c r="K661" s="52"/>
      <c r="L661" s="52" t="str">
        <f>IF(VLOOKUP(B661,Sheet2!A:B,2,FALSE)=0,"",VLOOKUP(B661,Sheet2!A:B,2,FALSE))</f>
        <v/>
      </c>
    </row>
    <row r="662" spans="2:12" x14ac:dyDescent="0.2">
      <c r="B662" s="34" t="s">
        <v>3555</v>
      </c>
      <c r="C662" s="29"/>
      <c r="D662" s="29"/>
      <c r="E662" s="35" t="s">
        <v>2093</v>
      </c>
      <c r="F662" s="36" t="s">
        <v>3556</v>
      </c>
      <c r="G662" s="36" t="s">
        <v>3557</v>
      </c>
      <c r="H662" s="35" t="s">
        <v>3233</v>
      </c>
      <c r="I662" s="37">
        <v>208</v>
      </c>
      <c r="J662" s="71" t="s">
        <v>7662</v>
      </c>
      <c r="K662" s="52"/>
      <c r="L662" s="52" t="str">
        <f>IF(VLOOKUP(B662,Sheet2!A:B,2,FALSE)=0,"",VLOOKUP(B662,Sheet2!A:B,2,FALSE))</f>
        <v/>
      </c>
    </row>
    <row r="663" spans="2:12" x14ac:dyDescent="0.2">
      <c r="B663" s="34" t="s">
        <v>3558</v>
      </c>
      <c r="C663" s="29"/>
      <c r="D663" s="29"/>
      <c r="E663" s="35" t="s">
        <v>2093</v>
      </c>
      <c r="F663" s="36" t="s">
        <v>3556</v>
      </c>
      <c r="G663" s="36" t="s">
        <v>3559</v>
      </c>
      <c r="H663" s="35" t="s">
        <v>3233</v>
      </c>
      <c r="I663" s="37">
        <v>162</v>
      </c>
      <c r="J663" s="71" t="s">
        <v>7662</v>
      </c>
      <c r="K663" s="52"/>
      <c r="L663" s="52" t="str">
        <f>IF(VLOOKUP(B663,Sheet2!A:B,2,FALSE)=0,"",VLOOKUP(B663,Sheet2!A:B,2,FALSE))</f>
        <v/>
      </c>
    </row>
    <row r="664" spans="2:12" x14ac:dyDescent="0.2">
      <c r="B664" s="34" t="s">
        <v>3560</v>
      </c>
      <c r="C664" s="29"/>
      <c r="D664" s="29"/>
      <c r="E664" s="35" t="s">
        <v>2093</v>
      </c>
      <c r="F664" s="36" t="s">
        <v>3556</v>
      </c>
      <c r="G664" s="36" t="s">
        <v>3561</v>
      </c>
      <c r="H664" s="35" t="s">
        <v>3233</v>
      </c>
      <c r="I664" s="37">
        <v>144</v>
      </c>
      <c r="J664" s="71" t="s">
        <v>7662</v>
      </c>
      <c r="K664" s="52"/>
      <c r="L664" s="52" t="str">
        <f>IF(VLOOKUP(B664,Sheet2!A:B,2,FALSE)=0,"",VLOOKUP(B664,Sheet2!A:B,2,FALSE))</f>
        <v/>
      </c>
    </row>
    <row r="665" spans="2:12" x14ac:dyDescent="0.2">
      <c r="B665" s="34" t="s">
        <v>3562</v>
      </c>
      <c r="C665" s="29"/>
      <c r="D665" s="29"/>
      <c r="E665" s="35" t="s">
        <v>2093</v>
      </c>
      <c r="F665" s="36" t="s">
        <v>3556</v>
      </c>
      <c r="G665" s="36" t="s">
        <v>3563</v>
      </c>
      <c r="H665" s="35" t="s">
        <v>3233</v>
      </c>
      <c r="I665" s="37">
        <v>142</v>
      </c>
      <c r="J665" s="71" t="s">
        <v>7662</v>
      </c>
      <c r="K665" s="52"/>
      <c r="L665" s="52" t="str">
        <f>IF(VLOOKUP(B665,Sheet2!A:B,2,FALSE)=0,"",VLOOKUP(B665,Sheet2!A:B,2,FALSE))</f>
        <v/>
      </c>
    </row>
    <row r="666" spans="2:12" x14ac:dyDescent="0.2">
      <c r="B666" s="34" t="s">
        <v>3564</v>
      </c>
      <c r="C666" s="29"/>
      <c r="D666" s="29"/>
      <c r="E666" s="35" t="s">
        <v>2093</v>
      </c>
      <c r="F666" s="36" t="s">
        <v>3556</v>
      </c>
      <c r="G666" s="36" t="s">
        <v>3565</v>
      </c>
      <c r="H666" s="35" t="s">
        <v>3233</v>
      </c>
      <c r="I666" s="37">
        <v>165</v>
      </c>
      <c r="J666" s="71" t="s">
        <v>7662</v>
      </c>
      <c r="K666" s="52"/>
      <c r="L666" s="52" t="str">
        <f>IF(VLOOKUP(B666,Sheet2!A:B,2,FALSE)=0,"",VLOOKUP(B666,Sheet2!A:B,2,FALSE))</f>
        <v/>
      </c>
    </row>
    <row r="667" spans="2:12" x14ac:dyDescent="0.2">
      <c r="B667" s="34" t="s">
        <v>3566</v>
      </c>
      <c r="C667" s="29"/>
      <c r="D667" s="29"/>
      <c r="E667" s="35" t="s">
        <v>2093</v>
      </c>
      <c r="F667" s="36" t="s">
        <v>3556</v>
      </c>
      <c r="G667" s="36" t="s">
        <v>3567</v>
      </c>
      <c r="H667" s="35" t="s">
        <v>3233</v>
      </c>
      <c r="I667" s="37">
        <v>158</v>
      </c>
      <c r="J667" s="71" t="s">
        <v>7662</v>
      </c>
      <c r="K667" s="52"/>
      <c r="L667" s="52" t="str">
        <f>IF(VLOOKUP(B667,Sheet2!A:B,2,FALSE)=0,"",VLOOKUP(B667,Sheet2!A:B,2,FALSE))</f>
        <v/>
      </c>
    </row>
    <row r="668" spans="2:12" x14ac:dyDescent="0.2">
      <c r="B668" s="34" t="s">
        <v>3568</v>
      </c>
      <c r="C668" s="29"/>
      <c r="D668" s="29"/>
      <c r="E668" s="35" t="s">
        <v>2093</v>
      </c>
      <c r="F668" s="36" t="s">
        <v>3556</v>
      </c>
      <c r="G668" s="36" t="s">
        <v>3569</v>
      </c>
      <c r="H668" s="35" t="s">
        <v>3233</v>
      </c>
      <c r="I668" s="37">
        <v>257</v>
      </c>
      <c r="J668" s="71" t="s">
        <v>7662</v>
      </c>
      <c r="K668" s="52"/>
      <c r="L668" s="52" t="str">
        <f>IF(VLOOKUP(B668,Sheet2!A:B,2,FALSE)=0,"",VLOOKUP(B668,Sheet2!A:B,2,FALSE))</f>
        <v/>
      </c>
    </row>
    <row r="669" spans="2:12" x14ac:dyDescent="0.2">
      <c r="B669" s="34" t="s">
        <v>3570</v>
      </c>
      <c r="C669" s="29"/>
      <c r="D669" s="29"/>
      <c r="E669" s="35" t="s">
        <v>2093</v>
      </c>
      <c r="F669" s="36" t="s">
        <v>3556</v>
      </c>
      <c r="G669" s="36" t="s">
        <v>3571</v>
      </c>
      <c r="H669" s="35" t="s">
        <v>3233</v>
      </c>
      <c r="I669" s="37">
        <v>80</v>
      </c>
      <c r="J669" s="71" t="s">
        <v>7662</v>
      </c>
      <c r="K669" s="52"/>
      <c r="L669" s="52" t="str">
        <f>IF(VLOOKUP(B669,Sheet2!A:B,2,FALSE)=0,"",VLOOKUP(B669,Sheet2!A:B,2,FALSE))</f>
        <v/>
      </c>
    </row>
    <row r="670" spans="2:12" x14ac:dyDescent="0.2">
      <c r="B670" s="34" t="s">
        <v>3572</v>
      </c>
      <c r="C670" s="29"/>
      <c r="D670" s="29"/>
      <c r="E670" s="35" t="s">
        <v>2093</v>
      </c>
      <c r="F670" s="36" t="s">
        <v>3556</v>
      </c>
      <c r="G670" s="36" t="s">
        <v>3573</v>
      </c>
      <c r="H670" s="35" t="s">
        <v>3233</v>
      </c>
      <c r="I670" s="37">
        <v>116</v>
      </c>
      <c r="J670" s="71" t="s">
        <v>7662</v>
      </c>
      <c r="K670" s="52"/>
      <c r="L670" s="52" t="str">
        <f>IF(VLOOKUP(B670,Sheet2!A:B,2,FALSE)=0,"",VLOOKUP(B670,Sheet2!A:B,2,FALSE))</f>
        <v/>
      </c>
    </row>
    <row r="671" spans="2:12" x14ac:dyDescent="0.2">
      <c r="B671" s="34" t="s">
        <v>3574</v>
      </c>
      <c r="C671" s="29"/>
      <c r="D671" s="29"/>
      <c r="E671" s="35" t="s">
        <v>2093</v>
      </c>
      <c r="F671" s="36" t="s">
        <v>3556</v>
      </c>
      <c r="G671" s="36" t="s">
        <v>3575</v>
      </c>
      <c r="H671" s="35" t="s">
        <v>3233</v>
      </c>
      <c r="I671" s="37">
        <v>173</v>
      </c>
      <c r="J671" s="71" t="s">
        <v>7662</v>
      </c>
      <c r="K671" s="52"/>
      <c r="L671" s="52" t="str">
        <f>IF(VLOOKUP(B671,Sheet2!A:B,2,FALSE)=0,"",VLOOKUP(B671,Sheet2!A:B,2,FALSE))</f>
        <v/>
      </c>
    </row>
    <row r="672" spans="2:12" x14ac:dyDescent="0.2">
      <c r="B672" s="34" t="s">
        <v>3576</v>
      </c>
      <c r="C672" s="29"/>
      <c r="D672" s="29"/>
      <c r="E672" s="35" t="s">
        <v>2093</v>
      </c>
      <c r="F672" s="36" t="s">
        <v>3556</v>
      </c>
      <c r="G672" s="36" t="s">
        <v>3577</v>
      </c>
      <c r="H672" s="35" t="s">
        <v>3233</v>
      </c>
      <c r="I672" s="37">
        <v>235</v>
      </c>
      <c r="J672" s="71" t="s">
        <v>7662</v>
      </c>
      <c r="K672" s="52"/>
      <c r="L672" s="52" t="str">
        <f>IF(VLOOKUP(B672,Sheet2!A:B,2,FALSE)=0,"",VLOOKUP(B672,Sheet2!A:B,2,FALSE))</f>
        <v/>
      </c>
    </row>
    <row r="673" spans="2:12" x14ac:dyDescent="0.2">
      <c r="B673" s="34" t="s">
        <v>3578</v>
      </c>
      <c r="C673" s="29"/>
      <c r="D673" s="29"/>
      <c r="E673" s="35" t="s">
        <v>2093</v>
      </c>
      <c r="F673" s="36" t="s">
        <v>3556</v>
      </c>
      <c r="G673" s="36" t="s">
        <v>3579</v>
      </c>
      <c r="H673" s="35" t="s">
        <v>3233</v>
      </c>
      <c r="I673" s="37">
        <v>126</v>
      </c>
      <c r="J673" s="71" t="s">
        <v>7662</v>
      </c>
      <c r="K673" s="52"/>
      <c r="L673" s="52" t="str">
        <f>IF(VLOOKUP(B673,Sheet2!A:B,2,FALSE)=0,"",VLOOKUP(B673,Sheet2!A:B,2,FALSE))</f>
        <v/>
      </c>
    </row>
    <row r="674" spans="2:12" x14ac:dyDescent="0.2">
      <c r="B674" s="34" t="s">
        <v>3580</v>
      </c>
      <c r="C674" s="29"/>
      <c r="D674" s="29"/>
      <c r="E674" s="35" t="s">
        <v>2093</v>
      </c>
      <c r="F674" s="36" t="s">
        <v>3404</v>
      </c>
      <c r="G674" s="36" t="s">
        <v>3581</v>
      </c>
      <c r="H674" s="35" t="s">
        <v>2057</v>
      </c>
      <c r="I674" s="37">
        <v>250</v>
      </c>
      <c r="J674" s="71" t="s">
        <v>7662</v>
      </c>
      <c r="K674" s="52"/>
      <c r="L674" s="52" t="str">
        <f>IF(VLOOKUP(B674,Sheet2!A:B,2,FALSE)=0,"",VLOOKUP(B674,Sheet2!A:B,2,FALSE))</f>
        <v/>
      </c>
    </row>
    <row r="675" spans="2:12" x14ac:dyDescent="0.2">
      <c r="B675" s="34" t="s">
        <v>3582</v>
      </c>
      <c r="C675" s="29"/>
      <c r="D675" s="29"/>
      <c r="E675" s="35" t="s">
        <v>2093</v>
      </c>
      <c r="F675" s="36" t="s">
        <v>3404</v>
      </c>
      <c r="G675" s="36" t="s">
        <v>3583</v>
      </c>
      <c r="H675" s="35" t="s">
        <v>2057</v>
      </c>
      <c r="I675" s="37">
        <v>214</v>
      </c>
      <c r="J675" s="71" t="s">
        <v>7662</v>
      </c>
      <c r="K675" s="52"/>
      <c r="L675" s="52" t="str">
        <f>IF(VLOOKUP(B675,Sheet2!A:B,2,FALSE)=0,"",VLOOKUP(B675,Sheet2!A:B,2,FALSE))</f>
        <v/>
      </c>
    </row>
    <row r="676" spans="2:12" x14ac:dyDescent="0.2">
      <c r="B676" s="34" t="s">
        <v>3584</v>
      </c>
      <c r="C676" s="29"/>
      <c r="D676" s="29"/>
      <c r="E676" s="35" t="s">
        <v>2093</v>
      </c>
      <c r="F676" s="36" t="s">
        <v>3585</v>
      </c>
      <c r="G676" s="36" t="s">
        <v>3586</v>
      </c>
      <c r="H676" s="35" t="s">
        <v>3233</v>
      </c>
      <c r="I676" s="37">
        <v>272</v>
      </c>
      <c r="J676" s="71" t="s">
        <v>7662</v>
      </c>
      <c r="K676" s="52"/>
      <c r="L676" s="52" t="str">
        <f>IF(VLOOKUP(B676,Sheet2!A:B,2,FALSE)=0,"",VLOOKUP(B676,Sheet2!A:B,2,FALSE))</f>
        <v/>
      </c>
    </row>
    <row r="677" spans="2:12" x14ac:dyDescent="0.2">
      <c r="B677" s="34" t="s">
        <v>3587</v>
      </c>
      <c r="C677" s="29"/>
      <c r="D677" s="29"/>
      <c r="E677" s="35" t="s">
        <v>2093</v>
      </c>
      <c r="F677" s="36" t="s">
        <v>3588</v>
      </c>
      <c r="G677" s="36" t="s">
        <v>3589</v>
      </c>
      <c r="H677" s="35" t="s">
        <v>3233</v>
      </c>
      <c r="I677" s="37">
        <v>50</v>
      </c>
      <c r="J677" s="71" t="s">
        <v>7662</v>
      </c>
      <c r="K677" s="52"/>
      <c r="L677" s="52" t="str">
        <f>IF(VLOOKUP(B677,Sheet2!A:B,2,FALSE)=0,"",VLOOKUP(B677,Sheet2!A:B,2,FALSE))</f>
        <v/>
      </c>
    </row>
    <row r="678" spans="2:12" x14ac:dyDescent="0.2">
      <c r="B678" s="34" t="s">
        <v>3590</v>
      </c>
      <c r="C678" s="29"/>
      <c r="D678" s="29"/>
      <c r="E678" s="35" t="s">
        <v>2093</v>
      </c>
      <c r="F678" s="36" t="s">
        <v>3404</v>
      </c>
      <c r="G678" s="36" t="s">
        <v>3591</v>
      </c>
      <c r="H678" s="35" t="s">
        <v>2057</v>
      </c>
      <c r="I678" s="37">
        <v>90</v>
      </c>
      <c r="J678" s="71" t="s">
        <v>7662</v>
      </c>
      <c r="K678" s="52"/>
      <c r="L678" s="52" t="str">
        <f>IF(VLOOKUP(B678,Sheet2!A:B,2,FALSE)=0,"",VLOOKUP(B678,Sheet2!A:B,2,FALSE))</f>
        <v/>
      </c>
    </row>
    <row r="679" spans="2:12" x14ac:dyDescent="0.2">
      <c r="B679" s="34" t="s">
        <v>3592</v>
      </c>
      <c r="C679" s="29"/>
      <c r="D679" s="29"/>
      <c r="E679" s="35" t="s">
        <v>2093</v>
      </c>
      <c r="F679" s="36" t="s">
        <v>3404</v>
      </c>
      <c r="G679" s="36" t="s">
        <v>3593</v>
      </c>
      <c r="H679" s="35" t="s">
        <v>2057</v>
      </c>
      <c r="I679" s="37">
        <v>100</v>
      </c>
      <c r="J679" s="71" t="s">
        <v>7662</v>
      </c>
      <c r="K679" s="52"/>
      <c r="L679" s="52" t="str">
        <f>IF(VLOOKUP(B679,Sheet2!A:B,2,FALSE)=0,"",VLOOKUP(B679,Sheet2!A:B,2,FALSE))</f>
        <v/>
      </c>
    </row>
    <row r="680" spans="2:12" x14ac:dyDescent="0.2">
      <c r="B680" s="34" t="s">
        <v>3594</v>
      </c>
      <c r="C680" s="29"/>
      <c r="D680" s="29"/>
      <c r="E680" s="35" t="s">
        <v>2093</v>
      </c>
      <c r="F680" s="36" t="s">
        <v>3404</v>
      </c>
      <c r="G680" s="36" t="s">
        <v>3595</v>
      </c>
      <c r="H680" s="35" t="s">
        <v>2057</v>
      </c>
      <c r="I680" s="37">
        <v>50</v>
      </c>
      <c r="J680" s="71" t="s">
        <v>7662</v>
      </c>
      <c r="K680" s="52"/>
      <c r="L680" s="52" t="str">
        <f>IF(VLOOKUP(B680,Sheet2!A:B,2,FALSE)=0,"",VLOOKUP(B680,Sheet2!A:B,2,FALSE))</f>
        <v/>
      </c>
    </row>
    <row r="681" spans="2:12" x14ac:dyDescent="0.2">
      <c r="B681" s="34" t="s">
        <v>3596</v>
      </c>
      <c r="C681" s="29"/>
      <c r="D681" s="29"/>
      <c r="E681" s="35" t="s">
        <v>2093</v>
      </c>
      <c r="F681" s="36" t="s">
        <v>3556</v>
      </c>
      <c r="G681" s="36" t="s">
        <v>3597</v>
      </c>
      <c r="H681" s="35" t="s">
        <v>3233</v>
      </c>
      <c r="I681" s="37">
        <v>120</v>
      </c>
      <c r="J681" s="71" t="s">
        <v>7662</v>
      </c>
      <c r="K681" s="52"/>
      <c r="L681" s="52" t="str">
        <f>IF(VLOOKUP(B681,Sheet2!A:B,2,FALSE)=0,"",VLOOKUP(B681,Sheet2!A:B,2,FALSE))</f>
        <v/>
      </c>
    </row>
    <row r="682" spans="2:12" x14ac:dyDescent="0.2">
      <c r="B682" s="34" t="s">
        <v>3598</v>
      </c>
      <c r="C682" s="29"/>
      <c r="D682" s="29"/>
      <c r="E682" s="35" t="s">
        <v>2093</v>
      </c>
      <c r="F682" s="36" t="s">
        <v>3556</v>
      </c>
      <c r="G682" s="36" t="s">
        <v>3599</v>
      </c>
      <c r="H682" s="35" t="s">
        <v>3233</v>
      </c>
      <c r="I682" s="37">
        <v>50</v>
      </c>
      <c r="J682" s="71" t="s">
        <v>7662</v>
      </c>
      <c r="K682" s="52"/>
      <c r="L682" s="52" t="str">
        <f>IF(VLOOKUP(B682,Sheet2!A:B,2,FALSE)=0,"",VLOOKUP(B682,Sheet2!A:B,2,FALSE))</f>
        <v/>
      </c>
    </row>
    <row r="683" spans="2:12" x14ac:dyDescent="0.2">
      <c r="B683" s="34" t="s">
        <v>3600</v>
      </c>
      <c r="C683" s="29"/>
      <c r="D683" s="29"/>
      <c r="E683" s="35" t="s">
        <v>2093</v>
      </c>
      <c r="F683" s="36" t="s">
        <v>3451</v>
      </c>
      <c r="G683" s="36" t="s">
        <v>3601</v>
      </c>
      <c r="H683" s="35" t="s">
        <v>2057</v>
      </c>
      <c r="I683" s="37">
        <v>50</v>
      </c>
      <c r="J683" s="71" t="s">
        <v>7662</v>
      </c>
      <c r="K683" s="52"/>
      <c r="L683" s="52" t="str">
        <f>IF(VLOOKUP(B683,Sheet2!A:B,2,FALSE)=0,"",VLOOKUP(B683,Sheet2!A:B,2,FALSE))</f>
        <v/>
      </c>
    </row>
    <row r="684" spans="2:12" x14ac:dyDescent="0.2">
      <c r="B684" s="34" t="s">
        <v>3602</v>
      </c>
      <c r="C684" s="29"/>
      <c r="D684" s="29"/>
      <c r="E684" s="35" t="s">
        <v>2093</v>
      </c>
      <c r="F684" s="36" t="s">
        <v>3451</v>
      </c>
      <c r="G684" s="36" t="s">
        <v>3603</v>
      </c>
      <c r="H684" s="35" t="s">
        <v>2057</v>
      </c>
      <c r="I684" s="37">
        <v>50</v>
      </c>
      <c r="J684" s="71" t="s">
        <v>7662</v>
      </c>
      <c r="K684" s="52"/>
      <c r="L684" s="52" t="str">
        <f>IF(VLOOKUP(B684,Sheet2!A:B,2,FALSE)=0,"",VLOOKUP(B684,Sheet2!A:B,2,FALSE))</f>
        <v/>
      </c>
    </row>
    <row r="685" spans="2:12" x14ac:dyDescent="0.2">
      <c r="B685" s="34" t="s">
        <v>3604</v>
      </c>
      <c r="C685" s="29"/>
      <c r="D685" s="29"/>
      <c r="E685" s="35" t="s">
        <v>2093</v>
      </c>
      <c r="F685" s="36" t="s">
        <v>3451</v>
      </c>
      <c r="G685" s="36" t="s">
        <v>3605</v>
      </c>
      <c r="H685" s="35" t="s">
        <v>2057</v>
      </c>
      <c r="I685" s="37">
        <v>50</v>
      </c>
      <c r="J685" s="71" t="s">
        <v>7662</v>
      </c>
      <c r="K685" s="52"/>
      <c r="L685" s="52" t="str">
        <f>IF(VLOOKUP(B685,Sheet2!A:B,2,FALSE)=0,"",VLOOKUP(B685,Sheet2!A:B,2,FALSE))</f>
        <v/>
      </c>
    </row>
    <row r="686" spans="2:12" x14ac:dyDescent="0.2">
      <c r="B686" s="34" t="s">
        <v>3606</v>
      </c>
      <c r="C686" s="29"/>
      <c r="D686" s="29"/>
      <c r="E686" s="35" t="s">
        <v>2093</v>
      </c>
      <c r="F686" s="36" t="s">
        <v>3451</v>
      </c>
      <c r="G686" s="36" t="s">
        <v>3607</v>
      </c>
      <c r="H686" s="35" t="s">
        <v>2057</v>
      </c>
      <c r="I686" s="37">
        <v>50</v>
      </c>
      <c r="J686" s="71" t="s">
        <v>7662</v>
      </c>
      <c r="K686" s="52"/>
      <c r="L686" s="52" t="str">
        <f>IF(VLOOKUP(B686,Sheet2!A:B,2,FALSE)=0,"",VLOOKUP(B686,Sheet2!A:B,2,FALSE))</f>
        <v/>
      </c>
    </row>
    <row r="687" spans="2:12" x14ac:dyDescent="0.2">
      <c r="B687" s="34" t="s">
        <v>3608</v>
      </c>
      <c r="C687" s="29"/>
      <c r="D687" s="29"/>
      <c r="E687" s="35" t="s">
        <v>2093</v>
      </c>
      <c r="F687" s="36" t="s">
        <v>3451</v>
      </c>
      <c r="G687" s="36" t="s">
        <v>3609</v>
      </c>
      <c r="H687" s="35" t="s">
        <v>2057</v>
      </c>
      <c r="I687" s="37">
        <v>50</v>
      </c>
      <c r="J687" s="71" t="s">
        <v>7662</v>
      </c>
      <c r="K687" s="52"/>
      <c r="L687" s="52" t="str">
        <f>IF(VLOOKUP(B687,Sheet2!A:B,2,FALSE)=0,"",VLOOKUP(B687,Sheet2!A:B,2,FALSE))</f>
        <v/>
      </c>
    </row>
    <row r="688" spans="2:12" x14ac:dyDescent="0.2">
      <c r="B688" s="34" t="s">
        <v>3610</v>
      </c>
      <c r="C688" s="29"/>
      <c r="D688" s="29"/>
      <c r="E688" s="35" t="s">
        <v>2093</v>
      </c>
      <c r="F688" s="36" t="s">
        <v>3451</v>
      </c>
      <c r="G688" s="36" t="s">
        <v>3611</v>
      </c>
      <c r="H688" s="35" t="s">
        <v>2057</v>
      </c>
      <c r="I688" s="37">
        <v>50</v>
      </c>
      <c r="J688" s="71" t="s">
        <v>7662</v>
      </c>
      <c r="K688" s="52"/>
      <c r="L688" s="52" t="str">
        <f>IF(VLOOKUP(B688,Sheet2!A:B,2,FALSE)=0,"",VLOOKUP(B688,Sheet2!A:B,2,FALSE))</f>
        <v/>
      </c>
    </row>
    <row r="689" spans="2:12" x14ac:dyDescent="0.2">
      <c r="B689" s="34" t="s">
        <v>3612</v>
      </c>
      <c r="C689" s="29"/>
      <c r="D689" s="29"/>
      <c r="E689" s="35" t="s">
        <v>2093</v>
      </c>
      <c r="F689" s="36" t="s">
        <v>3451</v>
      </c>
      <c r="G689" s="36" t="s">
        <v>3613</v>
      </c>
      <c r="H689" s="35" t="s">
        <v>2057</v>
      </c>
      <c r="I689" s="37">
        <v>50</v>
      </c>
      <c r="J689" s="71" t="s">
        <v>7662</v>
      </c>
      <c r="K689" s="52"/>
      <c r="L689" s="52" t="str">
        <f>IF(VLOOKUP(B689,Sheet2!A:B,2,FALSE)=0,"",VLOOKUP(B689,Sheet2!A:B,2,FALSE))</f>
        <v/>
      </c>
    </row>
    <row r="690" spans="2:12" x14ac:dyDescent="0.2">
      <c r="B690" s="34" t="s">
        <v>3614</v>
      </c>
      <c r="C690" s="29"/>
      <c r="D690" s="29"/>
      <c r="E690" s="35" t="s">
        <v>2093</v>
      </c>
      <c r="F690" s="36" t="s">
        <v>3451</v>
      </c>
      <c r="G690" s="36" t="s">
        <v>3615</v>
      </c>
      <c r="H690" s="35" t="s">
        <v>2057</v>
      </c>
      <c r="I690" s="37">
        <v>50</v>
      </c>
      <c r="J690" s="71" t="s">
        <v>7662</v>
      </c>
      <c r="K690" s="52"/>
      <c r="L690" s="52" t="str">
        <f>IF(VLOOKUP(B690,Sheet2!A:B,2,FALSE)=0,"",VLOOKUP(B690,Sheet2!A:B,2,FALSE))</f>
        <v/>
      </c>
    </row>
    <row r="691" spans="2:12" x14ac:dyDescent="0.2">
      <c r="B691" s="34" t="s">
        <v>3616</v>
      </c>
      <c r="C691" s="29"/>
      <c r="D691" s="29"/>
      <c r="E691" s="35" t="s">
        <v>2093</v>
      </c>
      <c r="F691" s="36" t="s">
        <v>3451</v>
      </c>
      <c r="G691" s="36" t="s">
        <v>3617</v>
      </c>
      <c r="H691" s="35" t="s">
        <v>2057</v>
      </c>
      <c r="I691" s="37">
        <v>50</v>
      </c>
      <c r="J691" s="71" t="s">
        <v>7662</v>
      </c>
      <c r="K691" s="52"/>
      <c r="L691" s="52" t="str">
        <f>IF(VLOOKUP(B691,Sheet2!A:B,2,FALSE)=0,"",VLOOKUP(B691,Sheet2!A:B,2,FALSE))</f>
        <v/>
      </c>
    </row>
    <row r="692" spans="2:12" x14ac:dyDescent="0.2">
      <c r="B692" s="34" t="s">
        <v>3618</v>
      </c>
      <c r="C692" s="29"/>
      <c r="D692" s="29"/>
      <c r="E692" s="35" t="s">
        <v>2093</v>
      </c>
      <c r="F692" s="36" t="s">
        <v>3451</v>
      </c>
      <c r="G692" s="36" t="s">
        <v>3619</v>
      </c>
      <c r="H692" s="35" t="s">
        <v>2057</v>
      </c>
      <c r="I692" s="37">
        <v>50</v>
      </c>
      <c r="J692" s="71" t="s">
        <v>7662</v>
      </c>
      <c r="K692" s="52"/>
      <c r="L692" s="52" t="str">
        <f>IF(VLOOKUP(B692,Sheet2!A:B,2,FALSE)=0,"",VLOOKUP(B692,Sheet2!A:B,2,FALSE))</f>
        <v/>
      </c>
    </row>
    <row r="693" spans="2:12" x14ac:dyDescent="0.2">
      <c r="B693" s="34" t="s">
        <v>3620</v>
      </c>
      <c r="C693" s="29"/>
      <c r="D693" s="29"/>
      <c r="E693" s="35" t="s">
        <v>2093</v>
      </c>
      <c r="F693" s="36" t="s">
        <v>3451</v>
      </c>
      <c r="G693" s="36" t="s">
        <v>3621</v>
      </c>
      <c r="H693" s="35" t="s">
        <v>2057</v>
      </c>
      <c r="I693" s="37">
        <v>50</v>
      </c>
      <c r="J693" s="71" t="s">
        <v>7662</v>
      </c>
      <c r="K693" s="52"/>
      <c r="L693" s="52" t="str">
        <f>IF(VLOOKUP(B693,Sheet2!A:B,2,FALSE)=0,"",VLOOKUP(B693,Sheet2!A:B,2,FALSE))</f>
        <v/>
      </c>
    </row>
    <row r="694" spans="2:12" x14ac:dyDescent="0.2">
      <c r="B694" s="34" t="s">
        <v>3622</v>
      </c>
      <c r="C694" s="29"/>
      <c r="D694" s="29"/>
      <c r="E694" s="35" t="s">
        <v>2093</v>
      </c>
      <c r="F694" s="36" t="s">
        <v>3451</v>
      </c>
      <c r="G694" s="36" t="s">
        <v>3623</v>
      </c>
      <c r="H694" s="35" t="s">
        <v>2057</v>
      </c>
      <c r="I694" s="37">
        <v>50</v>
      </c>
      <c r="J694" s="71" t="s">
        <v>7662</v>
      </c>
      <c r="K694" s="52"/>
      <c r="L694" s="52" t="str">
        <f>IF(VLOOKUP(B694,Sheet2!A:B,2,FALSE)=0,"",VLOOKUP(B694,Sheet2!A:B,2,FALSE))</f>
        <v/>
      </c>
    </row>
    <row r="695" spans="2:12" x14ac:dyDescent="0.2">
      <c r="B695" s="34" t="s">
        <v>3624</v>
      </c>
      <c r="C695" s="29"/>
      <c r="D695" s="29"/>
      <c r="E695" s="35" t="s">
        <v>2093</v>
      </c>
      <c r="F695" s="36" t="s">
        <v>3451</v>
      </c>
      <c r="G695" s="36" t="s">
        <v>3625</v>
      </c>
      <c r="H695" s="35" t="s">
        <v>2057</v>
      </c>
      <c r="I695" s="37">
        <v>50</v>
      </c>
      <c r="J695" s="71" t="s">
        <v>7662</v>
      </c>
      <c r="K695" s="52"/>
      <c r="L695" s="52" t="str">
        <f>IF(VLOOKUP(B695,Sheet2!A:B,2,FALSE)=0,"",VLOOKUP(B695,Sheet2!A:B,2,FALSE))</f>
        <v/>
      </c>
    </row>
    <row r="696" spans="2:12" x14ac:dyDescent="0.2">
      <c r="B696" s="34" t="s">
        <v>3626</v>
      </c>
      <c r="C696" s="29"/>
      <c r="D696" s="29"/>
      <c r="E696" s="35" t="s">
        <v>2093</v>
      </c>
      <c r="F696" s="36" t="s">
        <v>3451</v>
      </c>
      <c r="G696" s="36" t="s">
        <v>3627</v>
      </c>
      <c r="H696" s="35" t="s">
        <v>2057</v>
      </c>
      <c r="I696" s="37">
        <v>50</v>
      </c>
      <c r="J696" s="71" t="s">
        <v>7662</v>
      </c>
      <c r="K696" s="52"/>
      <c r="L696" s="52" t="str">
        <f>IF(VLOOKUP(B696,Sheet2!A:B,2,FALSE)=0,"",VLOOKUP(B696,Sheet2!A:B,2,FALSE))</f>
        <v/>
      </c>
    </row>
    <row r="697" spans="2:12" x14ac:dyDescent="0.2">
      <c r="B697" s="34" t="s">
        <v>3628</v>
      </c>
      <c r="C697" s="29"/>
      <c r="D697" s="29"/>
      <c r="E697" s="35" t="s">
        <v>2093</v>
      </c>
      <c r="F697" s="36" t="s">
        <v>3451</v>
      </c>
      <c r="G697" s="36" t="s">
        <v>3629</v>
      </c>
      <c r="H697" s="35" t="s">
        <v>2057</v>
      </c>
      <c r="I697" s="37">
        <v>350</v>
      </c>
      <c r="J697" s="71" t="s">
        <v>7662</v>
      </c>
      <c r="K697" s="52"/>
      <c r="L697" s="52" t="str">
        <f>IF(VLOOKUP(B697,Sheet2!A:B,2,FALSE)=0,"",VLOOKUP(B697,Sheet2!A:B,2,FALSE))</f>
        <v/>
      </c>
    </row>
    <row r="698" spans="2:12" x14ac:dyDescent="0.2">
      <c r="B698" s="34" t="s">
        <v>3630</v>
      </c>
      <c r="C698" s="29"/>
      <c r="D698" s="29"/>
      <c r="E698" s="35" t="s">
        <v>2093</v>
      </c>
      <c r="F698" s="36" t="s">
        <v>3556</v>
      </c>
      <c r="G698" s="36" t="s">
        <v>3631</v>
      </c>
      <c r="H698" s="35" t="s">
        <v>3233</v>
      </c>
      <c r="I698" s="37">
        <v>80</v>
      </c>
      <c r="J698" s="71" t="s">
        <v>7662</v>
      </c>
      <c r="K698" s="52"/>
      <c r="L698" s="52" t="str">
        <f>IF(VLOOKUP(B698,Sheet2!A:B,2,FALSE)=0,"",VLOOKUP(B698,Sheet2!A:B,2,FALSE))</f>
        <v/>
      </c>
    </row>
    <row r="699" spans="2:12" x14ac:dyDescent="0.2">
      <c r="B699" s="34" t="s">
        <v>3632</v>
      </c>
      <c r="C699" s="29"/>
      <c r="D699" s="29"/>
      <c r="E699" s="35" t="s">
        <v>2093</v>
      </c>
      <c r="F699" s="36" t="s">
        <v>3556</v>
      </c>
      <c r="G699" s="36" t="s">
        <v>3633</v>
      </c>
      <c r="H699" s="35" t="s">
        <v>3233</v>
      </c>
      <c r="I699" s="37">
        <v>160</v>
      </c>
      <c r="J699" s="71" t="s">
        <v>7662</v>
      </c>
      <c r="K699" s="52"/>
      <c r="L699" s="52" t="str">
        <f>IF(VLOOKUP(B699,Sheet2!A:B,2,FALSE)=0,"",VLOOKUP(B699,Sheet2!A:B,2,FALSE))</f>
        <v/>
      </c>
    </row>
    <row r="700" spans="2:12" x14ac:dyDescent="0.2">
      <c r="B700" s="34" t="s">
        <v>3634</v>
      </c>
      <c r="C700" s="29"/>
      <c r="D700" s="29"/>
      <c r="E700" s="35" t="s">
        <v>2093</v>
      </c>
      <c r="F700" s="36" t="s">
        <v>3556</v>
      </c>
      <c r="G700" s="36" t="s">
        <v>3635</v>
      </c>
      <c r="H700" s="35" t="s">
        <v>3233</v>
      </c>
      <c r="I700" s="37">
        <v>200</v>
      </c>
      <c r="J700" s="71" t="s">
        <v>7662</v>
      </c>
      <c r="K700" s="52"/>
      <c r="L700" s="52" t="str">
        <f>IF(VLOOKUP(B700,Sheet2!A:B,2,FALSE)=0,"",VLOOKUP(B700,Sheet2!A:B,2,FALSE))</f>
        <v/>
      </c>
    </row>
    <row r="701" spans="2:12" x14ac:dyDescent="0.2">
      <c r="B701" s="34" t="s">
        <v>3636</v>
      </c>
      <c r="C701" s="29"/>
      <c r="D701" s="29"/>
      <c r="E701" s="35" t="s">
        <v>2093</v>
      </c>
      <c r="F701" s="36" t="s">
        <v>3556</v>
      </c>
      <c r="G701" s="36" t="s">
        <v>3637</v>
      </c>
      <c r="H701" s="35" t="s">
        <v>3233</v>
      </c>
      <c r="I701" s="37">
        <v>100</v>
      </c>
      <c r="J701" s="71" t="s">
        <v>7662</v>
      </c>
      <c r="K701" s="52"/>
      <c r="L701" s="52" t="str">
        <f>IF(VLOOKUP(B701,Sheet2!A:B,2,FALSE)=0,"",VLOOKUP(B701,Sheet2!A:B,2,FALSE))</f>
        <v/>
      </c>
    </row>
    <row r="702" spans="2:12" x14ac:dyDescent="0.2">
      <c r="B702" s="34" t="s">
        <v>3638</v>
      </c>
      <c r="C702" s="29"/>
      <c r="D702" s="29"/>
      <c r="E702" s="35" t="s">
        <v>2093</v>
      </c>
      <c r="F702" s="36" t="s">
        <v>3556</v>
      </c>
      <c r="G702" s="36" t="s">
        <v>3639</v>
      </c>
      <c r="H702" s="35" t="s">
        <v>3233</v>
      </c>
      <c r="I702" s="37">
        <v>186</v>
      </c>
      <c r="J702" s="71" t="s">
        <v>7662</v>
      </c>
      <c r="K702" s="52"/>
      <c r="L702" s="52" t="str">
        <f>IF(VLOOKUP(B702,Sheet2!A:B,2,FALSE)=0,"",VLOOKUP(B702,Sheet2!A:B,2,FALSE))</f>
        <v/>
      </c>
    </row>
    <row r="703" spans="2:12" x14ac:dyDescent="0.2">
      <c r="B703" s="34" t="s">
        <v>3640</v>
      </c>
      <c r="C703" s="29"/>
      <c r="D703" s="29"/>
      <c r="E703" s="35" t="s">
        <v>2093</v>
      </c>
      <c r="F703" s="36" t="s">
        <v>3556</v>
      </c>
      <c r="G703" s="36" t="s">
        <v>3641</v>
      </c>
      <c r="H703" s="35" t="s">
        <v>3233</v>
      </c>
      <c r="I703" s="37">
        <v>168</v>
      </c>
      <c r="J703" s="71" t="s">
        <v>7662</v>
      </c>
      <c r="K703" s="52"/>
      <c r="L703" s="52" t="str">
        <f>IF(VLOOKUP(B703,Sheet2!A:B,2,FALSE)=0,"",VLOOKUP(B703,Sheet2!A:B,2,FALSE))</f>
        <v/>
      </c>
    </row>
    <row r="704" spans="2:12" x14ac:dyDescent="0.2">
      <c r="B704" s="34" t="s">
        <v>3642</v>
      </c>
      <c r="C704" s="29"/>
      <c r="D704" s="29"/>
      <c r="E704" s="35" t="s">
        <v>2093</v>
      </c>
      <c r="F704" s="36" t="s">
        <v>3556</v>
      </c>
      <c r="G704" s="36" t="s">
        <v>3643</v>
      </c>
      <c r="H704" s="35" t="s">
        <v>3233</v>
      </c>
      <c r="I704" s="37">
        <v>132</v>
      </c>
      <c r="J704" s="71" t="s">
        <v>7662</v>
      </c>
      <c r="K704" s="52"/>
      <c r="L704" s="52" t="str">
        <f>IF(VLOOKUP(B704,Sheet2!A:B,2,FALSE)=0,"",VLOOKUP(B704,Sheet2!A:B,2,FALSE))</f>
        <v/>
      </c>
    </row>
    <row r="705" spans="2:12" x14ac:dyDescent="0.2">
      <c r="B705" s="34" t="s">
        <v>3644</v>
      </c>
      <c r="C705" s="29"/>
      <c r="D705" s="29"/>
      <c r="E705" s="35" t="s">
        <v>2093</v>
      </c>
      <c r="F705" s="36" t="s">
        <v>3556</v>
      </c>
      <c r="G705" s="36" t="s">
        <v>3645</v>
      </c>
      <c r="H705" s="35" t="s">
        <v>3233</v>
      </c>
      <c r="I705" s="37">
        <v>20</v>
      </c>
      <c r="J705" s="71" t="s">
        <v>7662</v>
      </c>
      <c r="K705" s="52"/>
      <c r="L705" s="52" t="str">
        <f>IF(VLOOKUP(B705,Sheet2!A:B,2,FALSE)=0,"",VLOOKUP(B705,Sheet2!A:B,2,FALSE))</f>
        <v/>
      </c>
    </row>
    <row r="706" spans="2:12" x14ac:dyDescent="0.2">
      <c r="B706" s="34" t="s">
        <v>3646</v>
      </c>
      <c r="C706" s="29"/>
      <c r="D706" s="29"/>
      <c r="E706" s="35" t="s">
        <v>2093</v>
      </c>
      <c r="F706" s="36" t="s">
        <v>3556</v>
      </c>
      <c r="G706" s="36" t="s">
        <v>3647</v>
      </c>
      <c r="H706" s="35" t="s">
        <v>3233</v>
      </c>
      <c r="I706" s="37">
        <v>30</v>
      </c>
      <c r="J706" s="71" t="s">
        <v>7662</v>
      </c>
      <c r="K706" s="52"/>
      <c r="L706" s="52" t="str">
        <f>IF(VLOOKUP(B706,Sheet2!A:B,2,FALSE)=0,"",VLOOKUP(B706,Sheet2!A:B,2,FALSE))</f>
        <v/>
      </c>
    </row>
    <row r="707" spans="2:12" x14ac:dyDescent="0.2">
      <c r="B707" s="34" t="s">
        <v>3648</v>
      </c>
      <c r="C707" s="29"/>
      <c r="D707" s="29"/>
      <c r="E707" s="35" t="s">
        <v>2093</v>
      </c>
      <c r="F707" s="36" t="s">
        <v>3556</v>
      </c>
      <c r="G707" s="36" t="s">
        <v>3649</v>
      </c>
      <c r="H707" s="35" t="s">
        <v>3233</v>
      </c>
      <c r="I707" s="37">
        <v>50</v>
      </c>
      <c r="J707" s="71" t="s">
        <v>7662</v>
      </c>
      <c r="K707" s="52"/>
      <c r="L707" s="52" t="str">
        <f>IF(VLOOKUP(B707,Sheet2!A:B,2,FALSE)=0,"",VLOOKUP(B707,Sheet2!A:B,2,FALSE))</f>
        <v/>
      </c>
    </row>
    <row r="708" spans="2:12" x14ac:dyDescent="0.2">
      <c r="B708" s="34" t="s">
        <v>3650</v>
      </c>
      <c r="C708" s="29"/>
      <c r="D708" s="29"/>
      <c r="E708" s="35" t="s">
        <v>2093</v>
      </c>
      <c r="F708" s="36" t="s">
        <v>3451</v>
      </c>
      <c r="G708" s="36" t="s">
        <v>3651</v>
      </c>
      <c r="H708" s="35" t="s">
        <v>2057</v>
      </c>
      <c r="I708" s="37">
        <v>280</v>
      </c>
      <c r="J708" s="71" t="s">
        <v>7662</v>
      </c>
      <c r="K708" s="52"/>
      <c r="L708" s="52" t="str">
        <f>IF(VLOOKUP(B708,Sheet2!A:B,2,FALSE)=0,"",VLOOKUP(B708,Sheet2!A:B,2,FALSE))</f>
        <v/>
      </c>
    </row>
    <row r="709" spans="2:12" x14ac:dyDescent="0.2">
      <c r="B709" s="34" t="s">
        <v>3652</v>
      </c>
      <c r="C709" s="29"/>
      <c r="D709" s="29"/>
      <c r="E709" s="35" t="s">
        <v>2093</v>
      </c>
      <c r="F709" s="36" t="s">
        <v>3451</v>
      </c>
      <c r="G709" s="36" t="s">
        <v>3653</v>
      </c>
      <c r="H709" s="35" t="s">
        <v>2057</v>
      </c>
      <c r="I709" s="37">
        <v>80</v>
      </c>
      <c r="J709" s="71" t="s">
        <v>7662</v>
      </c>
      <c r="K709" s="52"/>
      <c r="L709" s="52" t="str">
        <f>IF(VLOOKUP(B709,Sheet2!A:B,2,FALSE)=0,"",VLOOKUP(B709,Sheet2!A:B,2,FALSE))</f>
        <v/>
      </c>
    </row>
    <row r="710" spans="2:12" x14ac:dyDescent="0.2">
      <c r="B710" s="34" t="s">
        <v>3654</v>
      </c>
      <c r="C710" s="29"/>
      <c r="D710" s="29"/>
      <c r="E710" s="35" t="s">
        <v>2093</v>
      </c>
      <c r="F710" s="36" t="s">
        <v>3655</v>
      </c>
      <c r="G710" s="36" t="s">
        <v>3656</v>
      </c>
      <c r="H710" s="35" t="s">
        <v>2057</v>
      </c>
      <c r="I710" s="37">
        <v>200</v>
      </c>
      <c r="J710" s="71" t="s">
        <v>7662</v>
      </c>
      <c r="K710" s="52"/>
      <c r="L710" s="52" t="str">
        <f>IF(VLOOKUP(B710,Sheet2!A:B,2,FALSE)=0,"",VLOOKUP(B710,Sheet2!A:B,2,FALSE))</f>
        <v/>
      </c>
    </row>
    <row r="711" spans="2:12" x14ac:dyDescent="0.2">
      <c r="B711" s="34" t="s">
        <v>3657</v>
      </c>
      <c r="C711" s="29"/>
      <c r="D711" s="29"/>
      <c r="E711" s="35" t="s">
        <v>2093</v>
      </c>
      <c r="F711" s="36" t="s">
        <v>3655</v>
      </c>
      <c r="G711" s="36" t="s">
        <v>3658</v>
      </c>
      <c r="H711" s="35" t="s">
        <v>2057</v>
      </c>
      <c r="I711" s="37">
        <v>249</v>
      </c>
      <c r="J711" s="71" t="s">
        <v>7662</v>
      </c>
      <c r="K711" s="52"/>
      <c r="L711" s="52" t="str">
        <f>IF(VLOOKUP(B711,Sheet2!A:B,2,FALSE)=0,"",VLOOKUP(B711,Sheet2!A:B,2,FALSE))</f>
        <v/>
      </c>
    </row>
    <row r="712" spans="2:12" x14ac:dyDescent="0.2">
      <c r="B712" s="34" t="s">
        <v>3659</v>
      </c>
      <c r="C712" s="29"/>
      <c r="D712" s="29"/>
      <c r="E712" s="35" t="s">
        <v>2093</v>
      </c>
      <c r="F712" s="36" t="s">
        <v>3655</v>
      </c>
      <c r="G712" s="36" t="s">
        <v>3660</v>
      </c>
      <c r="H712" s="35" t="s">
        <v>2057</v>
      </c>
      <c r="I712" s="37">
        <v>350</v>
      </c>
      <c r="J712" s="71" t="s">
        <v>7662</v>
      </c>
      <c r="K712" s="52"/>
      <c r="L712" s="52" t="str">
        <f>IF(VLOOKUP(B712,Sheet2!A:B,2,FALSE)=0,"",VLOOKUP(B712,Sheet2!A:B,2,FALSE))</f>
        <v/>
      </c>
    </row>
    <row r="713" spans="2:12" x14ac:dyDescent="0.2">
      <c r="B713" s="34" t="s">
        <v>3661</v>
      </c>
      <c r="C713" s="29"/>
      <c r="D713" s="29"/>
      <c r="E713" s="35" t="s">
        <v>2093</v>
      </c>
      <c r="F713" s="36" t="s">
        <v>3655</v>
      </c>
      <c r="G713" s="36" t="s">
        <v>3662</v>
      </c>
      <c r="H713" s="35" t="s">
        <v>2057</v>
      </c>
      <c r="I713" s="37">
        <v>190</v>
      </c>
      <c r="J713" s="71" t="s">
        <v>7662</v>
      </c>
      <c r="K713" s="52"/>
      <c r="L713" s="52" t="str">
        <f>IF(VLOOKUP(B713,Sheet2!A:B,2,FALSE)=0,"",VLOOKUP(B713,Sheet2!A:B,2,FALSE))</f>
        <v/>
      </c>
    </row>
    <row r="714" spans="2:12" x14ac:dyDescent="0.2">
      <c r="B714" s="34" t="s">
        <v>3663</v>
      </c>
      <c r="C714" s="29"/>
      <c r="D714" s="29"/>
      <c r="E714" s="35" t="s">
        <v>2093</v>
      </c>
      <c r="F714" s="36" t="s">
        <v>3655</v>
      </c>
      <c r="G714" s="36" t="s">
        <v>3664</v>
      </c>
      <c r="H714" s="35" t="s">
        <v>2057</v>
      </c>
      <c r="I714" s="37">
        <v>190</v>
      </c>
      <c r="J714" s="71" t="s">
        <v>7662</v>
      </c>
      <c r="K714" s="52"/>
      <c r="L714" s="52" t="str">
        <f>IF(VLOOKUP(B714,Sheet2!A:B,2,FALSE)=0,"",VLOOKUP(B714,Sheet2!A:B,2,FALSE))</f>
        <v/>
      </c>
    </row>
    <row r="715" spans="2:12" x14ac:dyDescent="0.2">
      <c r="B715" s="34" t="s">
        <v>3665</v>
      </c>
      <c r="C715" s="29"/>
      <c r="D715" s="29"/>
      <c r="E715" s="35" t="s">
        <v>2093</v>
      </c>
      <c r="F715" s="36" t="s">
        <v>3655</v>
      </c>
      <c r="G715" s="36" t="s">
        <v>3666</v>
      </c>
      <c r="H715" s="35" t="s">
        <v>2057</v>
      </c>
      <c r="I715" s="37">
        <v>360</v>
      </c>
      <c r="J715" s="71" t="s">
        <v>7662</v>
      </c>
      <c r="K715" s="52"/>
      <c r="L715" s="52" t="str">
        <f>IF(VLOOKUP(B715,Sheet2!A:B,2,FALSE)=0,"",VLOOKUP(B715,Sheet2!A:B,2,FALSE))</f>
        <v/>
      </c>
    </row>
    <row r="716" spans="2:12" x14ac:dyDescent="0.2">
      <c r="B716" s="34" t="s">
        <v>3667</v>
      </c>
      <c r="C716" s="29"/>
      <c r="D716" s="29"/>
      <c r="E716" s="35" t="s">
        <v>2093</v>
      </c>
      <c r="F716" s="36" t="s">
        <v>3655</v>
      </c>
      <c r="G716" s="36" t="s">
        <v>3668</v>
      </c>
      <c r="H716" s="35" t="s">
        <v>2057</v>
      </c>
      <c r="I716" s="37">
        <v>200</v>
      </c>
      <c r="J716" s="71" t="s">
        <v>7662</v>
      </c>
      <c r="K716" s="52"/>
      <c r="L716" s="52" t="str">
        <f>IF(VLOOKUP(B716,Sheet2!A:B,2,FALSE)=0,"",VLOOKUP(B716,Sheet2!A:B,2,FALSE))</f>
        <v/>
      </c>
    </row>
    <row r="717" spans="2:12" x14ac:dyDescent="0.2">
      <c r="B717" s="34" t="s">
        <v>3669</v>
      </c>
      <c r="C717" s="29"/>
      <c r="D717" s="29"/>
      <c r="E717" s="35" t="s">
        <v>2093</v>
      </c>
      <c r="F717" s="36" t="s">
        <v>3655</v>
      </c>
      <c r="G717" s="36" t="s">
        <v>3670</v>
      </c>
      <c r="H717" s="35" t="s">
        <v>2057</v>
      </c>
      <c r="I717" s="37">
        <v>200</v>
      </c>
      <c r="J717" s="71" t="s">
        <v>7662</v>
      </c>
      <c r="K717" s="52"/>
      <c r="L717" s="52" t="str">
        <f>IF(VLOOKUP(B717,Sheet2!A:B,2,FALSE)=0,"",VLOOKUP(B717,Sheet2!A:B,2,FALSE))</f>
        <v/>
      </c>
    </row>
    <row r="718" spans="2:12" x14ac:dyDescent="0.2">
      <c r="B718" s="34" t="s">
        <v>3671</v>
      </c>
      <c r="C718" s="29"/>
      <c r="D718" s="29"/>
      <c r="E718" s="35" t="s">
        <v>2093</v>
      </c>
      <c r="F718" s="36" t="s">
        <v>3655</v>
      </c>
      <c r="G718" s="36" t="s">
        <v>3672</v>
      </c>
      <c r="H718" s="35" t="s">
        <v>2057</v>
      </c>
      <c r="I718" s="37">
        <v>244</v>
      </c>
      <c r="J718" s="71" t="s">
        <v>7662</v>
      </c>
      <c r="K718" s="52"/>
      <c r="L718" s="52" t="str">
        <f>IF(VLOOKUP(B718,Sheet2!A:B,2,FALSE)=0,"",VLOOKUP(B718,Sheet2!A:B,2,FALSE))</f>
        <v/>
      </c>
    </row>
    <row r="719" spans="2:12" x14ac:dyDescent="0.2">
      <c r="B719" s="34" t="s">
        <v>3673</v>
      </c>
      <c r="C719" s="29"/>
      <c r="D719" s="29"/>
      <c r="E719" s="35" t="s">
        <v>2093</v>
      </c>
      <c r="F719" s="36" t="s">
        <v>3655</v>
      </c>
      <c r="G719" s="36" t="s">
        <v>3674</v>
      </c>
      <c r="H719" s="35" t="s">
        <v>2057</v>
      </c>
      <c r="I719" s="37">
        <v>110</v>
      </c>
      <c r="J719" s="71" t="s">
        <v>7662</v>
      </c>
      <c r="K719" s="52"/>
      <c r="L719" s="52" t="str">
        <f>IF(VLOOKUP(B719,Sheet2!A:B,2,FALSE)=0,"",VLOOKUP(B719,Sheet2!A:B,2,FALSE))</f>
        <v/>
      </c>
    </row>
    <row r="720" spans="2:12" x14ac:dyDescent="0.2">
      <c r="B720" s="34" t="s">
        <v>3675</v>
      </c>
      <c r="C720" s="29"/>
      <c r="D720" s="29"/>
      <c r="E720" s="35" t="s">
        <v>2093</v>
      </c>
      <c r="F720" s="36" t="s">
        <v>3655</v>
      </c>
      <c r="G720" s="36" t="s">
        <v>3676</v>
      </c>
      <c r="H720" s="35" t="s">
        <v>2057</v>
      </c>
      <c r="I720" s="37">
        <v>540</v>
      </c>
      <c r="J720" s="71" t="s">
        <v>7662</v>
      </c>
      <c r="K720" s="52"/>
      <c r="L720" s="52" t="str">
        <f>IF(VLOOKUP(B720,Sheet2!A:B,2,FALSE)=0,"",VLOOKUP(B720,Sheet2!A:B,2,FALSE))</f>
        <v/>
      </c>
    </row>
    <row r="721" spans="2:12" x14ac:dyDescent="0.2">
      <c r="B721" s="34" t="s">
        <v>3677</v>
      </c>
      <c r="C721" s="29"/>
      <c r="D721" s="29"/>
      <c r="E721" s="35" t="s">
        <v>2093</v>
      </c>
      <c r="F721" s="36" t="s">
        <v>3655</v>
      </c>
      <c r="G721" s="36" t="s">
        <v>3678</v>
      </c>
      <c r="H721" s="35" t="s">
        <v>2057</v>
      </c>
      <c r="I721" s="37">
        <v>200</v>
      </c>
      <c r="J721" s="71" t="s">
        <v>7662</v>
      </c>
      <c r="K721" s="52"/>
      <c r="L721" s="52" t="str">
        <f>IF(VLOOKUP(B721,Sheet2!A:B,2,FALSE)=0,"",VLOOKUP(B721,Sheet2!A:B,2,FALSE))</f>
        <v/>
      </c>
    </row>
    <row r="722" spans="2:12" x14ac:dyDescent="0.2">
      <c r="B722" s="34" t="s">
        <v>3679</v>
      </c>
      <c r="C722" s="29"/>
      <c r="D722" s="29"/>
      <c r="E722" s="35" t="s">
        <v>2093</v>
      </c>
      <c r="F722" s="36" t="s">
        <v>3655</v>
      </c>
      <c r="G722" s="36" t="s">
        <v>3680</v>
      </c>
      <c r="H722" s="35" t="s">
        <v>2057</v>
      </c>
      <c r="I722" s="37">
        <v>150</v>
      </c>
      <c r="J722" s="71" t="s">
        <v>7662</v>
      </c>
      <c r="K722" s="52"/>
      <c r="L722" s="52" t="str">
        <f>IF(VLOOKUP(B722,Sheet2!A:B,2,FALSE)=0,"",VLOOKUP(B722,Sheet2!A:B,2,FALSE))</f>
        <v/>
      </c>
    </row>
    <row r="723" spans="2:12" x14ac:dyDescent="0.2">
      <c r="B723" s="34" t="s">
        <v>3681</v>
      </c>
      <c r="C723" s="29"/>
      <c r="D723" s="29"/>
      <c r="E723" s="35" t="s">
        <v>2093</v>
      </c>
      <c r="F723" s="36" t="s">
        <v>3655</v>
      </c>
      <c r="G723" s="36" t="s">
        <v>3682</v>
      </c>
      <c r="H723" s="35" t="s">
        <v>2057</v>
      </c>
      <c r="I723" s="37">
        <v>98</v>
      </c>
      <c r="J723" s="71" t="s">
        <v>7662</v>
      </c>
      <c r="K723" s="52"/>
      <c r="L723" s="52" t="str">
        <f>IF(VLOOKUP(B723,Sheet2!A:B,2,FALSE)=0,"",VLOOKUP(B723,Sheet2!A:B,2,FALSE))</f>
        <v/>
      </c>
    </row>
    <row r="724" spans="2:12" x14ac:dyDescent="0.2">
      <c r="B724" s="34" t="s">
        <v>3683</v>
      </c>
      <c r="C724" s="29"/>
      <c r="D724" s="29"/>
      <c r="E724" s="35" t="s">
        <v>2093</v>
      </c>
      <c r="F724" s="36" t="s">
        <v>3655</v>
      </c>
      <c r="G724" s="36" t="s">
        <v>3684</v>
      </c>
      <c r="H724" s="35" t="s">
        <v>2057</v>
      </c>
      <c r="I724" s="37">
        <v>350</v>
      </c>
      <c r="J724" s="71" t="s">
        <v>7662</v>
      </c>
      <c r="K724" s="52"/>
      <c r="L724" s="52" t="str">
        <f>IF(VLOOKUP(B724,Sheet2!A:B,2,FALSE)=0,"",VLOOKUP(B724,Sheet2!A:B,2,FALSE))</f>
        <v/>
      </c>
    </row>
    <row r="725" spans="2:12" x14ac:dyDescent="0.2">
      <c r="B725" s="34" t="s">
        <v>3685</v>
      </c>
      <c r="C725" s="29"/>
      <c r="D725" s="29"/>
      <c r="E725" s="35" t="s">
        <v>2093</v>
      </c>
      <c r="F725" s="36" t="s">
        <v>3655</v>
      </c>
      <c r="G725" s="36" t="s">
        <v>3686</v>
      </c>
      <c r="H725" s="35" t="s">
        <v>2057</v>
      </c>
      <c r="I725" s="37">
        <v>370</v>
      </c>
      <c r="J725" s="71" t="s">
        <v>7662</v>
      </c>
      <c r="K725" s="52"/>
      <c r="L725" s="52" t="str">
        <f>IF(VLOOKUP(B725,Sheet2!A:B,2,FALSE)=0,"",VLOOKUP(B725,Sheet2!A:B,2,FALSE))</f>
        <v/>
      </c>
    </row>
    <row r="726" spans="2:12" x14ac:dyDescent="0.2">
      <c r="B726" s="34" t="s">
        <v>3687</v>
      </c>
      <c r="C726" s="29"/>
      <c r="D726" s="29"/>
      <c r="E726" s="35" t="s">
        <v>2093</v>
      </c>
      <c r="F726" s="36" t="s">
        <v>3655</v>
      </c>
      <c r="G726" s="36" t="s">
        <v>3688</v>
      </c>
      <c r="H726" s="35" t="s">
        <v>2057</v>
      </c>
      <c r="I726" s="37">
        <v>140</v>
      </c>
      <c r="J726" s="71" t="s">
        <v>7662</v>
      </c>
      <c r="K726" s="52"/>
      <c r="L726" s="52" t="str">
        <f>IF(VLOOKUP(B726,Sheet2!A:B,2,FALSE)=0,"",VLOOKUP(B726,Sheet2!A:B,2,FALSE))</f>
        <v/>
      </c>
    </row>
    <row r="727" spans="2:12" x14ac:dyDescent="0.2">
      <c r="B727" s="34" t="s">
        <v>3689</v>
      </c>
      <c r="C727" s="29"/>
      <c r="D727" s="29"/>
      <c r="E727" s="35" t="s">
        <v>2093</v>
      </c>
      <c r="F727" s="36" t="s">
        <v>3655</v>
      </c>
      <c r="G727" s="36" t="s">
        <v>3690</v>
      </c>
      <c r="H727" s="35" t="s">
        <v>2057</v>
      </c>
      <c r="I727" s="37">
        <v>200</v>
      </c>
      <c r="J727" s="71" t="s">
        <v>7662</v>
      </c>
      <c r="K727" s="52"/>
      <c r="L727" s="52" t="str">
        <f>IF(VLOOKUP(B727,Sheet2!A:B,2,FALSE)=0,"",VLOOKUP(B727,Sheet2!A:B,2,FALSE))</f>
        <v/>
      </c>
    </row>
    <row r="728" spans="2:12" x14ac:dyDescent="0.2">
      <c r="B728" s="34" t="s">
        <v>3691</v>
      </c>
      <c r="C728" s="29"/>
      <c r="D728" s="29"/>
      <c r="E728" s="35" t="s">
        <v>2093</v>
      </c>
      <c r="F728" s="36" t="s">
        <v>3655</v>
      </c>
      <c r="G728" s="36" t="s">
        <v>3692</v>
      </c>
      <c r="H728" s="35" t="s">
        <v>2057</v>
      </c>
      <c r="I728" s="37">
        <v>290</v>
      </c>
      <c r="J728" s="71" t="s">
        <v>7662</v>
      </c>
      <c r="K728" s="52"/>
      <c r="L728" s="52" t="str">
        <f>IF(VLOOKUP(B728,Sheet2!A:B,2,FALSE)=0,"",VLOOKUP(B728,Sheet2!A:B,2,FALSE))</f>
        <v/>
      </c>
    </row>
    <row r="729" spans="2:12" x14ac:dyDescent="0.2">
      <c r="B729" s="34" t="s">
        <v>3693</v>
      </c>
      <c r="C729" s="29"/>
      <c r="D729" s="29"/>
      <c r="E729" s="35" t="s">
        <v>2093</v>
      </c>
      <c r="F729" s="36" t="s">
        <v>3585</v>
      </c>
      <c r="G729" s="36" t="s">
        <v>3694</v>
      </c>
      <c r="H729" s="35" t="s">
        <v>3233</v>
      </c>
      <c r="I729" s="37">
        <v>60</v>
      </c>
      <c r="J729" s="71" t="s">
        <v>7662</v>
      </c>
      <c r="K729" s="52"/>
      <c r="L729" s="52" t="str">
        <f>IF(VLOOKUP(B729,Sheet2!A:B,2,FALSE)=0,"",VLOOKUP(B729,Sheet2!A:B,2,FALSE))</f>
        <v/>
      </c>
    </row>
    <row r="730" spans="2:12" x14ac:dyDescent="0.2">
      <c r="B730" s="34" t="s">
        <v>3695</v>
      </c>
      <c r="C730" s="29"/>
      <c r="D730" s="29"/>
      <c r="E730" s="35" t="s">
        <v>2093</v>
      </c>
      <c r="F730" s="36" t="s">
        <v>3585</v>
      </c>
      <c r="G730" s="36" t="s">
        <v>3696</v>
      </c>
      <c r="H730" s="35" t="s">
        <v>3233</v>
      </c>
      <c r="I730" s="37">
        <v>100</v>
      </c>
      <c r="J730" s="71" t="s">
        <v>7662</v>
      </c>
      <c r="K730" s="52"/>
      <c r="L730" s="52" t="str">
        <f>IF(VLOOKUP(B730,Sheet2!A:B,2,FALSE)=0,"",VLOOKUP(B730,Sheet2!A:B,2,FALSE))</f>
        <v/>
      </c>
    </row>
    <row r="731" spans="2:12" x14ac:dyDescent="0.2">
      <c r="B731" s="34" t="s">
        <v>3697</v>
      </c>
      <c r="C731" s="29"/>
      <c r="D731" s="29"/>
      <c r="E731" s="35" t="s">
        <v>2093</v>
      </c>
      <c r="F731" s="36" t="s">
        <v>3585</v>
      </c>
      <c r="G731" s="36" t="s">
        <v>3698</v>
      </c>
      <c r="H731" s="35" t="s">
        <v>3233</v>
      </c>
      <c r="I731" s="37">
        <v>184</v>
      </c>
      <c r="J731" s="71" t="s">
        <v>7662</v>
      </c>
      <c r="K731" s="52"/>
      <c r="L731" s="52" t="str">
        <f>IF(VLOOKUP(B731,Sheet2!A:B,2,FALSE)=0,"",VLOOKUP(B731,Sheet2!A:B,2,FALSE))</f>
        <v/>
      </c>
    </row>
    <row r="732" spans="2:12" x14ac:dyDescent="0.2">
      <c r="B732" s="34" t="s">
        <v>3699</v>
      </c>
      <c r="C732" s="29"/>
      <c r="D732" s="29"/>
      <c r="E732" s="35" t="s">
        <v>2093</v>
      </c>
      <c r="F732" s="36" t="s">
        <v>3585</v>
      </c>
      <c r="G732" s="36" t="s">
        <v>3700</v>
      </c>
      <c r="H732" s="35" t="s">
        <v>3233</v>
      </c>
      <c r="I732" s="37">
        <v>110</v>
      </c>
      <c r="J732" s="71" t="s">
        <v>7662</v>
      </c>
      <c r="K732" s="52"/>
      <c r="L732" s="52" t="str">
        <f>IF(VLOOKUP(B732,Sheet2!A:B,2,FALSE)=0,"",VLOOKUP(B732,Sheet2!A:B,2,FALSE))</f>
        <v/>
      </c>
    </row>
    <row r="733" spans="2:12" x14ac:dyDescent="0.2">
      <c r="B733" s="34" t="s">
        <v>3701</v>
      </c>
      <c r="C733" s="29"/>
      <c r="D733" s="29"/>
      <c r="E733" s="35" t="s">
        <v>2093</v>
      </c>
      <c r="F733" s="36" t="s">
        <v>3404</v>
      </c>
      <c r="G733" s="36" t="s">
        <v>3702</v>
      </c>
      <c r="H733" s="35" t="s">
        <v>2057</v>
      </c>
      <c r="I733" s="37">
        <v>100</v>
      </c>
      <c r="J733" s="71" t="s">
        <v>7662</v>
      </c>
      <c r="K733" s="52"/>
      <c r="L733" s="52" t="str">
        <f>IF(VLOOKUP(B733,Sheet2!A:B,2,FALSE)=0,"",VLOOKUP(B733,Sheet2!A:B,2,FALSE))</f>
        <v/>
      </c>
    </row>
    <row r="734" spans="2:12" x14ac:dyDescent="0.2">
      <c r="B734" s="34" t="s">
        <v>3703</v>
      </c>
      <c r="C734" s="29"/>
      <c r="D734" s="29"/>
      <c r="E734" s="35" t="s">
        <v>2093</v>
      </c>
      <c r="F734" s="36" t="s">
        <v>3404</v>
      </c>
      <c r="G734" s="36" t="s">
        <v>3704</v>
      </c>
      <c r="H734" s="35" t="s">
        <v>2057</v>
      </c>
      <c r="I734" s="37">
        <v>150</v>
      </c>
      <c r="J734" s="71" t="s">
        <v>7662</v>
      </c>
      <c r="K734" s="52"/>
      <c r="L734" s="52" t="str">
        <f>IF(VLOOKUP(B734,Sheet2!A:B,2,FALSE)=0,"",VLOOKUP(B734,Sheet2!A:B,2,FALSE))</f>
        <v/>
      </c>
    </row>
    <row r="735" spans="2:12" x14ac:dyDescent="0.2">
      <c r="B735" s="34" t="s">
        <v>3705</v>
      </c>
      <c r="C735" s="29"/>
      <c r="D735" s="29"/>
      <c r="E735" s="35" t="s">
        <v>2093</v>
      </c>
      <c r="F735" s="36" t="s">
        <v>3404</v>
      </c>
      <c r="G735" s="36" t="s">
        <v>3706</v>
      </c>
      <c r="H735" s="35" t="s">
        <v>2057</v>
      </c>
      <c r="I735" s="37">
        <v>150</v>
      </c>
      <c r="J735" s="71" t="s">
        <v>7662</v>
      </c>
      <c r="K735" s="52"/>
      <c r="L735" s="52" t="str">
        <f>IF(VLOOKUP(B735,Sheet2!A:B,2,FALSE)=0,"",VLOOKUP(B735,Sheet2!A:B,2,FALSE))</f>
        <v/>
      </c>
    </row>
    <row r="736" spans="2:12" x14ac:dyDescent="0.2">
      <c r="B736" s="34" t="s">
        <v>3707</v>
      </c>
      <c r="C736" s="29"/>
      <c r="D736" s="29"/>
      <c r="E736" s="35" t="s">
        <v>2093</v>
      </c>
      <c r="F736" s="36" t="s">
        <v>3655</v>
      </c>
      <c r="G736" s="36" t="s">
        <v>3708</v>
      </c>
      <c r="H736" s="35" t="s">
        <v>2057</v>
      </c>
      <c r="I736" s="37">
        <v>200</v>
      </c>
      <c r="J736" s="71" t="s">
        <v>7662</v>
      </c>
      <c r="K736" s="52"/>
      <c r="L736" s="52" t="str">
        <f>IF(VLOOKUP(B736,Sheet2!A:B,2,FALSE)=0,"",VLOOKUP(B736,Sheet2!A:B,2,FALSE))</f>
        <v/>
      </c>
    </row>
    <row r="737" spans="2:12" x14ac:dyDescent="0.2">
      <c r="B737" s="34" t="s">
        <v>3709</v>
      </c>
      <c r="C737" s="29"/>
      <c r="D737" s="29"/>
      <c r="E737" s="35" t="s">
        <v>2093</v>
      </c>
      <c r="F737" s="36" t="s">
        <v>3655</v>
      </c>
      <c r="G737" s="36" t="s">
        <v>3710</v>
      </c>
      <c r="H737" s="35" t="s">
        <v>2057</v>
      </c>
      <c r="I737" s="37">
        <v>200</v>
      </c>
      <c r="J737" s="71" t="s">
        <v>7662</v>
      </c>
      <c r="K737" s="52"/>
      <c r="L737" s="52" t="str">
        <f>IF(VLOOKUP(B737,Sheet2!A:B,2,FALSE)=0,"",VLOOKUP(B737,Sheet2!A:B,2,FALSE))</f>
        <v/>
      </c>
    </row>
    <row r="738" spans="2:12" x14ac:dyDescent="0.2">
      <c r="B738" s="34" t="s">
        <v>3711</v>
      </c>
      <c r="C738" s="29"/>
      <c r="D738" s="29"/>
      <c r="E738" s="35" t="s">
        <v>2093</v>
      </c>
      <c r="F738" s="36" t="s">
        <v>3655</v>
      </c>
      <c r="G738" s="36" t="s">
        <v>3712</v>
      </c>
      <c r="H738" s="35" t="s">
        <v>2057</v>
      </c>
      <c r="I738" s="37">
        <v>200</v>
      </c>
      <c r="J738" s="71" t="s">
        <v>7662</v>
      </c>
      <c r="K738" s="52"/>
      <c r="L738" s="52" t="str">
        <f>IF(VLOOKUP(B738,Sheet2!A:B,2,FALSE)=0,"",VLOOKUP(B738,Sheet2!A:B,2,FALSE))</f>
        <v/>
      </c>
    </row>
    <row r="739" spans="2:12" x14ac:dyDescent="0.2">
      <c r="B739" s="34" t="s">
        <v>3713</v>
      </c>
      <c r="C739" s="29"/>
      <c r="D739" s="29"/>
      <c r="E739" s="35" t="s">
        <v>2093</v>
      </c>
      <c r="F739" s="36" t="s">
        <v>3655</v>
      </c>
      <c r="G739" s="36" t="s">
        <v>3714</v>
      </c>
      <c r="H739" s="35" t="s">
        <v>2057</v>
      </c>
      <c r="I739" s="37">
        <v>200</v>
      </c>
      <c r="J739" s="71" t="s">
        <v>7662</v>
      </c>
      <c r="K739" s="52"/>
      <c r="L739" s="52" t="str">
        <f>IF(VLOOKUP(B739,Sheet2!A:B,2,FALSE)=0,"",VLOOKUP(B739,Sheet2!A:B,2,FALSE))</f>
        <v/>
      </c>
    </row>
    <row r="740" spans="2:12" x14ac:dyDescent="0.2">
      <c r="B740" s="34" t="s">
        <v>3715</v>
      </c>
      <c r="C740" s="29"/>
      <c r="D740" s="29"/>
      <c r="E740" s="35" t="s">
        <v>2093</v>
      </c>
      <c r="F740" s="36" t="s">
        <v>3655</v>
      </c>
      <c r="G740" s="36" t="s">
        <v>3716</v>
      </c>
      <c r="H740" s="35" t="s">
        <v>2057</v>
      </c>
      <c r="I740" s="37">
        <v>110</v>
      </c>
      <c r="J740" s="71" t="s">
        <v>7662</v>
      </c>
      <c r="K740" s="52"/>
      <c r="L740" s="52" t="str">
        <f>IF(VLOOKUP(B740,Sheet2!A:B,2,FALSE)=0,"",VLOOKUP(B740,Sheet2!A:B,2,FALSE))</f>
        <v/>
      </c>
    </row>
    <row r="741" spans="2:12" x14ac:dyDescent="0.2">
      <c r="B741" s="34" t="s">
        <v>3717</v>
      </c>
      <c r="C741" s="29"/>
      <c r="D741" s="29"/>
      <c r="E741" s="35" t="s">
        <v>2093</v>
      </c>
      <c r="F741" s="36" t="s">
        <v>3655</v>
      </c>
      <c r="G741" s="36" t="s">
        <v>3718</v>
      </c>
      <c r="H741" s="35" t="s">
        <v>2057</v>
      </c>
      <c r="I741" s="37">
        <v>200</v>
      </c>
      <c r="J741" s="71" t="s">
        <v>7662</v>
      </c>
      <c r="K741" s="52"/>
      <c r="L741" s="52" t="str">
        <f>IF(VLOOKUP(B741,Sheet2!A:B,2,FALSE)=0,"",VLOOKUP(B741,Sheet2!A:B,2,FALSE))</f>
        <v/>
      </c>
    </row>
    <row r="742" spans="2:12" x14ac:dyDescent="0.2">
      <c r="B742" s="34" t="s">
        <v>3719</v>
      </c>
      <c r="C742" s="29"/>
      <c r="D742" s="29"/>
      <c r="E742" s="35" t="s">
        <v>2093</v>
      </c>
      <c r="F742" s="36" t="s">
        <v>3655</v>
      </c>
      <c r="G742" s="36" t="s">
        <v>3720</v>
      </c>
      <c r="H742" s="35" t="s">
        <v>2057</v>
      </c>
      <c r="I742" s="37">
        <v>200</v>
      </c>
      <c r="J742" s="71" t="s">
        <v>7662</v>
      </c>
      <c r="K742" s="52"/>
      <c r="L742" s="52" t="str">
        <f>IF(VLOOKUP(B742,Sheet2!A:B,2,FALSE)=0,"",VLOOKUP(B742,Sheet2!A:B,2,FALSE))</f>
        <v/>
      </c>
    </row>
    <row r="743" spans="2:12" x14ac:dyDescent="0.2">
      <c r="B743" s="34" t="s">
        <v>3721</v>
      </c>
      <c r="C743" s="29"/>
      <c r="D743" s="29"/>
      <c r="E743" s="35" t="s">
        <v>2093</v>
      </c>
      <c r="F743" s="36" t="s">
        <v>3655</v>
      </c>
      <c r="G743" s="36" t="s">
        <v>3722</v>
      </c>
      <c r="H743" s="35" t="s">
        <v>2057</v>
      </c>
      <c r="I743" s="37">
        <v>137</v>
      </c>
      <c r="J743" s="71" t="s">
        <v>7662</v>
      </c>
      <c r="K743" s="52"/>
      <c r="L743" s="52" t="str">
        <f>IF(VLOOKUP(B743,Sheet2!A:B,2,FALSE)=0,"",VLOOKUP(B743,Sheet2!A:B,2,FALSE))</f>
        <v/>
      </c>
    </row>
    <row r="744" spans="2:12" x14ac:dyDescent="0.2">
      <c r="B744" s="34" t="s">
        <v>3723</v>
      </c>
      <c r="C744" s="29"/>
      <c r="D744" s="29"/>
      <c r="E744" s="35" t="s">
        <v>2093</v>
      </c>
      <c r="F744" s="36" t="s">
        <v>3724</v>
      </c>
      <c r="G744" s="36" t="s">
        <v>3725</v>
      </c>
      <c r="H744" s="35" t="s">
        <v>2057</v>
      </c>
      <c r="I744" s="37">
        <v>200</v>
      </c>
      <c r="J744" s="71" t="s">
        <v>7662</v>
      </c>
      <c r="K744" s="52"/>
      <c r="L744" s="52" t="str">
        <f>IF(VLOOKUP(B744,Sheet2!A:B,2,FALSE)=0,"",VLOOKUP(B744,Sheet2!A:B,2,FALSE))</f>
        <v/>
      </c>
    </row>
    <row r="745" spans="2:12" x14ac:dyDescent="0.2">
      <c r="B745" s="34" t="s">
        <v>3726</v>
      </c>
      <c r="C745" s="29"/>
      <c r="D745" s="29"/>
      <c r="E745" s="35" t="s">
        <v>2093</v>
      </c>
      <c r="F745" s="36" t="s">
        <v>3724</v>
      </c>
      <c r="G745" s="36" t="s">
        <v>3727</v>
      </c>
      <c r="H745" s="35" t="s">
        <v>2057</v>
      </c>
      <c r="I745" s="37">
        <v>200</v>
      </c>
      <c r="J745" s="71" t="s">
        <v>7662</v>
      </c>
      <c r="K745" s="52"/>
      <c r="L745" s="52" t="str">
        <f>IF(VLOOKUP(B745,Sheet2!A:B,2,FALSE)=0,"",VLOOKUP(B745,Sheet2!A:B,2,FALSE))</f>
        <v/>
      </c>
    </row>
    <row r="746" spans="2:12" x14ac:dyDescent="0.2">
      <c r="B746" s="34" t="s">
        <v>3728</v>
      </c>
      <c r="C746" s="29"/>
      <c r="D746" s="29"/>
      <c r="E746" s="35" t="s">
        <v>2093</v>
      </c>
      <c r="F746" s="36" t="s">
        <v>3724</v>
      </c>
      <c r="G746" s="36" t="s">
        <v>3729</v>
      </c>
      <c r="H746" s="35" t="s">
        <v>2057</v>
      </c>
      <c r="I746" s="37">
        <v>200</v>
      </c>
      <c r="J746" s="71" t="s">
        <v>7662</v>
      </c>
      <c r="K746" s="52"/>
      <c r="L746" s="52" t="str">
        <f>IF(VLOOKUP(B746,Sheet2!A:B,2,FALSE)=0,"",VLOOKUP(B746,Sheet2!A:B,2,FALSE))</f>
        <v/>
      </c>
    </row>
    <row r="747" spans="2:12" x14ac:dyDescent="0.2">
      <c r="B747" s="34" t="s">
        <v>3730</v>
      </c>
      <c r="C747" s="29"/>
      <c r="D747" s="29"/>
      <c r="E747" s="35" t="s">
        <v>2093</v>
      </c>
      <c r="F747" s="36" t="s">
        <v>3724</v>
      </c>
      <c r="G747" s="36" t="s">
        <v>3731</v>
      </c>
      <c r="H747" s="35" t="s">
        <v>2057</v>
      </c>
      <c r="I747" s="37">
        <v>240</v>
      </c>
      <c r="J747" s="71" t="s">
        <v>7662</v>
      </c>
      <c r="K747" s="52"/>
      <c r="L747" s="52" t="str">
        <f>IF(VLOOKUP(B747,Sheet2!A:B,2,FALSE)=0,"",VLOOKUP(B747,Sheet2!A:B,2,FALSE))</f>
        <v/>
      </c>
    </row>
    <row r="748" spans="2:12" x14ac:dyDescent="0.2">
      <c r="B748" s="34" t="s">
        <v>3732</v>
      </c>
      <c r="C748" s="29"/>
      <c r="D748" s="29"/>
      <c r="E748" s="35" t="s">
        <v>2093</v>
      </c>
      <c r="F748" s="36" t="s">
        <v>3724</v>
      </c>
      <c r="G748" s="36" t="s">
        <v>3733</v>
      </c>
      <c r="H748" s="35" t="s">
        <v>2057</v>
      </c>
      <c r="I748" s="37">
        <v>280</v>
      </c>
      <c r="J748" s="71" t="s">
        <v>7662</v>
      </c>
      <c r="K748" s="52"/>
      <c r="L748" s="52" t="str">
        <f>IF(VLOOKUP(B748,Sheet2!A:B,2,FALSE)=0,"",VLOOKUP(B748,Sheet2!A:B,2,FALSE))</f>
        <v/>
      </c>
    </row>
    <row r="749" spans="2:12" x14ac:dyDescent="0.2">
      <c r="B749" s="34" t="s">
        <v>3734</v>
      </c>
      <c r="C749" s="29"/>
      <c r="D749" s="29"/>
      <c r="E749" s="35" t="s">
        <v>2093</v>
      </c>
      <c r="F749" s="36" t="s">
        <v>3724</v>
      </c>
      <c r="G749" s="36" t="s">
        <v>3735</v>
      </c>
      <c r="H749" s="35" t="s">
        <v>2057</v>
      </c>
      <c r="I749" s="37">
        <v>200</v>
      </c>
      <c r="J749" s="71" t="s">
        <v>7662</v>
      </c>
      <c r="K749" s="52"/>
      <c r="L749" s="52" t="str">
        <f>IF(VLOOKUP(B749,Sheet2!A:B,2,FALSE)=0,"",VLOOKUP(B749,Sheet2!A:B,2,FALSE))</f>
        <v/>
      </c>
    </row>
    <row r="750" spans="2:12" x14ac:dyDescent="0.2">
      <c r="B750" s="34" t="s">
        <v>3736</v>
      </c>
      <c r="C750" s="29"/>
      <c r="D750" s="29"/>
      <c r="E750" s="35" t="s">
        <v>2093</v>
      </c>
      <c r="F750" s="36" t="s">
        <v>3724</v>
      </c>
      <c r="G750" s="36" t="s">
        <v>3737</v>
      </c>
      <c r="H750" s="35" t="s">
        <v>2057</v>
      </c>
      <c r="I750" s="37">
        <v>200</v>
      </c>
      <c r="J750" s="71" t="s">
        <v>7662</v>
      </c>
      <c r="K750" s="52"/>
      <c r="L750" s="52" t="str">
        <f>IF(VLOOKUP(B750,Sheet2!A:B,2,FALSE)=0,"",VLOOKUP(B750,Sheet2!A:B,2,FALSE))</f>
        <v/>
      </c>
    </row>
    <row r="751" spans="2:12" x14ac:dyDescent="0.2">
      <c r="B751" s="34" t="s">
        <v>3738</v>
      </c>
      <c r="C751" s="29"/>
      <c r="D751" s="29"/>
      <c r="E751" s="35" t="s">
        <v>2093</v>
      </c>
      <c r="F751" s="36" t="s">
        <v>3724</v>
      </c>
      <c r="G751" s="36" t="s">
        <v>3739</v>
      </c>
      <c r="H751" s="35" t="s">
        <v>2057</v>
      </c>
      <c r="I751" s="37">
        <v>200</v>
      </c>
      <c r="J751" s="71" t="s">
        <v>7662</v>
      </c>
      <c r="K751" s="52"/>
      <c r="L751" s="52" t="str">
        <f>IF(VLOOKUP(B751,Sheet2!A:B,2,FALSE)=0,"",VLOOKUP(B751,Sheet2!A:B,2,FALSE))</f>
        <v/>
      </c>
    </row>
    <row r="752" spans="2:12" x14ac:dyDescent="0.2">
      <c r="B752" s="34" t="s">
        <v>3740</v>
      </c>
      <c r="C752" s="29"/>
      <c r="D752" s="29"/>
      <c r="E752" s="35" t="s">
        <v>2093</v>
      </c>
      <c r="F752" s="36" t="s">
        <v>3724</v>
      </c>
      <c r="G752" s="36" t="s">
        <v>3741</v>
      </c>
      <c r="H752" s="35" t="s">
        <v>2057</v>
      </c>
      <c r="I752" s="37">
        <v>200</v>
      </c>
      <c r="J752" s="71" t="s">
        <v>7662</v>
      </c>
      <c r="K752" s="52"/>
      <c r="L752" s="52" t="str">
        <f>IF(VLOOKUP(B752,Sheet2!A:B,2,FALSE)=0,"",VLOOKUP(B752,Sheet2!A:B,2,FALSE))</f>
        <v/>
      </c>
    </row>
    <row r="753" spans="2:12" x14ac:dyDescent="0.2">
      <c r="B753" s="34" t="s">
        <v>3742</v>
      </c>
      <c r="C753" s="29"/>
      <c r="D753" s="29"/>
      <c r="E753" s="35" t="s">
        <v>2093</v>
      </c>
      <c r="F753" s="36" t="s">
        <v>3655</v>
      </c>
      <c r="G753" s="36" t="s">
        <v>3743</v>
      </c>
      <c r="H753" s="35" t="s">
        <v>2057</v>
      </c>
      <c r="I753" s="37">
        <v>200</v>
      </c>
      <c r="J753" s="71" t="s">
        <v>7662</v>
      </c>
      <c r="K753" s="52"/>
      <c r="L753" s="52" t="str">
        <f>IF(VLOOKUP(B753,Sheet2!A:B,2,FALSE)=0,"",VLOOKUP(B753,Sheet2!A:B,2,FALSE))</f>
        <v/>
      </c>
    </row>
    <row r="754" spans="2:12" x14ac:dyDescent="0.2">
      <c r="B754" s="34" t="s">
        <v>3744</v>
      </c>
      <c r="C754" s="29"/>
      <c r="D754" s="29"/>
      <c r="E754" s="35" t="s">
        <v>2093</v>
      </c>
      <c r="F754" s="36" t="s">
        <v>3655</v>
      </c>
      <c r="G754" s="36" t="s">
        <v>3745</v>
      </c>
      <c r="H754" s="35" t="s">
        <v>2057</v>
      </c>
      <c r="I754" s="37">
        <v>240</v>
      </c>
      <c r="J754" s="71" t="s">
        <v>7662</v>
      </c>
      <c r="K754" s="52"/>
      <c r="L754" s="52" t="str">
        <f>IF(VLOOKUP(B754,Sheet2!A:B,2,FALSE)=0,"",VLOOKUP(B754,Sheet2!A:B,2,FALSE))</f>
        <v/>
      </c>
    </row>
    <row r="755" spans="2:12" x14ac:dyDescent="0.2">
      <c r="B755" s="34" t="s">
        <v>3746</v>
      </c>
      <c r="C755" s="29"/>
      <c r="D755" s="29"/>
      <c r="E755" s="35" t="s">
        <v>2093</v>
      </c>
      <c r="F755" s="36" t="s">
        <v>3655</v>
      </c>
      <c r="G755" s="36" t="s">
        <v>3747</v>
      </c>
      <c r="H755" s="35" t="s">
        <v>2057</v>
      </c>
      <c r="I755" s="37">
        <v>200</v>
      </c>
      <c r="J755" s="71" t="s">
        <v>7662</v>
      </c>
      <c r="K755" s="52"/>
      <c r="L755" s="52" t="str">
        <f>IF(VLOOKUP(B755,Sheet2!A:B,2,FALSE)=0,"",VLOOKUP(B755,Sheet2!A:B,2,FALSE))</f>
        <v/>
      </c>
    </row>
    <row r="756" spans="2:12" x14ac:dyDescent="0.2">
      <c r="B756" s="34" t="s">
        <v>3748</v>
      </c>
      <c r="C756" s="29"/>
      <c r="D756" s="29"/>
      <c r="E756" s="35" t="s">
        <v>2093</v>
      </c>
      <c r="F756" s="36" t="s">
        <v>3655</v>
      </c>
      <c r="G756" s="36" t="s">
        <v>3749</v>
      </c>
      <c r="H756" s="35" t="s">
        <v>2057</v>
      </c>
      <c r="I756" s="37">
        <v>200</v>
      </c>
      <c r="J756" s="71" t="s">
        <v>7662</v>
      </c>
      <c r="K756" s="52"/>
      <c r="L756" s="52" t="str">
        <f>IF(VLOOKUP(B756,Sheet2!A:B,2,FALSE)=0,"",VLOOKUP(B756,Sheet2!A:B,2,FALSE))</f>
        <v/>
      </c>
    </row>
    <row r="757" spans="2:12" x14ac:dyDescent="0.2">
      <c r="B757" s="34" t="s">
        <v>3750</v>
      </c>
      <c r="C757" s="29"/>
      <c r="D757" s="29"/>
      <c r="E757" s="35" t="s">
        <v>2093</v>
      </c>
      <c r="F757" s="36" t="s">
        <v>3655</v>
      </c>
      <c r="G757" s="36" t="s">
        <v>3751</v>
      </c>
      <c r="H757" s="35" t="s">
        <v>2057</v>
      </c>
      <c r="I757" s="37">
        <v>200</v>
      </c>
      <c r="J757" s="71" t="s">
        <v>7662</v>
      </c>
      <c r="K757" s="52"/>
      <c r="L757" s="52" t="str">
        <f>IF(VLOOKUP(B757,Sheet2!A:B,2,FALSE)=0,"",VLOOKUP(B757,Sheet2!A:B,2,FALSE))</f>
        <v/>
      </c>
    </row>
    <row r="758" spans="2:12" x14ac:dyDescent="0.2">
      <c r="B758" s="34" t="s">
        <v>3752</v>
      </c>
      <c r="C758" s="29"/>
      <c r="D758" s="29"/>
      <c r="E758" s="35" t="s">
        <v>2093</v>
      </c>
      <c r="F758" s="36" t="s">
        <v>3655</v>
      </c>
      <c r="G758" s="36" t="s">
        <v>3753</v>
      </c>
      <c r="H758" s="35" t="s">
        <v>2057</v>
      </c>
      <c r="I758" s="37">
        <v>200</v>
      </c>
      <c r="J758" s="71" t="s">
        <v>7662</v>
      </c>
      <c r="K758" s="52"/>
      <c r="L758" s="52" t="str">
        <f>IF(VLOOKUP(B758,Sheet2!A:B,2,FALSE)=0,"",VLOOKUP(B758,Sheet2!A:B,2,FALSE))</f>
        <v/>
      </c>
    </row>
    <row r="759" spans="2:12" x14ac:dyDescent="0.2">
      <c r="B759" s="34" t="s">
        <v>3754</v>
      </c>
      <c r="C759" s="29"/>
      <c r="D759" s="29"/>
      <c r="E759" s="35" t="s">
        <v>2093</v>
      </c>
      <c r="F759" s="36" t="s">
        <v>3655</v>
      </c>
      <c r="G759" s="36" t="s">
        <v>3755</v>
      </c>
      <c r="H759" s="35" t="s">
        <v>2057</v>
      </c>
      <c r="I759" s="37">
        <v>200</v>
      </c>
      <c r="J759" s="71" t="s">
        <v>7662</v>
      </c>
      <c r="K759" s="52"/>
      <c r="L759" s="52" t="str">
        <f>IF(VLOOKUP(B759,Sheet2!A:B,2,FALSE)=0,"",VLOOKUP(B759,Sheet2!A:B,2,FALSE))</f>
        <v/>
      </c>
    </row>
    <row r="760" spans="2:12" x14ac:dyDescent="0.2">
      <c r="B760" s="34" t="s">
        <v>3756</v>
      </c>
      <c r="C760" s="29"/>
      <c r="D760" s="29"/>
      <c r="E760" s="35" t="s">
        <v>2093</v>
      </c>
      <c r="F760" s="36" t="s">
        <v>3655</v>
      </c>
      <c r="G760" s="36" t="s">
        <v>3757</v>
      </c>
      <c r="H760" s="35" t="s">
        <v>2057</v>
      </c>
      <c r="I760" s="37">
        <v>200</v>
      </c>
      <c r="J760" s="71" t="s">
        <v>7662</v>
      </c>
      <c r="K760" s="52"/>
      <c r="L760" s="52" t="str">
        <f>IF(VLOOKUP(B760,Sheet2!A:B,2,FALSE)=0,"",VLOOKUP(B760,Sheet2!A:B,2,FALSE))</f>
        <v/>
      </c>
    </row>
    <row r="761" spans="2:12" x14ac:dyDescent="0.2">
      <c r="B761" s="34" t="s">
        <v>3758</v>
      </c>
      <c r="C761" s="29"/>
      <c r="D761" s="29"/>
      <c r="E761" s="35" t="s">
        <v>2093</v>
      </c>
      <c r="F761" s="36" t="s">
        <v>3655</v>
      </c>
      <c r="G761" s="36" t="s">
        <v>3759</v>
      </c>
      <c r="H761" s="35" t="s">
        <v>2057</v>
      </c>
      <c r="I761" s="37">
        <v>200</v>
      </c>
      <c r="J761" s="71" t="s">
        <v>7662</v>
      </c>
      <c r="K761" s="52"/>
      <c r="L761" s="52" t="str">
        <f>IF(VLOOKUP(B761,Sheet2!A:B,2,FALSE)=0,"",VLOOKUP(B761,Sheet2!A:B,2,FALSE))</f>
        <v/>
      </c>
    </row>
    <row r="762" spans="2:12" x14ac:dyDescent="0.2">
      <c r="B762" s="34" t="s">
        <v>3760</v>
      </c>
      <c r="C762" s="29"/>
      <c r="D762" s="29"/>
      <c r="E762" s="35" t="s">
        <v>2093</v>
      </c>
      <c r="F762" s="36" t="s">
        <v>3655</v>
      </c>
      <c r="G762" s="36" t="s">
        <v>3761</v>
      </c>
      <c r="H762" s="35" t="s">
        <v>2057</v>
      </c>
      <c r="I762" s="37">
        <v>200</v>
      </c>
      <c r="J762" s="71" t="s">
        <v>7662</v>
      </c>
      <c r="K762" s="52"/>
      <c r="L762" s="52" t="str">
        <f>IF(VLOOKUP(B762,Sheet2!A:B,2,FALSE)=0,"",VLOOKUP(B762,Sheet2!A:B,2,FALSE))</f>
        <v/>
      </c>
    </row>
    <row r="763" spans="2:12" x14ac:dyDescent="0.2">
      <c r="B763" s="34" t="s">
        <v>3762</v>
      </c>
      <c r="C763" s="29"/>
      <c r="D763" s="29"/>
      <c r="E763" s="35" t="s">
        <v>2093</v>
      </c>
      <c r="F763" s="36" t="s">
        <v>3655</v>
      </c>
      <c r="G763" s="36" t="s">
        <v>3763</v>
      </c>
      <c r="H763" s="35" t="s">
        <v>2057</v>
      </c>
      <c r="I763" s="37">
        <v>200</v>
      </c>
      <c r="J763" s="71" t="s">
        <v>7662</v>
      </c>
      <c r="K763" s="52"/>
      <c r="L763" s="52" t="str">
        <f>IF(VLOOKUP(B763,Sheet2!A:B,2,FALSE)=0,"",VLOOKUP(B763,Sheet2!A:B,2,FALSE))</f>
        <v/>
      </c>
    </row>
    <row r="764" spans="2:12" x14ac:dyDescent="0.2">
      <c r="B764" s="34" t="s">
        <v>3764</v>
      </c>
      <c r="C764" s="29"/>
      <c r="D764" s="29"/>
      <c r="E764" s="35" t="s">
        <v>2093</v>
      </c>
      <c r="F764" s="36" t="s">
        <v>3655</v>
      </c>
      <c r="G764" s="36" t="s">
        <v>3765</v>
      </c>
      <c r="H764" s="35" t="s">
        <v>2057</v>
      </c>
      <c r="I764" s="37">
        <v>200</v>
      </c>
      <c r="J764" s="71" t="s">
        <v>7662</v>
      </c>
      <c r="K764" s="52"/>
      <c r="L764" s="52" t="str">
        <f>IF(VLOOKUP(B764,Sheet2!A:B,2,FALSE)=0,"",VLOOKUP(B764,Sheet2!A:B,2,FALSE))</f>
        <v/>
      </c>
    </row>
    <row r="765" spans="2:12" x14ac:dyDescent="0.2">
      <c r="B765" s="34" t="s">
        <v>3766</v>
      </c>
      <c r="C765" s="29"/>
      <c r="D765" s="29"/>
      <c r="E765" s="35" t="s">
        <v>2093</v>
      </c>
      <c r="F765" s="36" t="s">
        <v>3451</v>
      </c>
      <c r="G765" s="36" t="s">
        <v>3767</v>
      </c>
      <c r="H765" s="35" t="s">
        <v>2057</v>
      </c>
      <c r="I765" s="37">
        <v>240</v>
      </c>
      <c r="J765" s="71" t="s">
        <v>7662</v>
      </c>
      <c r="K765" s="52"/>
      <c r="L765" s="52" t="str">
        <f>IF(VLOOKUP(B765,Sheet2!A:B,2,FALSE)=0,"",VLOOKUP(B765,Sheet2!A:B,2,FALSE))</f>
        <v/>
      </c>
    </row>
    <row r="766" spans="2:12" x14ac:dyDescent="0.2">
      <c r="B766" s="34" t="s">
        <v>3768</v>
      </c>
      <c r="C766" s="29"/>
      <c r="D766" s="29"/>
      <c r="E766" s="35" t="s">
        <v>2093</v>
      </c>
      <c r="F766" s="36" t="s">
        <v>3451</v>
      </c>
      <c r="G766" s="36" t="s">
        <v>3769</v>
      </c>
      <c r="H766" s="35" t="s">
        <v>2057</v>
      </c>
      <c r="I766" s="37">
        <v>190</v>
      </c>
      <c r="J766" s="71" t="s">
        <v>7662</v>
      </c>
      <c r="K766" s="52"/>
      <c r="L766" s="52" t="str">
        <f>IF(VLOOKUP(B766,Sheet2!A:B,2,FALSE)=0,"",VLOOKUP(B766,Sheet2!A:B,2,FALSE))</f>
        <v/>
      </c>
    </row>
    <row r="767" spans="2:12" x14ac:dyDescent="0.2">
      <c r="B767" s="34" t="s">
        <v>3770</v>
      </c>
      <c r="C767" s="29"/>
      <c r="D767" s="29"/>
      <c r="E767" s="35" t="s">
        <v>2093</v>
      </c>
      <c r="F767" s="36" t="s">
        <v>3451</v>
      </c>
      <c r="G767" s="36" t="s">
        <v>3771</v>
      </c>
      <c r="H767" s="35" t="s">
        <v>2057</v>
      </c>
      <c r="I767" s="37">
        <v>80</v>
      </c>
      <c r="J767" s="71" t="s">
        <v>7662</v>
      </c>
      <c r="K767" s="52"/>
      <c r="L767" s="52" t="str">
        <f>IF(VLOOKUP(B767,Sheet2!A:B,2,FALSE)=0,"",VLOOKUP(B767,Sheet2!A:B,2,FALSE))</f>
        <v/>
      </c>
    </row>
    <row r="768" spans="2:12" x14ac:dyDescent="0.2">
      <c r="B768" s="34" t="s">
        <v>3772</v>
      </c>
      <c r="C768" s="29"/>
      <c r="D768" s="29"/>
      <c r="E768" s="35" t="s">
        <v>2093</v>
      </c>
      <c r="F768" s="36" t="s">
        <v>3451</v>
      </c>
      <c r="G768" s="36" t="s">
        <v>3773</v>
      </c>
      <c r="H768" s="35" t="s">
        <v>2057</v>
      </c>
      <c r="I768" s="37">
        <v>234</v>
      </c>
      <c r="J768" s="71" t="s">
        <v>7662</v>
      </c>
      <c r="K768" s="52"/>
      <c r="L768" s="52" t="str">
        <f>IF(VLOOKUP(B768,Sheet2!A:B,2,FALSE)=0,"",VLOOKUP(B768,Sheet2!A:B,2,FALSE))</f>
        <v/>
      </c>
    </row>
    <row r="769" spans="2:12" x14ac:dyDescent="0.2">
      <c r="B769" s="34" t="s">
        <v>3774</v>
      </c>
      <c r="C769" s="29"/>
      <c r="D769" s="29"/>
      <c r="E769" s="35" t="s">
        <v>2093</v>
      </c>
      <c r="F769" s="36" t="s">
        <v>3451</v>
      </c>
      <c r="G769" s="36" t="s">
        <v>3775</v>
      </c>
      <c r="H769" s="35" t="s">
        <v>2057</v>
      </c>
      <c r="I769" s="37">
        <v>200</v>
      </c>
      <c r="J769" s="71" t="s">
        <v>7662</v>
      </c>
      <c r="K769" s="52"/>
      <c r="L769" s="52" t="str">
        <f>IF(VLOOKUP(B769,Sheet2!A:B,2,FALSE)=0,"",VLOOKUP(B769,Sheet2!A:B,2,FALSE))</f>
        <v/>
      </c>
    </row>
    <row r="770" spans="2:12" x14ac:dyDescent="0.2">
      <c r="B770" s="34" t="s">
        <v>3776</v>
      </c>
      <c r="C770" s="29"/>
      <c r="D770" s="29"/>
      <c r="E770" s="35" t="s">
        <v>2093</v>
      </c>
      <c r="F770" s="36" t="s">
        <v>3451</v>
      </c>
      <c r="G770" s="36" t="s">
        <v>3777</v>
      </c>
      <c r="H770" s="35" t="s">
        <v>2057</v>
      </c>
      <c r="I770" s="37">
        <v>236</v>
      </c>
      <c r="J770" s="71" t="s">
        <v>7662</v>
      </c>
      <c r="K770" s="52"/>
      <c r="L770" s="52" t="str">
        <f>IF(VLOOKUP(B770,Sheet2!A:B,2,FALSE)=0,"",VLOOKUP(B770,Sheet2!A:B,2,FALSE))</f>
        <v/>
      </c>
    </row>
    <row r="771" spans="2:12" x14ac:dyDescent="0.2">
      <c r="B771" s="34" t="s">
        <v>3778</v>
      </c>
      <c r="C771" s="29"/>
      <c r="D771" s="29"/>
      <c r="E771" s="35" t="s">
        <v>2093</v>
      </c>
      <c r="F771" s="36" t="s">
        <v>3451</v>
      </c>
      <c r="G771" s="36" t="s">
        <v>3779</v>
      </c>
      <c r="H771" s="35" t="s">
        <v>2057</v>
      </c>
      <c r="I771" s="37">
        <v>132</v>
      </c>
      <c r="J771" s="71" t="s">
        <v>7662</v>
      </c>
      <c r="K771" s="52"/>
      <c r="L771" s="52" t="str">
        <f>IF(VLOOKUP(B771,Sheet2!A:B,2,FALSE)=0,"",VLOOKUP(B771,Sheet2!A:B,2,FALSE))</f>
        <v/>
      </c>
    </row>
    <row r="772" spans="2:12" x14ac:dyDescent="0.2">
      <c r="B772" s="34" t="s">
        <v>3780</v>
      </c>
      <c r="C772" s="29"/>
      <c r="D772" s="29"/>
      <c r="E772" s="35" t="s">
        <v>2093</v>
      </c>
      <c r="F772" s="36" t="s">
        <v>3451</v>
      </c>
      <c r="G772" s="36" t="s">
        <v>3781</v>
      </c>
      <c r="H772" s="35" t="s">
        <v>2057</v>
      </c>
      <c r="I772" s="37">
        <v>230</v>
      </c>
      <c r="J772" s="71" t="s">
        <v>7662</v>
      </c>
      <c r="K772" s="52"/>
      <c r="L772" s="52" t="str">
        <f>IF(VLOOKUP(B772,Sheet2!A:B,2,FALSE)=0,"",VLOOKUP(B772,Sheet2!A:B,2,FALSE))</f>
        <v/>
      </c>
    </row>
    <row r="773" spans="2:12" x14ac:dyDescent="0.2">
      <c r="B773" s="34" t="s">
        <v>3782</v>
      </c>
      <c r="C773" s="29"/>
      <c r="D773" s="29"/>
      <c r="E773" s="35" t="s">
        <v>2093</v>
      </c>
      <c r="F773" s="36" t="s">
        <v>3451</v>
      </c>
      <c r="G773" s="36" t="s">
        <v>3783</v>
      </c>
      <c r="H773" s="35" t="s">
        <v>2057</v>
      </c>
      <c r="I773" s="37">
        <v>190</v>
      </c>
      <c r="J773" s="71" t="s">
        <v>7662</v>
      </c>
      <c r="K773" s="52"/>
      <c r="L773" s="52" t="str">
        <f>IF(VLOOKUP(B773,Sheet2!A:B,2,FALSE)=0,"",VLOOKUP(B773,Sheet2!A:B,2,FALSE))</f>
        <v/>
      </c>
    </row>
    <row r="774" spans="2:12" x14ac:dyDescent="0.2">
      <c r="B774" s="34" t="s">
        <v>3784</v>
      </c>
      <c r="C774" s="29"/>
      <c r="D774" s="29"/>
      <c r="E774" s="35" t="s">
        <v>2093</v>
      </c>
      <c r="F774" s="36" t="s">
        <v>3451</v>
      </c>
      <c r="G774" s="36" t="s">
        <v>3785</v>
      </c>
      <c r="H774" s="35" t="s">
        <v>2057</v>
      </c>
      <c r="I774" s="37">
        <v>100</v>
      </c>
      <c r="J774" s="71" t="s">
        <v>7662</v>
      </c>
      <c r="K774" s="52"/>
      <c r="L774" s="52" t="str">
        <f>IF(VLOOKUP(B774,Sheet2!A:B,2,FALSE)=0,"",VLOOKUP(B774,Sheet2!A:B,2,FALSE))</f>
        <v/>
      </c>
    </row>
    <row r="775" spans="2:12" x14ac:dyDescent="0.2">
      <c r="B775" s="34" t="s">
        <v>3786</v>
      </c>
      <c r="C775" s="29"/>
      <c r="D775" s="29"/>
      <c r="E775" s="35" t="s">
        <v>2093</v>
      </c>
      <c r="F775" s="36" t="s">
        <v>3451</v>
      </c>
      <c r="G775" s="36" t="s">
        <v>3787</v>
      </c>
      <c r="H775" s="35" t="s">
        <v>2057</v>
      </c>
      <c r="I775" s="37">
        <v>50</v>
      </c>
      <c r="J775" s="71" t="s">
        <v>7662</v>
      </c>
      <c r="K775" s="52"/>
      <c r="L775" s="52" t="str">
        <f>IF(VLOOKUP(B775,Sheet2!A:B,2,FALSE)=0,"",VLOOKUP(B775,Sheet2!A:B,2,FALSE))</f>
        <v/>
      </c>
    </row>
    <row r="776" spans="2:12" x14ac:dyDescent="0.2">
      <c r="B776" s="34" t="s">
        <v>3788</v>
      </c>
      <c r="C776" s="29"/>
      <c r="D776" s="29"/>
      <c r="E776" s="35" t="s">
        <v>2093</v>
      </c>
      <c r="F776" s="36" t="s">
        <v>3451</v>
      </c>
      <c r="G776" s="36" t="s">
        <v>3789</v>
      </c>
      <c r="H776" s="35" t="s">
        <v>2057</v>
      </c>
      <c r="I776" s="37">
        <v>214</v>
      </c>
      <c r="J776" s="71" t="s">
        <v>7662</v>
      </c>
      <c r="K776" s="52"/>
      <c r="L776" s="52" t="str">
        <f>IF(VLOOKUP(B776,Sheet2!A:B,2,FALSE)=0,"",VLOOKUP(B776,Sheet2!A:B,2,FALSE))</f>
        <v/>
      </c>
    </row>
    <row r="777" spans="2:12" x14ac:dyDescent="0.2">
      <c r="B777" s="34" t="s">
        <v>3790</v>
      </c>
      <c r="C777" s="29"/>
      <c r="D777" s="29"/>
      <c r="E777" s="35" t="s">
        <v>2093</v>
      </c>
      <c r="F777" s="36" t="s">
        <v>3451</v>
      </c>
      <c r="G777" s="36" t="s">
        <v>3791</v>
      </c>
      <c r="H777" s="35" t="s">
        <v>2057</v>
      </c>
      <c r="I777" s="37">
        <v>202</v>
      </c>
      <c r="J777" s="71" t="s">
        <v>7662</v>
      </c>
      <c r="K777" s="52"/>
      <c r="L777" s="52" t="str">
        <f>IF(VLOOKUP(B777,Sheet2!A:B,2,FALSE)=0,"",VLOOKUP(B777,Sheet2!A:B,2,FALSE))</f>
        <v/>
      </c>
    </row>
    <row r="778" spans="2:12" x14ac:dyDescent="0.2">
      <c r="B778" s="34" t="s">
        <v>3792</v>
      </c>
      <c r="C778" s="29"/>
      <c r="D778" s="29"/>
      <c r="E778" s="35" t="s">
        <v>2093</v>
      </c>
      <c r="F778" s="36" t="s">
        <v>3451</v>
      </c>
      <c r="G778" s="36" t="s">
        <v>3793</v>
      </c>
      <c r="H778" s="35" t="s">
        <v>2057</v>
      </c>
      <c r="I778" s="37">
        <v>192</v>
      </c>
      <c r="J778" s="71" t="s">
        <v>7662</v>
      </c>
      <c r="K778" s="52"/>
      <c r="L778" s="52" t="str">
        <f>IF(VLOOKUP(B778,Sheet2!A:B,2,FALSE)=0,"",VLOOKUP(B778,Sheet2!A:B,2,FALSE))</f>
        <v/>
      </c>
    </row>
    <row r="779" spans="2:12" x14ac:dyDescent="0.2">
      <c r="B779" s="34" t="s">
        <v>3794</v>
      </c>
      <c r="C779" s="29"/>
      <c r="D779" s="29"/>
      <c r="E779" s="35" t="s">
        <v>2093</v>
      </c>
      <c r="F779" s="36" t="s">
        <v>3451</v>
      </c>
      <c r="G779" s="36" t="s">
        <v>3795</v>
      </c>
      <c r="H779" s="35" t="s">
        <v>2057</v>
      </c>
      <c r="I779" s="37">
        <v>380</v>
      </c>
      <c r="J779" s="71" t="s">
        <v>7662</v>
      </c>
      <c r="K779" s="52"/>
      <c r="L779" s="52" t="str">
        <f>IF(VLOOKUP(B779,Sheet2!A:B,2,FALSE)=0,"",VLOOKUP(B779,Sheet2!A:B,2,FALSE))</f>
        <v/>
      </c>
    </row>
    <row r="780" spans="2:12" x14ac:dyDescent="0.2">
      <c r="B780" s="34" t="s">
        <v>3796</v>
      </c>
      <c r="C780" s="29"/>
      <c r="D780" s="29"/>
      <c r="E780" s="35" t="s">
        <v>2093</v>
      </c>
      <c r="F780" s="36" t="s">
        <v>3451</v>
      </c>
      <c r="G780" s="36" t="s">
        <v>3797</v>
      </c>
      <c r="H780" s="35" t="s">
        <v>2057</v>
      </c>
      <c r="I780" s="37">
        <v>190</v>
      </c>
      <c r="J780" s="71" t="s">
        <v>7662</v>
      </c>
      <c r="K780" s="52"/>
      <c r="L780" s="52" t="str">
        <f>IF(VLOOKUP(B780,Sheet2!A:B,2,FALSE)=0,"",VLOOKUP(B780,Sheet2!A:B,2,FALSE))</f>
        <v/>
      </c>
    </row>
    <row r="781" spans="2:12" x14ac:dyDescent="0.2">
      <c r="B781" s="34" t="s">
        <v>3798</v>
      </c>
      <c r="C781" s="29"/>
      <c r="D781" s="29"/>
      <c r="E781" s="35" t="s">
        <v>2093</v>
      </c>
      <c r="F781" s="36" t="s">
        <v>3451</v>
      </c>
      <c r="G781" s="36" t="s">
        <v>3799</v>
      </c>
      <c r="H781" s="35" t="s">
        <v>2057</v>
      </c>
      <c r="I781" s="37">
        <v>190</v>
      </c>
      <c r="J781" s="71" t="s">
        <v>7662</v>
      </c>
      <c r="K781" s="52"/>
      <c r="L781" s="52" t="str">
        <f>IF(VLOOKUP(B781,Sheet2!A:B,2,FALSE)=0,"",VLOOKUP(B781,Sheet2!A:B,2,FALSE))</f>
        <v/>
      </c>
    </row>
    <row r="782" spans="2:12" x14ac:dyDescent="0.2">
      <c r="B782" s="34" t="s">
        <v>3800</v>
      </c>
      <c r="C782" s="29"/>
      <c r="D782" s="29"/>
      <c r="E782" s="35" t="s">
        <v>2093</v>
      </c>
      <c r="F782" s="36" t="s">
        <v>3451</v>
      </c>
      <c r="G782" s="36" t="s">
        <v>3801</v>
      </c>
      <c r="H782" s="35" t="s">
        <v>2057</v>
      </c>
      <c r="I782" s="37">
        <v>200</v>
      </c>
      <c r="J782" s="71" t="s">
        <v>7662</v>
      </c>
      <c r="K782" s="52"/>
      <c r="L782" s="52" t="str">
        <f>IF(VLOOKUP(B782,Sheet2!A:B,2,FALSE)=0,"",VLOOKUP(B782,Sheet2!A:B,2,FALSE))</f>
        <v/>
      </c>
    </row>
    <row r="783" spans="2:12" x14ac:dyDescent="0.2">
      <c r="B783" s="34" t="s">
        <v>3802</v>
      </c>
      <c r="C783" s="29"/>
      <c r="D783" s="29"/>
      <c r="E783" s="35" t="s">
        <v>2093</v>
      </c>
      <c r="F783" s="36" t="s">
        <v>3451</v>
      </c>
      <c r="G783" s="36" t="s">
        <v>3803</v>
      </c>
      <c r="H783" s="35" t="s">
        <v>2057</v>
      </c>
      <c r="I783" s="37">
        <v>200</v>
      </c>
      <c r="J783" s="71" t="s">
        <v>7662</v>
      </c>
      <c r="K783" s="52"/>
      <c r="L783" s="52" t="str">
        <f>IF(VLOOKUP(B783,Sheet2!A:B,2,FALSE)=0,"",VLOOKUP(B783,Sheet2!A:B,2,FALSE))</f>
        <v/>
      </c>
    </row>
    <row r="784" spans="2:12" x14ac:dyDescent="0.2">
      <c r="B784" s="34" t="s">
        <v>3804</v>
      </c>
      <c r="C784" s="29"/>
      <c r="D784" s="29"/>
      <c r="E784" s="35" t="s">
        <v>2093</v>
      </c>
      <c r="F784" s="36" t="s">
        <v>3451</v>
      </c>
      <c r="G784" s="36" t="s">
        <v>3805</v>
      </c>
      <c r="H784" s="35" t="s">
        <v>2057</v>
      </c>
      <c r="I784" s="37">
        <v>220</v>
      </c>
      <c r="J784" s="71" t="s">
        <v>7662</v>
      </c>
      <c r="K784" s="52"/>
      <c r="L784" s="52" t="str">
        <f>IF(VLOOKUP(B784,Sheet2!A:B,2,FALSE)=0,"",VLOOKUP(B784,Sheet2!A:B,2,FALSE))</f>
        <v/>
      </c>
    </row>
    <row r="785" spans="2:12" x14ac:dyDescent="0.2">
      <c r="B785" s="34" t="s">
        <v>3806</v>
      </c>
      <c r="C785" s="29"/>
      <c r="D785" s="29"/>
      <c r="E785" s="35" t="s">
        <v>2093</v>
      </c>
      <c r="F785" s="36" t="s">
        <v>3451</v>
      </c>
      <c r="G785" s="36" t="s">
        <v>3807</v>
      </c>
      <c r="H785" s="35" t="s">
        <v>2057</v>
      </c>
      <c r="I785" s="37">
        <v>200</v>
      </c>
      <c r="J785" s="71" t="s">
        <v>7662</v>
      </c>
      <c r="K785" s="52"/>
      <c r="L785" s="52" t="str">
        <f>IF(VLOOKUP(B785,Sheet2!A:B,2,FALSE)=0,"",VLOOKUP(B785,Sheet2!A:B,2,FALSE))</f>
        <v/>
      </c>
    </row>
    <row r="786" spans="2:12" x14ac:dyDescent="0.2">
      <c r="B786" s="34" t="s">
        <v>3808</v>
      </c>
      <c r="C786" s="29"/>
      <c r="D786" s="29"/>
      <c r="E786" s="35" t="s">
        <v>2093</v>
      </c>
      <c r="F786" s="36" t="s">
        <v>3451</v>
      </c>
      <c r="G786" s="36" t="s">
        <v>3809</v>
      </c>
      <c r="H786" s="35" t="s">
        <v>2057</v>
      </c>
      <c r="I786" s="37">
        <v>256</v>
      </c>
      <c r="J786" s="71" t="s">
        <v>7662</v>
      </c>
      <c r="K786" s="52"/>
      <c r="L786" s="52" t="str">
        <f>IF(VLOOKUP(B786,Sheet2!A:B,2,FALSE)=0,"",VLOOKUP(B786,Sheet2!A:B,2,FALSE))</f>
        <v/>
      </c>
    </row>
    <row r="787" spans="2:12" x14ac:dyDescent="0.2">
      <c r="B787" s="34" t="s">
        <v>3810</v>
      </c>
      <c r="C787" s="29"/>
      <c r="D787" s="29"/>
      <c r="E787" s="35" t="s">
        <v>2093</v>
      </c>
      <c r="F787" s="36" t="s">
        <v>3451</v>
      </c>
      <c r="G787" s="36" t="s">
        <v>3811</v>
      </c>
      <c r="H787" s="35" t="s">
        <v>2057</v>
      </c>
      <c r="I787" s="37">
        <v>212</v>
      </c>
      <c r="J787" s="71" t="s">
        <v>7662</v>
      </c>
      <c r="K787" s="52"/>
      <c r="L787" s="52" t="str">
        <f>IF(VLOOKUP(B787,Sheet2!A:B,2,FALSE)=0,"",VLOOKUP(B787,Sheet2!A:B,2,FALSE))</f>
        <v/>
      </c>
    </row>
    <row r="788" spans="2:12" x14ac:dyDescent="0.2">
      <c r="B788" s="34" t="s">
        <v>3812</v>
      </c>
      <c r="C788" s="29"/>
      <c r="D788" s="29"/>
      <c r="E788" s="35" t="s">
        <v>2093</v>
      </c>
      <c r="F788" s="36" t="s">
        <v>3451</v>
      </c>
      <c r="G788" s="36" t="s">
        <v>3813</v>
      </c>
      <c r="H788" s="35" t="s">
        <v>2057</v>
      </c>
      <c r="I788" s="37">
        <v>236</v>
      </c>
      <c r="J788" s="71" t="s">
        <v>7662</v>
      </c>
      <c r="K788" s="52"/>
      <c r="L788" s="52" t="str">
        <f>IF(VLOOKUP(B788,Sheet2!A:B,2,FALSE)=0,"",VLOOKUP(B788,Sheet2!A:B,2,FALSE))</f>
        <v/>
      </c>
    </row>
    <row r="789" spans="2:12" x14ac:dyDescent="0.2">
      <c r="B789" s="34" t="s">
        <v>3814</v>
      </c>
      <c r="C789" s="29"/>
      <c r="D789" s="29"/>
      <c r="E789" s="35" t="s">
        <v>2093</v>
      </c>
      <c r="F789" s="36" t="s">
        <v>3451</v>
      </c>
      <c r="G789" s="36" t="s">
        <v>3815</v>
      </c>
      <c r="H789" s="35" t="s">
        <v>2057</v>
      </c>
      <c r="I789" s="37">
        <v>166</v>
      </c>
      <c r="J789" s="71" t="s">
        <v>7662</v>
      </c>
      <c r="K789" s="52"/>
      <c r="L789" s="52" t="str">
        <f>IF(VLOOKUP(B789,Sheet2!A:B,2,FALSE)=0,"",VLOOKUP(B789,Sheet2!A:B,2,FALSE))</f>
        <v/>
      </c>
    </row>
    <row r="790" spans="2:12" x14ac:dyDescent="0.2">
      <c r="B790" s="34" t="s">
        <v>3816</v>
      </c>
      <c r="C790" s="29"/>
      <c r="D790" s="29"/>
      <c r="E790" s="35" t="s">
        <v>2093</v>
      </c>
      <c r="F790" s="36" t="s">
        <v>3451</v>
      </c>
      <c r="G790" s="36" t="s">
        <v>3817</v>
      </c>
      <c r="H790" s="35" t="s">
        <v>2057</v>
      </c>
      <c r="I790" s="37">
        <v>200</v>
      </c>
      <c r="J790" s="71" t="s">
        <v>7662</v>
      </c>
      <c r="K790" s="52"/>
      <c r="L790" s="52" t="str">
        <f>IF(VLOOKUP(B790,Sheet2!A:B,2,FALSE)=0,"",VLOOKUP(B790,Sheet2!A:B,2,FALSE))</f>
        <v/>
      </c>
    </row>
    <row r="791" spans="2:12" x14ac:dyDescent="0.2">
      <c r="B791" s="34" t="s">
        <v>3818</v>
      </c>
      <c r="C791" s="29"/>
      <c r="D791" s="29"/>
      <c r="E791" s="35" t="s">
        <v>2093</v>
      </c>
      <c r="F791" s="36" t="s">
        <v>3451</v>
      </c>
      <c r="G791" s="36" t="s">
        <v>3819</v>
      </c>
      <c r="H791" s="35" t="s">
        <v>2057</v>
      </c>
      <c r="I791" s="37">
        <v>70</v>
      </c>
      <c r="J791" s="71" t="s">
        <v>7662</v>
      </c>
      <c r="K791" s="52"/>
      <c r="L791" s="52" t="str">
        <f>IF(VLOOKUP(B791,Sheet2!A:B,2,FALSE)=0,"",VLOOKUP(B791,Sheet2!A:B,2,FALSE))</f>
        <v/>
      </c>
    </row>
    <row r="792" spans="2:12" x14ac:dyDescent="0.2">
      <c r="B792" s="34" t="s">
        <v>3820</v>
      </c>
      <c r="C792" s="29"/>
      <c r="D792" s="29"/>
      <c r="E792" s="35" t="s">
        <v>2093</v>
      </c>
      <c r="F792" s="36" t="s">
        <v>3451</v>
      </c>
      <c r="G792" s="36" t="s">
        <v>3821</v>
      </c>
      <c r="H792" s="35" t="s">
        <v>2057</v>
      </c>
      <c r="I792" s="37">
        <v>250</v>
      </c>
      <c r="J792" s="71" t="s">
        <v>7662</v>
      </c>
      <c r="K792" s="52"/>
      <c r="L792" s="52" t="str">
        <f>IF(VLOOKUP(B792,Sheet2!A:B,2,FALSE)=0,"",VLOOKUP(B792,Sheet2!A:B,2,FALSE))</f>
        <v/>
      </c>
    </row>
    <row r="793" spans="2:12" x14ac:dyDescent="0.2">
      <c r="B793" s="34" t="s">
        <v>3822</v>
      </c>
      <c r="C793" s="29"/>
      <c r="D793" s="29"/>
      <c r="E793" s="35" t="s">
        <v>2093</v>
      </c>
      <c r="F793" s="36" t="s">
        <v>3451</v>
      </c>
      <c r="G793" s="36" t="s">
        <v>3823</v>
      </c>
      <c r="H793" s="35" t="s">
        <v>2057</v>
      </c>
      <c r="I793" s="37">
        <v>200</v>
      </c>
      <c r="J793" s="71" t="s">
        <v>7662</v>
      </c>
      <c r="K793" s="52"/>
      <c r="L793" s="52" t="str">
        <f>IF(VLOOKUP(B793,Sheet2!A:B,2,FALSE)=0,"",VLOOKUP(B793,Sheet2!A:B,2,FALSE))</f>
        <v/>
      </c>
    </row>
    <row r="794" spans="2:12" x14ac:dyDescent="0.2">
      <c r="B794" s="34" t="s">
        <v>3824</v>
      </c>
      <c r="C794" s="29"/>
      <c r="D794" s="29"/>
      <c r="E794" s="35" t="s">
        <v>2093</v>
      </c>
      <c r="F794" s="36" t="s">
        <v>3451</v>
      </c>
      <c r="G794" s="36" t="s">
        <v>3825</v>
      </c>
      <c r="H794" s="35" t="s">
        <v>2057</v>
      </c>
      <c r="I794" s="37">
        <v>100</v>
      </c>
      <c r="J794" s="71" t="s">
        <v>7662</v>
      </c>
      <c r="K794" s="52"/>
      <c r="L794" s="52" t="str">
        <f>IF(VLOOKUP(B794,Sheet2!A:B,2,FALSE)=0,"",VLOOKUP(B794,Sheet2!A:B,2,FALSE))</f>
        <v/>
      </c>
    </row>
    <row r="795" spans="2:12" x14ac:dyDescent="0.2">
      <c r="B795" s="34" t="s">
        <v>3826</v>
      </c>
      <c r="C795" s="29"/>
      <c r="D795" s="29"/>
      <c r="E795" s="35" t="s">
        <v>2093</v>
      </c>
      <c r="F795" s="36" t="s">
        <v>3451</v>
      </c>
      <c r="G795" s="36" t="s">
        <v>3827</v>
      </c>
      <c r="H795" s="35" t="s">
        <v>2057</v>
      </c>
      <c r="I795" s="37">
        <v>50</v>
      </c>
      <c r="J795" s="71" t="s">
        <v>7662</v>
      </c>
      <c r="K795" s="52"/>
      <c r="L795" s="52" t="str">
        <f>IF(VLOOKUP(B795,Sheet2!A:B,2,FALSE)=0,"",VLOOKUP(B795,Sheet2!A:B,2,FALSE))</f>
        <v/>
      </c>
    </row>
    <row r="796" spans="2:12" x14ac:dyDescent="0.2">
      <c r="B796" s="34" t="s">
        <v>3828</v>
      </c>
      <c r="C796" s="29"/>
      <c r="D796" s="29"/>
      <c r="E796" s="35" t="s">
        <v>2093</v>
      </c>
      <c r="F796" s="36" t="s">
        <v>3451</v>
      </c>
      <c r="G796" s="36" t="s">
        <v>3829</v>
      </c>
      <c r="H796" s="35" t="s">
        <v>2057</v>
      </c>
      <c r="I796" s="37">
        <v>100</v>
      </c>
      <c r="J796" s="71" t="s">
        <v>7662</v>
      </c>
      <c r="K796" s="52"/>
      <c r="L796" s="52" t="str">
        <f>IF(VLOOKUP(B796,Sheet2!A:B,2,FALSE)=0,"",VLOOKUP(B796,Sheet2!A:B,2,FALSE))</f>
        <v/>
      </c>
    </row>
    <row r="797" spans="2:12" x14ac:dyDescent="0.2">
      <c r="B797" s="34" t="s">
        <v>3830</v>
      </c>
      <c r="C797" s="29"/>
      <c r="D797" s="29"/>
      <c r="E797" s="35" t="s">
        <v>2093</v>
      </c>
      <c r="F797" s="36" t="s">
        <v>3451</v>
      </c>
      <c r="G797" s="36" t="s">
        <v>3831</v>
      </c>
      <c r="H797" s="35" t="s">
        <v>2057</v>
      </c>
      <c r="I797" s="37">
        <v>50</v>
      </c>
      <c r="J797" s="71" t="s">
        <v>7662</v>
      </c>
      <c r="K797" s="52"/>
      <c r="L797" s="52" t="str">
        <f>IF(VLOOKUP(B797,Sheet2!A:B,2,FALSE)=0,"",VLOOKUP(B797,Sheet2!A:B,2,FALSE))</f>
        <v/>
      </c>
    </row>
    <row r="798" spans="2:12" x14ac:dyDescent="0.2">
      <c r="B798" s="34" t="s">
        <v>3832</v>
      </c>
      <c r="C798" s="29"/>
      <c r="D798" s="29"/>
      <c r="E798" s="35" t="s">
        <v>2093</v>
      </c>
      <c r="F798" s="36" t="s">
        <v>3451</v>
      </c>
      <c r="G798" s="36" t="s">
        <v>3833</v>
      </c>
      <c r="H798" s="35" t="s">
        <v>2057</v>
      </c>
      <c r="I798" s="37">
        <v>190</v>
      </c>
      <c r="J798" s="71" t="s">
        <v>7662</v>
      </c>
      <c r="K798" s="52"/>
      <c r="L798" s="52" t="str">
        <f>IF(VLOOKUP(B798,Sheet2!A:B,2,FALSE)=0,"",VLOOKUP(B798,Sheet2!A:B,2,FALSE))</f>
        <v/>
      </c>
    </row>
    <row r="799" spans="2:12" x14ac:dyDescent="0.2">
      <c r="B799" s="34" t="s">
        <v>3834</v>
      </c>
      <c r="C799" s="29"/>
      <c r="D799" s="29"/>
      <c r="E799" s="35" t="s">
        <v>2093</v>
      </c>
      <c r="F799" s="36" t="s">
        <v>3451</v>
      </c>
      <c r="G799" s="36" t="s">
        <v>3835</v>
      </c>
      <c r="H799" s="35" t="s">
        <v>2057</v>
      </c>
      <c r="I799" s="37">
        <v>50</v>
      </c>
      <c r="J799" s="71" t="s">
        <v>7662</v>
      </c>
      <c r="K799" s="52"/>
      <c r="L799" s="52" t="str">
        <f>IF(VLOOKUP(B799,Sheet2!A:B,2,FALSE)=0,"",VLOOKUP(B799,Sheet2!A:B,2,FALSE))</f>
        <v/>
      </c>
    </row>
    <row r="800" spans="2:12" x14ac:dyDescent="0.2">
      <c r="B800" s="34" t="s">
        <v>3836</v>
      </c>
      <c r="C800" s="29"/>
      <c r="D800" s="29"/>
      <c r="E800" s="35" t="s">
        <v>2093</v>
      </c>
      <c r="F800" s="36" t="s">
        <v>3451</v>
      </c>
      <c r="G800" s="36" t="s">
        <v>3837</v>
      </c>
      <c r="H800" s="35" t="s">
        <v>2057</v>
      </c>
      <c r="I800" s="37">
        <v>280</v>
      </c>
      <c r="J800" s="71" t="s">
        <v>7662</v>
      </c>
      <c r="K800" s="52"/>
      <c r="L800" s="52" t="str">
        <f>IF(VLOOKUP(B800,Sheet2!A:B,2,FALSE)=0,"",VLOOKUP(B800,Sheet2!A:B,2,FALSE))</f>
        <v/>
      </c>
    </row>
    <row r="801" spans="2:12" x14ac:dyDescent="0.2">
      <c r="B801" s="34" t="s">
        <v>3838</v>
      </c>
      <c r="C801" s="29"/>
      <c r="D801" s="29"/>
      <c r="E801" s="35" t="s">
        <v>2093</v>
      </c>
      <c r="F801" s="36" t="s">
        <v>3451</v>
      </c>
      <c r="G801" s="36" t="s">
        <v>3839</v>
      </c>
      <c r="H801" s="35" t="s">
        <v>2057</v>
      </c>
      <c r="I801" s="37">
        <v>128</v>
      </c>
      <c r="J801" s="71" t="s">
        <v>7662</v>
      </c>
      <c r="K801" s="52"/>
      <c r="L801" s="52" t="str">
        <f>IF(VLOOKUP(B801,Sheet2!A:B,2,FALSE)=0,"",VLOOKUP(B801,Sheet2!A:B,2,FALSE))</f>
        <v/>
      </c>
    </row>
    <row r="802" spans="2:12" x14ac:dyDescent="0.2">
      <c r="B802" s="34" t="s">
        <v>3840</v>
      </c>
      <c r="C802" s="29"/>
      <c r="D802" s="29"/>
      <c r="E802" s="35" t="s">
        <v>2093</v>
      </c>
      <c r="F802" s="36" t="s">
        <v>3451</v>
      </c>
      <c r="G802" s="36" t="s">
        <v>3841</v>
      </c>
      <c r="H802" s="35" t="s">
        <v>2057</v>
      </c>
      <c r="I802" s="37">
        <v>126</v>
      </c>
      <c r="J802" s="71" t="s">
        <v>7662</v>
      </c>
      <c r="K802" s="52"/>
      <c r="L802" s="52" t="str">
        <f>IF(VLOOKUP(B802,Sheet2!A:B,2,FALSE)=0,"",VLOOKUP(B802,Sheet2!A:B,2,FALSE))</f>
        <v/>
      </c>
    </row>
    <row r="803" spans="2:12" x14ac:dyDescent="0.2">
      <c r="B803" s="34" t="s">
        <v>3842</v>
      </c>
      <c r="C803" s="29"/>
      <c r="D803" s="29"/>
      <c r="E803" s="35" t="s">
        <v>2093</v>
      </c>
      <c r="F803" s="36" t="s">
        <v>3451</v>
      </c>
      <c r="G803" s="36" t="s">
        <v>3843</v>
      </c>
      <c r="H803" s="35" t="s">
        <v>2057</v>
      </c>
      <c r="I803" s="37">
        <v>80</v>
      </c>
      <c r="J803" s="71" t="s">
        <v>7662</v>
      </c>
      <c r="K803" s="52"/>
      <c r="L803" s="52" t="str">
        <f>IF(VLOOKUP(B803,Sheet2!A:B,2,FALSE)=0,"",VLOOKUP(B803,Sheet2!A:B,2,FALSE))</f>
        <v/>
      </c>
    </row>
    <row r="804" spans="2:12" x14ac:dyDescent="0.2">
      <c r="B804" s="34" t="s">
        <v>3844</v>
      </c>
      <c r="C804" s="29"/>
      <c r="D804" s="29"/>
      <c r="E804" s="35" t="s">
        <v>2093</v>
      </c>
      <c r="F804" s="36" t="s">
        <v>3451</v>
      </c>
      <c r="G804" s="36" t="s">
        <v>3845</v>
      </c>
      <c r="H804" s="35" t="s">
        <v>2057</v>
      </c>
      <c r="I804" s="37">
        <v>216</v>
      </c>
      <c r="J804" s="71" t="s">
        <v>7662</v>
      </c>
      <c r="K804" s="52"/>
      <c r="L804" s="52" t="str">
        <f>IF(VLOOKUP(B804,Sheet2!A:B,2,FALSE)=0,"",VLOOKUP(B804,Sheet2!A:B,2,FALSE))</f>
        <v/>
      </c>
    </row>
    <row r="805" spans="2:12" x14ac:dyDescent="0.2">
      <c r="B805" s="34" t="s">
        <v>3846</v>
      </c>
      <c r="C805" s="29"/>
      <c r="D805" s="29"/>
      <c r="E805" s="35" t="s">
        <v>2093</v>
      </c>
      <c r="F805" s="36" t="s">
        <v>3451</v>
      </c>
      <c r="G805" s="36" t="s">
        <v>3847</v>
      </c>
      <c r="H805" s="35" t="s">
        <v>2057</v>
      </c>
      <c r="I805" s="37">
        <v>310</v>
      </c>
      <c r="J805" s="71" t="s">
        <v>7662</v>
      </c>
      <c r="K805" s="52"/>
      <c r="L805" s="52" t="str">
        <f>IF(VLOOKUP(B805,Sheet2!A:B,2,FALSE)=0,"",VLOOKUP(B805,Sheet2!A:B,2,FALSE))</f>
        <v/>
      </c>
    </row>
    <row r="806" spans="2:12" x14ac:dyDescent="0.2">
      <c r="B806" s="34" t="s">
        <v>3848</v>
      </c>
      <c r="C806" s="29"/>
      <c r="D806" s="29"/>
      <c r="E806" s="35" t="s">
        <v>2093</v>
      </c>
      <c r="F806" s="36" t="s">
        <v>3451</v>
      </c>
      <c r="G806" s="36" t="s">
        <v>3849</v>
      </c>
      <c r="H806" s="35" t="s">
        <v>2057</v>
      </c>
      <c r="I806" s="37">
        <v>200</v>
      </c>
      <c r="J806" s="71" t="s">
        <v>7662</v>
      </c>
      <c r="K806" s="52"/>
      <c r="L806" s="52" t="str">
        <f>IF(VLOOKUP(B806,Sheet2!A:B,2,FALSE)=0,"",VLOOKUP(B806,Sheet2!A:B,2,FALSE))</f>
        <v/>
      </c>
    </row>
    <row r="807" spans="2:12" x14ac:dyDescent="0.2">
      <c r="B807" s="34" t="s">
        <v>3850</v>
      </c>
      <c r="C807" s="29"/>
      <c r="D807" s="29"/>
      <c r="E807" s="35" t="s">
        <v>2093</v>
      </c>
      <c r="F807" s="36" t="s">
        <v>3451</v>
      </c>
      <c r="G807" s="36" t="s">
        <v>3851</v>
      </c>
      <c r="H807" s="35" t="s">
        <v>2057</v>
      </c>
      <c r="I807" s="37">
        <v>214</v>
      </c>
      <c r="J807" s="71" t="s">
        <v>7662</v>
      </c>
      <c r="K807" s="52"/>
      <c r="L807" s="52" t="str">
        <f>IF(VLOOKUP(B807,Sheet2!A:B,2,FALSE)=0,"",VLOOKUP(B807,Sheet2!A:B,2,FALSE))</f>
        <v/>
      </c>
    </row>
    <row r="808" spans="2:12" x14ac:dyDescent="0.2">
      <c r="B808" s="34" t="s">
        <v>3852</v>
      </c>
      <c r="C808" s="29"/>
      <c r="D808" s="29"/>
      <c r="E808" s="35" t="s">
        <v>2093</v>
      </c>
      <c r="F808" s="36" t="s">
        <v>3451</v>
      </c>
      <c r="G808" s="36" t="s">
        <v>3853</v>
      </c>
      <c r="H808" s="35" t="s">
        <v>2057</v>
      </c>
      <c r="I808" s="37">
        <v>386</v>
      </c>
      <c r="J808" s="71" t="s">
        <v>7662</v>
      </c>
      <c r="K808" s="52"/>
      <c r="L808" s="52" t="str">
        <f>IF(VLOOKUP(B808,Sheet2!A:B,2,FALSE)=0,"",VLOOKUP(B808,Sheet2!A:B,2,FALSE))</f>
        <v/>
      </c>
    </row>
    <row r="809" spans="2:12" x14ac:dyDescent="0.2">
      <c r="B809" s="34" t="s">
        <v>3854</v>
      </c>
      <c r="C809" s="29"/>
      <c r="D809" s="29"/>
      <c r="E809" s="35" t="s">
        <v>2093</v>
      </c>
      <c r="F809" s="36" t="s">
        <v>3451</v>
      </c>
      <c r="G809" s="36" t="s">
        <v>3855</v>
      </c>
      <c r="H809" s="35" t="s">
        <v>2057</v>
      </c>
      <c r="I809" s="37">
        <v>216</v>
      </c>
      <c r="J809" s="71" t="s">
        <v>7662</v>
      </c>
      <c r="K809" s="52"/>
      <c r="L809" s="52" t="str">
        <f>IF(VLOOKUP(B809,Sheet2!A:B,2,FALSE)=0,"",VLOOKUP(B809,Sheet2!A:B,2,FALSE))</f>
        <v/>
      </c>
    </row>
    <row r="810" spans="2:12" x14ac:dyDescent="0.2">
      <c r="B810" s="34" t="s">
        <v>3856</v>
      </c>
      <c r="C810" s="29"/>
      <c r="D810" s="29"/>
      <c r="E810" s="35" t="s">
        <v>2093</v>
      </c>
      <c r="F810" s="36" t="s">
        <v>3451</v>
      </c>
      <c r="G810" s="36" t="s">
        <v>3857</v>
      </c>
      <c r="H810" s="35" t="s">
        <v>2057</v>
      </c>
      <c r="I810" s="37">
        <v>410</v>
      </c>
      <c r="J810" s="71" t="s">
        <v>7662</v>
      </c>
      <c r="K810" s="52"/>
      <c r="L810" s="52" t="str">
        <f>IF(VLOOKUP(B810,Sheet2!A:B,2,FALSE)=0,"",VLOOKUP(B810,Sheet2!A:B,2,FALSE))</f>
        <v/>
      </c>
    </row>
    <row r="811" spans="2:12" x14ac:dyDescent="0.2">
      <c r="B811" s="34" t="s">
        <v>3858</v>
      </c>
      <c r="C811" s="29"/>
      <c r="D811" s="29"/>
      <c r="E811" s="35" t="s">
        <v>2093</v>
      </c>
      <c r="F811" s="36" t="s">
        <v>3451</v>
      </c>
      <c r="G811" s="36" t="s">
        <v>3859</v>
      </c>
      <c r="H811" s="35" t="s">
        <v>2057</v>
      </c>
      <c r="I811" s="37">
        <v>250</v>
      </c>
      <c r="J811" s="71" t="s">
        <v>7662</v>
      </c>
      <c r="K811" s="52"/>
      <c r="L811" s="52" t="str">
        <f>IF(VLOOKUP(B811,Sheet2!A:B,2,FALSE)=0,"",VLOOKUP(B811,Sheet2!A:B,2,FALSE))</f>
        <v/>
      </c>
    </row>
    <row r="812" spans="2:12" x14ac:dyDescent="0.2">
      <c r="B812" s="34" t="s">
        <v>3860</v>
      </c>
      <c r="C812" s="29"/>
      <c r="D812" s="29"/>
      <c r="E812" s="35" t="s">
        <v>2093</v>
      </c>
      <c r="F812" s="36" t="s">
        <v>3451</v>
      </c>
      <c r="G812" s="36" t="s">
        <v>3861</v>
      </c>
      <c r="H812" s="35" t="s">
        <v>2057</v>
      </c>
      <c r="I812" s="37">
        <v>175</v>
      </c>
      <c r="J812" s="71" t="s">
        <v>7662</v>
      </c>
      <c r="K812" s="52"/>
      <c r="L812" s="52" t="str">
        <f>IF(VLOOKUP(B812,Sheet2!A:B,2,FALSE)=0,"",VLOOKUP(B812,Sheet2!A:B,2,FALSE))</f>
        <v/>
      </c>
    </row>
    <row r="813" spans="2:12" x14ac:dyDescent="0.2">
      <c r="B813" s="34" t="s">
        <v>3862</v>
      </c>
      <c r="C813" s="29"/>
      <c r="D813" s="29"/>
      <c r="E813" s="35" t="s">
        <v>2093</v>
      </c>
      <c r="F813" s="36" t="s">
        <v>3451</v>
      </c>
      <c r="G813" s="36" t="s">
        <v>3863</v>
      </c>
      <c r="H813" s="35" t="s">
        <v>2057</v>
      </c>
      <c r="I813" s="37">
        <v>168</v>
      </c>
      <c r="J813" s="71" t="s">
        <v>7662</v>
      </c>
      <c r="K813" s="52"/>
      <c r="L813" s="52" t="str">
        <f>IF(VLOOKUP(B813,Sheet2!A:B,2,FALSE)=0,"",VLOOKUP(B813,Sheet2!A:B,2,FALSE))</f>
        <v/>
      </c>
    </row>
    <row r="814" spans="2:12" x14ac:dyDescent="0.2">
      <c r="B814" s="34" t="s">
        <v>3864</v>
      </c>
      <c r="C814" s="29"/>
      <c r="D814" s="29"/>
      <c r="E814" s="35" t="s">
        <v>2093</v>
      </c>
      <c r="F814" s="36" t="s">
        <v>3451</v>
      </c>
      <c r="G814" s="36" t="s">
        <v>3865</v>
      </c>
      <c r="H814" s="35" t="s">
        <v>2057</v>
      </c>
      <c r="I814" s="37">
        <v>220</v>
      </c>
      <c r="J814" s="71" t="s">
        <v>7662</v>
      </c>
      <c r="K814" s="52"/>
      <c r="L814" s="52" t="str">
        <f>IF(VLOOKUP(B814,Sheet2!A:B,2,FALSE)=0,"",VLOOKUP(B814,Sheet2!A:B,2,FALSE))</f>
        <v/>
      </c>
    </row>
    <row r="815" spans="2:12" x14ac:dyDescent="0.2">
      <c r="B815" s="34" t="s">
        <v>3866</v>
      </c>
      <c r="C815" s="29"/>
      <c r="D815" s="29"/>
      <c r="E815" s="35" t="s">
        <v>2093</v>
      </c>
      <c r="F815" s="36" t="s">
        <v>3451</v>
      </c>
      <c r="G815" s="36" t="s">
        <v>3867</v>
      </c>
      <c r="H815" s="35" t="s">
        <v>2057</v>
      </c>
      <c r="I815" s="37">
        <v>50</v>
      </c>
      <c r="J815" s="71" t="s">
        <v>7662</v>
      </c>
      <c r="K815" s="52"/>
      <c r="L815" s="52" t="str">
        <f>IF(VLOOKUP(B815,Sheet2!A:B,2,FALSE)=0,"",VLOOKUP(B815,Sheet2!A:B,2,FALSE))</f>
        <v/>
      </c>
    </row>
    <row r="816" spans="2:12" x14ac:dyDescent="0.2">
      <c r="B816" s="34" t="s">
        <v>3868</v>
      </c>
      <c r="C816" s="29"/>
      <c r="D816" s="29"/>
      <c r="E816" s="35" t="s">
        <v>2093</v>
      </c>
      <c r="F816" s="36" t="s">
        <v>3451</v>
      </c>
      <c r="G816" s="36" t="s">
        <v>3869</v>
      </c>
      <c r="H816" s="35" t="s">
        <v>2057</v>
      </c>
      <c r="I816" s="37">
        <v>110</v>
      </c>
      <c r="J816" s="71" t="s">
        <v>7662</v>
      </c>
      <c r="K816" s="52"/>
      <c r="L816" s="52" t="str">
        <f>IF(VLOOKUP(B816,Sheet2!A:B,2,FALSE)=0,"",VLOOKUP(B816,Sheet2!A:B,2,FALSE))</f>
        <v/>
      </c>
    </row>
    <row r="817" spans="2:12" x14ac:dyDescent="0.2">
      <c r="B817" s="34" t="s">
        <v>3870</v>
      </c>
      <c r="C817" s="29"/>
      <c r="D817" s="29"/>
      <c r="E817" s="35" t="s">
        <v>2093</v>
      </c>
      <c r="F817" s="36" t="s">
        <v>3451</v>
      </c>
      <c r="G817" s="36" t="s">
        <v>3871</v>
      </c>
      <c r="H817" s="35" t="s">
        <v>2057</v>
      </c>
      <c r="I817" s="37">
        <v>262</v>
      </c>
      <c r="J817" s="71" t="s">
        <v>7662</v>
      </c>
      <c r="K817" s="52"/>
      <c r="L817" s="52" t="str">
        <f>IF(VLOOKUP(B817,Sheet2!A:B,2,FALSE)=0,"",VLOOKUP(B817,Sheet2!A:B,2,FALSE))</f>
        <v/>
      </c>
    </row>
    <row r="818" spans="2:12" x14ac:dyDescent="0.2">
      <c r="B818" s="34" t="s">
        <v>3872</v>
      </c>
      <c r="C818" s="29"/>
      <c r="D818" s="29"/>
      <c r="E818" s="35" t="s">
        <v>2093</v>
      </c>
      <c r="F818" s="36" t="s">
        <v>3451</v>
      </c>
      <c r="G818" s="36" t="s">
        <v>3873</v>
      </c>
      <c r="H818" s="35" t="s">
        <v>2057</v>
      </c>
      <c r="I818" s="37">
        <v>152</v>
      </c>
      <c r="J818" s="71" t="s">
        <v>7662</v>
      </c>
      <c r="K818" s="52"/>
      <c r="L818" s="52" t="str">
        <f>IF(VLOOKUP(B818,Sheet2!A:B,2,FALSE)=0,"",VLOOKUP(B818,Sheet2!A:B,2,FALSE))</f>
        <v/>
      </c>
    </row>
    <row r="819" spans="2:12" x14ac:dyDescent="0.2">
      <c r="B819" s="34" t="s">
        <v>3874</v>
      </c>
      <c r="C819" s="29"/>
      <c r="D819" s="29"/>
      <c r="E819" s="35" t="s">
        <v>2093</v>
      </c>
      <c r="F819" s="36" t="s">
        <v>3451</v>
      </c>
      <c r="G819" s="36" t="s">
        <v>3875</v>
      </c>
      <c r="H819" s="35" t="s">
        <v>2057</v>
      </c>
      <c r="I819" s="37">
        <v>50</v>
      </c>
      <c r="J819" s="71" t="s">
        <v>7662</v>
      </c>
      <c r="K819" s="52"/>
      <c r="L819" s="52" t="str">
        <f>IF(VLOOKUP(B819,Sheet2!A:B,2,FALSE)=0,"",VLOOKUP(B819,Sheet2!A:B,2,FALSE))</f>
        <v/>
      </c>
    </row>
    <row r="820" spans="2:12" x14ac:dyDescent="0.2">
      <c r="B820" s="34" t="s">
        <v>3876</v>
      </c>
      <c r="C820" s="29"/>
      <c r="D820" s="29"/>
      <c r="E820" s="35" t="s">
        <v>2093</v>
      </c>
      <c r="F820" s="36" t="s">
        <v>3451</v>
      </c>
      <c r="G820" s="36" t="s">
        <v>3877</v>
      </c>
      <c r="H820" s="35" t="s">
        <v>2057</v>
      </c>
      <c r="I820" s="37">
        <v>50</v>
      </c>
      <c r="J820" s="71" t="s">
        <v>7662</v>
      </c>
      <c r="K820" s="52"/>
      <c r="L820" s="52" t="str">
        <f>IF(VLOOKUP(B820,Sheet2!A:B,2,FALSE)=0,"",VLOOKUP(B820,Sheet2!A:B,2,FALSE))</f>
        <v/>
      </c>
    </row>
    <row r="821" spans="2:12" x14ac:dyDescent="0.2">
      <c r="B821" s="34" t="s">
        <v>3878</v>
      </c>
      <c r="C821" s="29"/>
      <c r="D821" s="29"/>
      <c r="E821" s="35" t="s">
        <v>2093</v>
      </c>
      <c r="F821" s="36" t="s">
        <v>3451</v>
      </c>
      <c r="G821" s="36" t="s">
        <v>3879</v>
      </c>
      <c r="H821" s="35" t="s">
        <v>2057</v>
      </c>
      <c r="I821" s="37">
        <v>70</v>
      </c>
      <c r="J821" s="71" t="s">
        <v>7662</v>
      </c>
      <c r="K821" s="52"/>
      <c r="L821" s="52" t="str">
        <f>IF(VLOOKUP(B821,Sheet2!A:B,2,FALSE)=0,"",VLOOKUP(B821,Sheet2!A:B,2,FALSE))</f>
        <v/>
      </c>
    </row>
    <row r="822" spans="2:12" x14ac:dyDescent="0.2">
      <c r="B822" s="34" t="s">
        <v>3880</v>
      </c>
      <c r="C822" s="29"/>
      <c r="D822" s="29"/>
      <c r="E822" s="35" t="s">
        <v>2093</v>
      </c>
      <c r="F822" s="36" t="s">
        <v>3451</v>
      </c>
      <c r="G822" s="36" t="s">
        <v>3881</v>
      </c>
      <c r="H822" s="35" t="s">
        <v>2057</v>
      </c>
      <c r="I822" s="37">
        <v>30</v>
      </c>
      <c r="J822" s="71" t="s">
        <v>7662</v>
      </c>
      <c r="K822" s="52"/>
      <c r="L822" s="52" t="str">
        <f>IF(VLOOKUP(B822,Sheet2!A:B,2,FALSE)=0,"",VLOOKUP(B822,Sheet2!A:B,2,FALSE))</f>
        <v/>
      </c>
    </row>
    <row r="823" spans="2:12" x14ac:dyDescent="0.2">
      <c r="B823" s="34" t="s">
        <v>3882</v>
      </c>
      <c r="C823" s="29"/>
      <c r="D823" s="29"/>
      <c r="E823" s="35" t="s">
        <v>2093</v>
      </c>
      <c r="F823" s="36" t="s">
        <v>3451</v>
      </c>
      <c r="G823" s="36" t="s">
        <v>3883</v>
      </c>
      <c r="H823" s="35" t="s">
        <v>2057</v>
      </c>
      <c r="I823" s="37">
        <v>70</v>
      </c>
      <c r="J823" s="71" t="s">
        <v>7662</v>
      </c>
      <c r="K823" s="52"/>
      <c r="L823" s="52" t="str">
        <f>IF(VLOOKUP(B823,Sheet2!A:B,2,FALSE)=0,"",VLOOKUP(B823,Sheet2!A:B,2,FALSE))</f>
        <v/>
      </c>
    </row>
    <row r="824" spans="2:12" x14ac:dyDescent="0.2">
      <c r="B824" s="34" t="s">
        <v>3884</v>
      </c>
      <c r="C824" s="29"/>
      <c r="D824" s="29"/>
      <c r="E824" s="35" t="s">
        <v>2093</v>
      </c>
      <c r="F824" s="36" t="s">
        <v>3588</v>
      </c>
      <c r="G824" s="36" t="s">
        <v>3885</v>
      </c>
      <c r="H824" s="35" t="s">
        <v>3233</v>
      </c>
      <c r="I824" s="37">
        <v>62</v>
      </c>
      <c r="J824" s="71" t="s">
        <v>7662</v>
      </c>
      <c r="K824" s="52"/>
      <c r="L824" s="52" t="str">
        <f>IF(VLOOKUP(B824,Sheet2!A:B,2,FALSE)=0,"",VLOOKUP(B824,Sheet2!A:B,2,FALSE))</f>
        <v/>
      </c>
    </row>
    <row r="825" spans="2:12" x14ac:dyDescent="0.2">
      <c r="B825" s="34" t="s">
        <v>3886</v>
      </c>
      <c r="C825" s="29"/>
      <c r="D825" s="29"/>
      <c r="E825" s="35" t="s">
        <v>2093</v>
      </c>
      <c r="F825" s="36" t="s">
        <v>3887</v>
      </c>
      <c r="G825" s="36" t="s">
        <v>3888</v>
      </c>
      <c r="H825" s="35" t="s">
        <v>2057</v>
      </c>
      <c r="I825" s="37">
        <v>50</v>
      </c>
      <c r="J825" s="71" t="s">
        <v>7662</v>
      </c>
      <c r="K825" s="52"/>
      <c r="L825" s="52" t="str">
        <f>IF(VLOOKUP(B825,Sheet2!A:B,2,FALSE)=0,"",VLOOKUP(B825,Sheet2!A:B,2,FALSE))</f>
        <v/>
      </c>
    </row>
    <row r="826" spans="2:12" x14ac:dyDescent="0.2">
      <c r="B826" s="34" t="s">
        <v>3889</v>
      </c>
      <c r="C826" s="29"/>
      <c r="D826" s="29"/>
      <c r="E826" s="35" t="s">
        <v>2093</v>
      </c>
      <c r="F826" s="36" t="s">
        <v>3887</v>
      </c>
      <c r="G826" s="36" t="s">
        <v>3890</v>
      </c>
      <c r="H826" s="35" t="s">
        <v>2057</v>
      </c>
      <c r="I826" s="37">
        <v>50</v>
      </c>
      <c r="J826" s="71" t="s">
        <v>7662</v>
      </c>
      <c r="K826" s="52"/>
      <c r="L826" s="52" t="str">
        <f>IF(VLOOKUP(B826,Sheet2!A:B,2,FALSE)=0,"",VLOOKUP(B826,Sheet2!A:B,2,FALSE))</f>
        <v/>
      </c>
    </row>
    <row r="827" spans="2:12" x14ac:dyDescent="0.2">
      <c r="B827" s="34" t="s">
        <v>3891</v>
      </c>
      <c r="C827" s="29"/>
      <c r="D827" s="29"/>
      <c r="E827" s="35" t="s">
        <v>2093</v>
      </c>
      <c r="F827" s="36" t="s">
        <v>3887</v>
      </c>
      <c r="G827" s="36" t="s">
        <v>3892</v>
      </c>
      <c r="H827" s="35" t="s">
        <v>2057</v>
      </c>
      <c r="I827" s="37">
        <v>50</v>
      </c>
      <c r="J827" s="71" t="s">
        <v>7662</v>
      </c>
      <c r="K827" s="52"/>
      <c r="L827" s="52" t="str">
        <f>IF(VLOOKUP(B827,Sheet2!A:B,2,FALSE)=0,"",VLOOKUP(B827,Sheet2!A:B,2,FALSE))</f>
        <v/>
      </c>
    </row>
    <row r="828" spans="2:12" x14ac:dyDescent="0.2">
      <c r="B828" s="34" t="s">
        <v>3893</v>
      </c>
      <c r="C828" s="29"/>
      <c r="D828" s="29"/>
      <c r="E828" s="35" t="s">
        <v>2093</v>
      </c>
      <c r="F828" s="36" t="s">
        <v>3459</v>
      </c>
      <c r="G828" s="36" t="s">
        <v>3894</v>
      </c>
      <c r="H828" s="35" t="s">
        <v>2057</v>
      </c>
      <c r="I828" s="37">
        <v>100</v>
      </c>
      <c r="J828" s="71" t="s">
        <v>7662</v>
      </c>
      <c r="K828" s="52"/>
      <c r="L828" s="52" t="str">
        <f>IF(VLOOKUP(B828,Sheet2!A:B,2,FALSE)=0,"",VLOOKUP(B828,Sheet2!A:B,2,FALSE))</f>
        <v/>
      </c>
    </row>
    <row r="829" spans="2:12" x14ac:dyDescent="0.2">
      <c r="B829" s="34" t="s">
        <v>3895</v>
      </c>
      <c r="C829" s="29"/>
      <c r="D829" s="29"/>
      <c r="E829" s="35" t="s">
        <v>2093</v>
      </c>
      <c r="F829" s="36" t="s">
        <v>3459</v>
      </c>
      <c r="G829" s="36" t="s">
        <v>3896</v>
      </c>
      <c r="H829" s="35" t="s">
        <v>2057</v>
      </c>
      <c r="I829" s="37">
        <v>100</v>
      </c>
      <c r="J829" s="71" t="s">
        <v>7662</v>
      </c>
      <c r="K829" s="52"/>
      <c r="L829" s="52" t="str">
        <f>IF(VLOOKUP(B829,Sheet2!A:B,2,FALSE)=0,"",VLOOKUP(B829,Sheet2!A:B,2,FALSE))</f>
        <v/>
      </c>
    </row>
    <row r="830" spans="2:12" x14ac:dyDescent="0.2">
      <c r="B830" s="34" t="s">
        <v>3897</v>
      </c>
      <c r="C830" s="29"/>
      <c r="D830" s="29"/>
      <c r="E830" s="35" t="s">
        <v>2093</v>
      </c>
      <c r="F830" s="36" t="s">
        <v>3898</v>
      </c>
      <c r="G830" s="36" t="s">
        <v>3899</v>
      </c>
      <c r="H830" s="35" t="s">
        <v>2057</v>
      </c>
      <c r="I830" s="37">
        <v>90</v>
      </c>
      <c r="J830" s="71" t="s">
        <v>7662</v>
      </c>
      <c r="K830" s="52"/>
      <c r="L830" s="52" t="str">
        <f>IF(VLOOKUP(B830,Sheet2!A:B,2,FALSE)=0,"",VLOOKUP(B830,Sheet2!A:B,2,FALSE))</f>
        <v/>
      </c>
    </row>
    <row r="831" spans="2:12" x14ac:dyDescent="0.2">
      <c r="B831" s="34" t="s">
        <v>3900</v>
      </c>
      <c r="C831" s="29"/>
      <c r="D831" s="29"/>
      <c r="E831" s="35" t="s">
        <v>2093</v>
      </c>
      <c r="F831" s="36" t="s">
        <v>3898</v>
      </c>
      <c r="G831" s="36" t="s">
        <v>3901</v>
      </c>
      <c r="H831" s="35" t="s">
        <v>2057</v>
      </c>
      <c r="I831" s="37">
        <v>186</v>
      </c>
      <c r="J831" s="71" t="s">
        <v>7662</v>
      </c>
      <c r="K831" s="52"/>
      <c r="L831" s="52" t="str">
        <f>IF(VLOOKUP(B831,Sheet2!A:B,2,FALSE)=0,"",VLOOKUP(B831,Sheet2!A:B,2,FALSE))</f>
        <v/>
      </c>
    </row>
    <row r="832" spans="2:12" x14ac:dyDescent="0.2">
      <c r="B832" s="34" t="s">
        <v>3902</v>
      </c>
      <c r="C832" s="29"/>
      <c r="D832" s="29"/>
      <c r="E832" s="35" t="s">
        <v>2093</v>
      </c>
      <c r="F832" s="36" t="s">
        <v>3898</v>
      </c>
      <c r="G832" s="36" t="s">
        <v>3903</v>
      </c>
      <c r="H832" s="35" t="s">
        <v>2057</v>
      </c>
      <c r="I832" s="37">
        <v>100</v>
      </c>
      <c r="J832" s="71" t="s">
        <v>7662</v>
      </c>
      <c r="K832" s="52"/>
      <c r="L832" s="52" t="str">
        <f>IF(VLOOKUP(B832,Sheet2!A:B,2,FALSE)=0,"",VLOOKUP(B832,Sheet2!A:B,2,FALSE))</f>
        <v/>
      </c>
    </row>
    <row r="833" spans="2:12" x14ac:dyDescent="0.2">
      <c r="B833" s="34" t="s">
        <v>3904</v>
      </c>
      <c r="C833" s="29"/>
      <c r="D833" s="29"/>
      <c r="E833" s="35" t="s">
        <v>2093</v>
      </c>
      <c r="F833" s="36" t="s">
        <v>3898</v>
      </c>
      <c r="G833" s="36" t="s">
        <v>3905</v>
      </c>
      <c r="H833" s="35" t="s">
        <v>2057</v>
      </c>
      <c r="I833" s="37">
        <v>150</v>
      </c>
      <c r="J833" s="71" t="s">
        <v>7662</v>
      </c>
      <c r="K833" s="52"/>
      <c r="L833" s="52" t="str">
        <f>IF(VLOOKUP(B833,Sheet2!A:B,2,FALSE)=0,"",VLOOKUP(B833,Sheet2!A:B,2,FALSE))</f>
        <v/>
      </c>
    </row>
    <row r="834" spans="2:12" x14ac:dyDescent="0.2">
      <c r="B834" s="34" t="s">
        <v>3906</v>
      </c>
      <c r="C834" s="29"/>
      <c r="D834" s="29"/>
      <c r="E834" s="35" t="s">
        <v>2093</v>
      </c>
      <c r="F834" s="36" t="s">
        <v>3898</v>
      </c>
      <c r="G834" s="36" t="s">
        <v>3907</v>
      </c>
      <c r="H834" s="35" t="s">
        <v>2057</v>
      </c>
      <c r="I834" s="37">
        <v>50</v>
      </c>
      <c r="J834" s="71" t="s">
        <v>7662</v>
      </c>
      <c r="K834" s="52"/>
      <c r="L834" s="52" t="str">
        <f>IF(VLOOKUP(B834,Sheet2!A:B,2,FALSE)=0,"",VLOOKUP(B834,Sheet2!A:B,2,FALSE))</f>
        <v/>
      </c>
    </row>
    <row r="835" spans="2:12" x14ac:dyDescent="0.2">
      <c r="B835" s="34" t="s">
        <v>3908</v>
      </c>
      <c r="C835" s="29"/>
      <c r="D835" s="29"/>
      <c r="E835" s="35" t="s">
        <v>2093</v>
      </c>
      <c r="F835" s="36" t="s">
        <v>3898</v>
      </c>
      <c r="G835" s="36" t="s">
        <v>3909</v>
      </c>
      <c r="H835" s="35" t="s">
        <v>2057</v>
      </c>
      <c r="I835" s="37">
        <v>100</v>
      </c>
      <c r="J835" s="71" t="s">
        <v>7662</v>
      </c>
      <c r="K835" s="52"/>
      <c r="L835" s="52" t="str">
        <f>IF(VLOOKUP(B835,Sheet2!A:B,2,FALSE)=0,"",VLOOKUP(B835,Sheet2!A:B,2,FALSE))</f>
        <v/>
      </c>
    </row>
    <row r="836" spans="2:12" x14ac:dyDescent="0.2">
      <c r="B836" s="34" t="s">
        <v>3910</v>
      </c>
      <c r="C836" s="29"/>
      <c r="D836" s="29"/>
      <c r="E836" s="35" t="s">
        <v>2093</v>
      </c>
      <c r="F836" s="36" t="s">
        <v>3228</v>
      </c>
      <c r="G836" s="36" t="s">
        <v>3911</v>
      </c>
      <c r="H836" s="35" t="s">
        <v>2057</v>
      </c>
      <c r="I836" s="37">
        <v>50</v>
      </c>
      <c r="J836" s="71" t="s">
        <v>7662</v>
      </c>
      <c r="K836" s="52"/>
      <c r="L836" s="52" t="str">
        <f>IF(VLOOKUP(B836,Sheet2!A:B,2,FALSE)=0,"",VLOOKUP(B836,Sheet2!A:B,2,FALSE))</f>
        <v/>
      </c>
    </row>
    <row r="837" spans="2:12" x14ac:dyDescent="0.2">
      <c r="B837" s="34" t="s">
        <v>3912</v>
      </c>
      <c r="C837" s="29"/>
      <c r="D837" s="29"/>
      <c r="E837" s="35" t="s">
        <v>2093</v>
      </c>
      <c r="F837" s="36" t="s">
        <v>3228</v>
      </c>
      <c r="G837" s="36" t="s">
        <v>3913</v>
      </c>
      <c r="H837" s="35" t="s">
        <v>2057</v>
      </c>
      <c r="I837" s="37">
        <v>50</v>
      </c>
      <c r="J837" s="71" t="s">
        <v>7662</v>
      </c>
      <c r="K837" s="52"/>
      <c r="L837" s="52" t="str">
        <f>IF(VLOOKUP(B837,Sheet2!A:B,2,FALSE)=0,"",VLOOKUP(B837,Sheet2!A:B,2,FALSE))</f>
        <v/>
      </c>
    </row>
    <row r="838" spans="2:12" x14ac:dyDescent="0.2">
      <c r="B838" s="34" t="s">
        <v>3914</v>
      </c>
      <c r="C838" s="29"/>
      <c r="D838" s="29"/>
      <c r="E838" s="35" t="s">
        <v>2093</v>
      </c>
      <c r="F838" s="36" t="s">
        <v>3228</v>
      </c>
      <c r="G838" s="36" t="s">
        <v>3915</v>
      </c>
      <c r="H838" s="35" t="s">
        <v>2057</v>
      </c>
      <c r="I838" s="37">
        <v>50</v>
      </c>
      <c r="J838" s="71" t="s">
        <v>7662</v>
      </c>
      <c r="K838" s="52"/>
      <c r="L838" s="52" t="str">
        <f>IF(VLOOKUP(B838,Sheet2!A:B,2,FALSE)=0,"",VLOOKUP(B838,Sheet2!A:B,2,FALSE))</f>
        <v/>
      </c>
    </row>
    <row r="839" spans="2:12" x14ac:dyDescent="0.2">
      <c r="B839" s="34" t="s">
        <v>3916</v>
      </c>
      <c r="C839" s="29"/>
      <c r="D839" s="29"/>
      <c r="E839" s="35" t="s">
        <v>2093</v>
      </c>
      <c r="F839" s="36" t="s">
        <v>3898</v>
      </c>
      <c r="G839" s="36" t="s">
        <v>3917</v>
      </c>
      <c r="H839" s="35" t="s">
        <v>2057</v>
      </c>
      <c r="I839" s="37">
        <v>140</v>
      </c>
      <c r="J839" s="71" t="s">
        <v>7662</v>
      </c>
      <c r="K839" s="52"/>
      <c r="L839" s="52" t="str">
        <f>IF(VLOOKUP(B839,Sheet2!A:B,2,FALSE)=0,"",VLOOKUP(B839,Sheet2!A:B,2,FALSE))</f>
        <v/>
      </c>
    </row>
    <row r="840" spans="2:12" x14ac:dyDescent="0.2">
      <c r="B840" s="34" t="s">
        <v>3918</v>
      </c>
      <c r="C840" s="29"/>
      <c r="D840" s="29"/>
      <c r="E840" s="35" t="s">
        <v>2093</v>
      </c>
      <c r="F840" s="36" t="s">
        <v>3898</v>
      </c>
      <c r="G840" s="36" t="s">
        <v>3919</v>
      </c>
      <c r="H840" s="35" t="s">
        <v>2057</v>
      </c>
      <c r="I840" s="37">
        <v>130</v>
      </c>
      <c r="J840" s="71" t="s">
        <v>7662</v>
      </c>
      <c r="K840" s="52"/>
      <c r="L840" s="52" t="str">
        <f>IF(VLOOKUP(B840,Sheet2!A:B,2,FALSE)=0,"",VLOOKUP(B840,Sheet2!A:B,2,FALSE))</f>
        <v/>
      </c>
    </row>
    <row r="841" spans="2:12" x14ac:dyDescent="0.2">
      <c r="B841" s="34" t="s">
        <v>3920</v>
      </c>
      <c r="C841" s="29"/>
      <c r="D841" s="29"/>
      <c r="E841" s="35" t="s">
        <v>2093</v>
      </c>
      <c r="F841" s="36" t="s">
        <v>3898</v>
      </c>
      <c r="G841" s="36" t="s">
        <v>3921</v>
      </c>
      <c r="H841" s="35" t="s">
        <v>2057</v>
      </c>
      <c r="I841" s="37">
        <v>20</v>
      </c>
      <c r="J841" s="71" t="s">
        <v>7662</v>
      </c>
      <c r="K841" s="52"/>
      <c r="L841" s="52" t="str">
        <f>IF(VLOOKUP(B841,Sheet2!A:B,2,FALSE)=0,"",VLOOKUP(B841,Sheet2!A:B,2,FALSE))</f>
        <v/>
      </c>
    </row>
    <row r="842" spans="2:12" x14ac:dyDescent="0.2">
      <c r="B842" s="34" t="s">
        <v>3922</v>
      </c>
      <c r="C842" s="29"/>
      <c r="D842" s="29"/>
      <c r="E842" s="35" t="s">
        <v>2093</v>
      </c>
      <c r="F842" s="36" t="s">
        <v>3898</v>
      </c>
      <c r="G842" s="36" t="s">
        <v>3923</v>
      </c>
      <c r="H842" s="35" t="s">
        <v>2057</v>
      </c>
      <c r="I842" s="37">
        <v>50</v>
      </c>
      <c r="J842" s="71" t="s">
        <v>7662</v>
      </c>
      <c r="K842" s="52"/>
      <c r="L842" s="52" t="str">
        <f>IF(VLOOKUP(B842,Sheet2!A:B,2,FALSE)=0,"",VLOOKUP(B842,Sheet2!A:B,2,FALSE))</f>
        <v/>
      </c>
    </row>
    <row r="843" spans="2:12" x14ac:dyDescent="0.2">
      <c r="B843" s="34" t="s">
        <v>3924</v>
      </c>
      <c r="C843" s="29"/>
      <c r="D843" s="29"/>
      <c r="E843" s="35" t="s">
        <v>2093</v>
      </c>
      <c r="F843" s="36" t="s">
        <v>3898</v>
      </c>
      <c r="G843" s="36" t="s">
        <v>3925</v>
      </c>
      <c r="H843" s="35" t="s">
        <v>2057</v>
      </c>
      <c r="I843" s="37">
        <v>50</v>
      </c>
      <c r="J843" s="71" t="s">
        <v>7662</v>
      </c>
      <c r="K843" s="52"/>
      <c r="L843" s="52" t="str">
        <f>IF(VLOOKUP(B843,Sheet2!A:B,2,FALSE)=0,"",VLOOKUP(B843,Sheet2!A:B,2,FALSE))</f>
        <v/>
      </c>
    </row>
    <row r="844" spans="2:12" x14ac:dyDescent="0.2">
      <c r="B844" s="34" t="s">
        <v>3926</v>
      </c>
      <c r="C844" s="29"/>
      <c r="D844" s="29"/>
      <c r="E844" s="35" t="s">
        <v>2093</v>
      </c>
      <c r="F844" s="36" t="s">
        <v>3898</v>
      </c>
      <c r="G844" s="36" t="s">
        <v>3927</v>
      </c>
      <c r="H844" s="35" t="s">
        <v>2057</v>
      </c>
      <c r="I844" s="37">
        <v>100</v>
      </c>
      <c r="J844" s="71" t="s">
        <v>7662</v>
      </c>
      <c r="K844" s="52"/>
      <c r="L844" s="52" t="str">
        <f>IF(VLOOKUP(B844,Sheet2!A:B,2,FALSE)=0,"",VLOOKUP(B844,Sheet2!A:B,2,FALSE))</f>
        <v/>
      </c>
    </row>
    <row r="845" spans="2:12" x14ac:dyDescent="0.2">
      <c r="B845" s="34" t="s">
        <v>3928</v>
      </c>
      <c r="C845" s="29"/>
      <c r="D845" s="29"/>
      <c r="E845" s="35" t="s">
        <v>2093</v>
      </c>
      <c r="F845" s="36" t="s">
        <v>3898</v>
      </c>
      <c r="G845" s="36" t="s">
        <v>3929</v>
      </c>
      <c r="H845" s="35" t="s">
        <v>2057</v>
      </c>
      <c r="I845" s="37">
        <v>150</v>
      </c>
      <c r="J845" s="71" t="s">
        <v>7662</v>
      </c>
      <c r="K845" s="52"/>
      <c r="L845" s="52" t="str">
        <f>IF(VLOOKUP(B845,Sheet2!A:B,2,FALSE)=0,"",VLOOKUP(B845,Sheet2!A:B,2,FALSE))</f>
        <v/>
      </c>
    </row>
    <row r="846" spans="2:12" x14ac:dyDescent="0.2">
      <c r="B846" s="34" t="s">
        <v>3930</v>
      </c>
      <c r="C846" s="29"/>
      <c r="D846" s="29"/>
      <c r="E846" s="35" t="s">
        <v>2093</v>
      </c>
      <c r="F846" s="36" t="s">
        <v>3898</v>
      </c>
      <c r="G846" s="36" t="s">
        <v>3931</v>
      </c>
      <c r="H846" s="35" t="s">
        <v>2057</v>
      </c>
      <c r="I846" s="37">
        <v>100</v>
      </c>
      <c r="J846" s="71" t="s">
        <v>7662</v>
      </c>
      <c r="K846" s="52"/>
      <c r="L846" s="52" t="str">
        <f>IF(VLOOKUP(B846,Sheet2!A:B,2,FALSE)=0,"",VLOOKUP(B846,Sheet2!A:B,2,FALSE))</f>
        <v/>
      </c>
    </row>
    <row r="847" spans="2:12" x14ac:dyDescent="0.2">
      <c r="B847" s="34" t="s">
        <v>3932</v>
      </c>
      <c r="C847" s="29"/>
      <c r="D847" s="29"/>
      <c r="E847" s="35" t="s">
        <v>2093</v>
      </c>
      <c r="F847" s="36" t="s">
        <v>3898</v>
      </c>
      <c r="G847" s="36" t="s">
        <v>3933</v>
      </c>
      <c r="H847" s="35" t="s">
        <v>2057</v>
      </c>
      <c r="I847" s="37">
        <v>100</v>
      </c>
      <c r="J847" s="71" t="s">
        <v>7662</v>
      </c>
      <c r="K847" s="52"/>
      <c r="L847" s="52" t="str">
        <f>IF(VLOOKUP(B847,Sheet2!A:B,2,FALSE)=0,"",VLOOKUP(B847,Sheet2!A:B,2,FALSE))</f>
        <v/>
      </c>
    </row>
    <row r="848" spans="2:12" x14ac:dyDescent="0.2">
      <c r="B848" s="34" t="s">
        <v>3934</v>
      </c>
      <c r="C848" s="29"/>
      <c r="D848" s="29"/>
      <c r="E848" s="35" t="s">
        <v>2093</v>
      </c>
      <c r="F848" s="36" t="s">
        <v>3898</v>
      </c>
      <c r="G848" s="36" t="s">
        <v>3935</v>
      </c>
      <c r="H848" s="35" t="s">
        <v>2057</v>
      </c>
      <c r="I848" s="37">
        <v>190</v>
      </c>
      <c r="J848" s="71" t="s">
        <v>7662</v>
      </c>
      <c r="K848" s="52"/>
      <c r="L848" s="52" t="str">
        <f>IF(VLOOKUP(B848,Sheet2!A:B,2,FALSE)=0,"",VLOOKUP(B848,Sheet2!A:B,2,FALSE))</f>
        <v/>
      </c>
    </row>
    <row r="849" spans="2:12" x14ac:dyDescent="0.2">
      <c r="B849" s="34" t="s">
        <v>3936</v>
      </c>
      <c r="C849" s="29"/>
      <c r="D849" s="29"/>
      <c r="E849" s="35" t="s">
        <v>2093</v>
      </c>
      <c r="F849" s="36" t="s">
        <v>3451</v>
      </c>
      <c r="G849" s="36" t="s">
        <v>3937</v>
      </c>
      <c r="H849" s="35" t="s">
        <v>2057</v>
      </c>
      <c r="I849" s="37">
        <v>50</v>
      </c>
      <c r="J849" s="71" t="s">
        <v>7662</v>
      </c>
      <c r="K849" s="52"/>
      <c r="L849" s="52" t="str">
        <f>IF(VLOOKUP(B849,Sheet2!A:B,2,FALSE)=0,"",VLOOKUP(B849,Sheet2!A:B,2,FALSE))</f>
        <v/>
      </c>
    </row>
    <row r="850" spans="2:12" x14ac:dyDescent="0.2">
      <c r="B850" s="34" t="s">
        <v>3938</v>
      </c>
      <c r="C850" s="29"/>
      <c r="D850" s="29"/>
      <c r="E850" s="35" t="s">
        <v>2093</v>
      </c>
      <c r="F850" s="36" t="s">
        <v>3451</v>
      </c>
      <c r="G850" s="36" t="s">
        <v>3939</v>
      </c>
      <c r="H850" s="35" t="s">
        <v>2057</v>
      </c>
      <c r="I850" s="37">
        <v>20</v>
      </c>
      <c r="J850" s="71" t="s">
        <v>7662</v>
      </c>
      <c r="K850" s="52"/>
      <c r="L850" s="52" t="str">
        <f>IF(VLOOKUP(B850,Sheet2!A:B,2,FALSE)=0,"",VLOOKUP(B850,Sheet2!A:B,2,FALSE))</f>
        <v/>
      </c>
    </row>
    <row r="851" spans="2:12" x14ac:dyDescent="0.2">
      <c r="B851" s="34" t="s">
        <v>3940</v>
      </c>
      <c r="C851" s="29"/>
      <c r="D851" s="29"/>
      <c r="E851" s="35" t="s">
        <v>2093</v>
      </c>
      <c r="F851" s="36" t="s">
        <v>3451</v>
      </c>
      <c r="G851" s="36" t="s">
        <v>3941</v>
      </c>
      <c r="H851" s="35" t="s">
        <v>2057</v>
      </c>
      <c r="I851" s="37">
        <v>300</v>
      </c>
      <c r="J851" s="71" t="s">
        <v>7662</v>
      </c>
      <c r="K851" s="52"/>
      <c r="L851" s="52" t="str">
        <f>IF(VLOOKUP(B851,Sheet2!A:B,2,FALSE)=0,"",VLOOKUP(B851,Sheet2!A:B,2,FALSE))</f>
        <v/>
      </c>
    </row>
    <row r="852" spans="2:12" x14ac:dyDescent="0.2">
      <c r="B852" s="34" t="s">
        <v>3942</v>
      </c>
      <c r="C852" s="29"/>
      <c r="D852" s="29"/>
      <c r="E852" s="35" t="s">
        <v>2093</v>
      </c>
      <c r="F852" s="36" t="s">
        <v>3451</v>
      </c>
      <c r="G852" s="36" t="s">
        <v>3943</v>
      </c>
      <c r="H852" s="35" t="s">
        <v>2057</v>
      </c>
      <c r="I852" s="37">
        <v>170</v>
      </c>
      <c r="J852" s="71" t="s">
        <v>7662</v>
      </c>
      <c r="K852" s="52"/>
      <c r="L852" s="52" t="str">
        <f>IF(VLOOKUP(B852,Sheet2!A:B,2,FALSE)=0,"",VLOOKUP(B852,Sheet2!A:B,2,FALSE))</f>
        <v/>
      </c>
    </row>
    <row r="853" spans="2:12" x14ac:dyDescent="0.2">
      <c r="B853" s="34" t="s">
        <v>3944</v>
      </c>
      <c r="C853" s="29"/>
      <c r="D853" s="29"/>
      <c r="E853" s="35" t="s">
        <v>2093</v>
      </c>
      <c r="F853" s="36" t="s">
        <v>3945</v>
      </c>
      <c r="G853" s="36" t="s">
        <v>3946</v>
      </c>
      <c r="H853" s="35" t="s">
        <v>3233</v>
      </c>
      <c r="I853" s="37">
        <v>150</v>
      </c>
      <c r="J853" s="71" t="s">
        <v>7662</v>
      </c>
      <c r="K853" s="52"/>
      <c r="L853" s="52" t="str">
        <f>IF(VLOOKUP(B853,Sheet2!A:B,2,FALSE)=0,"",VLOOKUP(B853,Sheet2!A:B,2,FALSE))</f>
        <v/>
      </c>
    </row>
    <row r="854" spans="2:12" x14ac:dyDescent="0.2">
      <c r="B854" s="34" t="s">
        <v>3947</v>
      </c>
      <c r="C854" s="29"/>
      <c r="D854" s="29"/>
      <c r="E854" s="35" t="s">
        <v>2093</v>
      </c>
      <c r="F854" s="36" t="s">
        <v>3945</v>
      </c>
      <c r="G854" s="36" t="s">
        <v>3948</v>
      </c>
      <c r="H854" s="35" t="s">
        <v>3233</v>
      </c>
      <c r="I854" s="37">
        <v>100</v>
      </c>
      <c r="J854" s="71" t="s">
        <v>7662</v>
      </c>
      <c r="K854" s="52"/>
      <c r="L854" s="52" t="str">
        <f>IF(VLOOKUP(B854,Sheet2!A:B,2,FALSE)=0,"",VLOOKUP(B854,Sheet2!A:B,2,FALSE))</f>
        <v/>
      </c>
    </row>
    <row r="855" spans="2:12" x14ac:dyDescent="0.2">
      <c r="B855" s="34" t="s">
        <v>3949</v>
      </c>
      <c r="C855" s="29"/>
      <c r="D855" s="29"/>
      <c r="E855" s="35" t="s">
        <v>2093</v>
      </c>
      <c r="F855" s="36" t="s">
        <v>3945</v>
      </c>
      <c r="G855" s="36" t="s">
        <v>3950</v>
      </c>
      <c r="H855" s="35" t="s">
        <v>3233</v>
      </c>
      <c r="I855" s="37">
        <v>95</v>
      </c>
      <c r="J855" s="71" t="s">
        <v>7662</v>
      </c>
      <c r="K855" s="52"/>
      <c r="L855" s="52" t="str">
        <f>IF(VLOOKUP(B855,Sheet2!A:B,2,FALSE)=0,"",VLOOKUP(B855,Sheet2!A:B,2,FALSE))</f>
        <v/>
      </c>
    </row>
    <row r="856" spans="2:12" x14ac:dyDescent="0.2">
      <c r="B856" s="34" t="s">
        <v>3951</v>
      </c>
      <c r="C856" s="29"/>
      <c r="D856" s="29"/>
      <c r="E856" s="35" t="s">
        <v>2093</v>
      </c>
      <c r="F856" s="36" t="s">
        <v>3945</v>
      </c>
      <c r="G856" s="36" t="s">
        <v>3952</v>
      </c>
      <c r="H856" s="35" t="s">
        <v>3233</v>
      </c>
      <c r="I856" s="37">
        <v>200</v>
      </c>
      <c r="J856" s="71" t="s">
        <v>7662</v>
      </c>
      <c r="K856" s="52"/>
      <c r="L856" s="52" t="str">
        <f>IF(VLOOKUP(B856,Sheet2!A:B,2,FALSE)=0,"",VLOOKUP(B856,Sheet2!A:B,2,FALSE))</f>
        <v/>
      </c>
    </row>
    <row r="857" spans="2:12" x14ac:dyDescent="0.2">
      <c r="B857" s="34" t="s">
        <v>3953</v>
      </c>
      <c r="C857" s="29"/>
      <c r="D857" s="29"/>
      <c r="E857" s="35" t="s">
        <v>2093</v>
      </c>
      <c r="F857" s="36" t="s">
        <v>3945</v>
      </c>
      <c r="G857" s="36" t="s">
        <v>3954</v>
      </c>
      <c r="H857" s="35" t="s">
        <v>3233</v>
      </c>
      <c r="I857" s="37">
        <v>148</v>
      </c>
      <c r="J857" s="71" t="s">
        <v>7662</v>
      </c>
      <c r="K857" s="52"/>
      <c r="L857" s="52" t="str">
        <f>IF(VLOOKUP(B857,Sheet2!A:B,2,FALSE)=0,"",VLOOKUP(B857,Sheet2!A:B,2,FALSE))</f>
        <v/>
      </c>
    </row>
    <row r="858" spans="2:12" x14ac:dyDescent="0.2">
      <c r="B858" s="34" t="s">
        <v>3955</v>
      </c>
      <c r="C858" s="29"/>
      <c r="D858" s="29"/>
      <c r="E858" s="35" t="s">
        <v>2093</v>
      </c>
      <c r="F858" s="36" t="s">
        <v>3945</v>
      </c>
      <c r="G858" s="36" t="s">
        <v>3956</v>
      </c>
      <c r="H858" s="35" t="s">
        <v>3233</v>
      </c>
      <c r="I858" s="37">
        <v>100</v>
      </c>
      <c r="J858" s="71" t="s">
        <v>7662</v>
      </c>
      <c r="K858" s="52"/>
      <c r="L858" s="52" t="str">
        <f>IF(VLOOKUP(B858,Sheet2!A:B,2,FALSE)=0,"",VLOOKUP(B858,Sheet2!A:B,2,FALSE))</f>
        <v/>
      </c>
    </row>
    <row r="859" spans="2:12" x14ac:dyDescent="0.2">
      <c r="B859" s="34" t="s">
        <v>3957</v>
      </c>
      <c r="C859" s="29"/>
      <c r="D859" s="29"/>
      <c r="E859" s="35" t="s">
        <v>2093</v>
      </c>
      <c r="F859" s="36" t="s">
        <v>3945</v>
      </c>
      <c r="G859" s="36" t="s">
        <v>3958</v>
      </c>
      <c r="H859" s="35" t="s">
        <v>3233</v>
      </c>
      <c r="I859" s="37">
        <v>100</v>
      </c>
      <c r="J859" s="71" t="s">
        <v>7662</v>
      </c>
      <c r="K859" s="52"/>
      <c r="L859" s="52" t="str">
        <f>IF(VLOOKUP(B859,Sheet2!A:B,2,FALSE)=0,"",VLOOKUP(B859,Sheet2!A:B,2,FALSE))</f>
        <v/>
      </c>
    </row>
    <row r="860" spans="2:12" x14ac:dyDescent="0.2">
      <c r="B860" s="34" t="s">
        <v>3959</v>
      </c>
      <c r="C860" s="29"/>
      <c r="D860" s="29"/>
      <c r="E860" s="35" t="s">
        <v>2093</v>
      </c>
      <c r="F860" s="36" t="s">
        <v>3451</v>
      </c>
      <c r="G860" s="36" t="s">
        <v>3960</v>
      </c>
      <c r="H860" s="35" t="s">
        <v>2057</v>
      </c>
      <c r="I860" s="37">
        <v>190</v>
      </c>
      <c r="J860" s="71" t="s">
        <v>7662</v>
      </c>
      <c r="K860" s="52"/>
      <c r="L860" s="52" t="str">
        <f>IF(VLOOKUP(B860,Sheet2!A:B,2,FALSE)=0,"",VLOOKUP(B860,Sheet2!A:B,2,FALSE))</f>
        <v/>
      </c>
    </row>
    <row r="861" spans="2:12" x14ac:dyDescent="0.2">
      <c r="B861" s="34" t="s">
        <v>3961</v>
      </c>
      <c r="C861" s="29"/>
      <c r="D861" s="29"/>
      <c r="E861" s="35" t="s">
        <v>2093</v>
      </c>
      <c r="F861" s="36" t="s">
        <v>3451</v>
      </c>
      <c r="G861" s="36" t="s">
        <v>3962</v>
      </c>
      <c r="H861" s="35" t="s">
        <v>2057</v>
      </c>
      <c r="I861" s="37">
        <v>170</v>
      </c>
      <c r="J861" s="71" t="s">
        <v>7662</v>
      </c>
      <c r="K861" s="52"/>
      <c r="L861" s="52" t="str">
        <f>IF(VLOOKUP(B861,Sheet2!A:B,2,FALSE)=0,"",VLOOKUP(B861,Sheet2!A:B,2,FALSE))</f>
        <v/>
      </c>
    </row>
    <row r="862" spans="2:12" x14ac:dyDescent="0.2">
      <c r="B862" s="34" t="s">
        <v>3963</v>
      </c>
      <c r="C862" s="29"/>
      <c r="D862" s="29"/>
      <c r="E862" s="35" t="s">
        <v>2093</v>
      </c>
      <c r="F862" s="36" t="s">
        <v>3451</v>
      </c>
      <c r="G862" s="36" t="s">
        <v>3964</v>
      </c>
      <c r="H862" s="35" t="s">
        <v>2057</v>
      </c>
      <c r="I862" s="37">
        <v>116</v>
      </c>
      <c r="J862" s="71" t="s">
        <v>7662</v>
      </c>
      <c r="K862" s="52"/>
      <c r="L862" s="52" t="str">
        <f>IF(VLOOKUP(B862,Sheet2!A:B,2,FALSE)=0,"",VLOOKUP(B862,Sheet2!A:B,2,FALSE))</f>
        <v/>
      </c>
    </row>
    <row r="863" spans="2:12" x14ac:dyDescent="0.2">
      <c r="B863" s="34" t="s">
        <v>3965</v>
      </c>
      <c r="C863" s="29"/>
      <c r="D863" s="29"/>
      <c r="E863" s="35" t="s">
        <v>2093</v>
      </c>
      <c r="F863" s="36" t="s">
        <v>3451</v>
      </c>
      <c r="G863" s="36" t="s">
        <v>3966</v>
      </c>
      <c r="H863" s="35" t="s">
        <v>2057</v>
      </c>
      <c r="I863" s="37">
        <v>420</v>
      </c>
      <c r="J863" s="71" t="s">
        <v>7662</v>
      </c>
      <c r="K863" s="52"/>
      <c r="L863" s="52" t="str">
        <f>IF(VLOOKUP(B863,Sheet2!A:B,2,FALSE)=0,"",VLOOKUP(B863,Sheet2!A:B,2,FALSE))</f>
        <v/>
      </c>
    </row>
    <row r="864" spans="2:12" x14ac:dyDescent="0.2">
      <c r="B864" s="34" t="s">
        <v>3967</v>
      </c>
      <c r="C864" s="29"/>
      <c r="D864" s="29"/>
      <c r="E864" s="35" t="s">
        <v>2093</v>
      </c>
      <c r="F864" s="36" t="s">
        <v>3556</v>
      </c>
      <c r="G864" s="36" t="s">
        <v>3968</v>
      </c>
      <c r="H864" s="35" t="s">
        <v>3233</v>
      </c>
      <c r="I864" s="37">
        <v>300</v>
      </c>
      <c r="J864" s="71" t="s">
        <v>7662</v>
      </c>
      <c r="K864" s="52"/>
      <c r="L864" s="52" t="str">
        <f>IF(VLOOKUP(B864,Sheet2!A:B,2,FALSE)=0,"",VLOOKUP(B864,Sheet2!A:B,2,FALSE))</f>
        <v/>
      </c>
    </row>
    <row r="865" spans="2:12" x14ac:dyDescent="0.2">
      <c r="B865" s="34" t="s">
        <v>3969</v>
      </c>
      <c r="C865" s="29"/>
      <c r="D865" s="29"/>
      <c r="E865" s="35" t="s">
        <v>2093</v>
      </c>
      <c r="F865" s="36" t="s">
        <v>3556</v>
      </c>
      <c r="G865" s="36" t="s">
        <v>3970</v>
      </c>
      <c r="H865" s="35" t="s">
        <v>3233</v>
      </c>
      <c r="I865" s="37">
        <v>62</v>
      </c>
      <c r="J865" s="71" t="s">
        <v>7662</v>
      </c>
      <c r="K865" s="52"/>
      <c r="L865" s="52" t="str">
        <f>IF(VLOOKUP(B865,Sheet2!A:B,2,FALSE)=0,"",VLOOKUP(B865,Sheet2!A:B,2,FALSE))</f>
        <v/>
      </c>
    </row>
    <row r="866" spans="2:12" x14ac:dyDescent="0.2">
      <c r="B866" s="34" t="s">
        <v>3971</v>
      </c>
      <c r="C866" s="29"/>
      <c r="D866" s="29"/>
      <c r="E866" s="35" t="s">
        <v>2093</v>
      </c>
      <c r="F866" s="36" t="s">
        <v>3972</v>
      </c>
      <c r="G866" s="36" t="s">
        <v>3973</v>
      </c>
      <c r="H866" s="35" t="s">
        <v>2057</v>
      </c>
      <c r="I866" s="37">
        <v>100</v>
      </c>
      <c r="J866" s="71" t="s">
        <v>7662</v>
      </c>
      <c r="K866" s="52"/>
      <c r="L866" s="52" t="str">
        <f>IF(VLOOKUP(B866,Sheet2!A:B,2,FALSE)=0,"",VLOOKUP(B866,Sheet2!A:B,2,FALSE))</f>
        <v/>
      </c>
    </row>
    <row r="867" spans="2:12" x14ac:dyDescent="0.2">
      <c r="B867" s="34" t="s">
        <v>3974</v>
      </c>
      <c r="C867" s="29"/>
      <c r="D867" s="29"/>
      <c r="E867" s="35" t="s">
        <v>2093</v>
      </c>
      <c r="F867" s="36" t="s">
        <v>3556</v>
      </c>
      <c r="G867" s="36" t="s">
        <v>3975</v>
      </c>
      <c r="H867" s="35" t="s">
        <v>3233</v>
      </c>
      <c r="I867" s="37">
        <v>65</v>
      </c>
      <c r="J867" s="71" t="s">
        <v>7662</v>
      </c>
      <c r="K867" s="52"/>
      <c r="L867" s="52" t="str">
        <f>IF(VLOOKUP(B867,Sheet2!A:B,2,FALSE)=0,"",VLOOKUP(B867,Sheet2!A:B,2,FALSE))</f>
        <v/>
      </c>
    </row>
    <row r="868" spans="2:12" x14ac:dyDescent="0.2">
      <c r="B868" s="34" t="s">
        <v>3976</v>
      </c>
      <c r="C868" s="29"/>
      <c r="D868" s="29"/>
      <c r="E868" s="35" t="s">
        <v>2093</v>
      </c>
      <c r="F868" s="36" t="s">
        <v>3898</v>
      </c>
      <c r="G868" s="36" t="s">
        <v>3977</v>
      </c>
      <c r="H868" s="35" t="s">
        <v>2057</v>
      </c>
      <c r="I868" s="37">
        <v>148</v>
      </c>
      <c r="J868" s="71" t="s">
        <v>7662</v>
      </c>
      <c r="K868" s="52"/>
      <c r="L868" s="52" t="str">
        <f>IF(VLOOKUP(B868,Sheet2!A:B,2,FALSE)=0,"",VLOOKUP(B868,Sheet2!A:B,2,FALSE))</f>
        <v/>
      </c>
    </row>
    <row r="869" spans="2:12" x14ac:dyDescent="0.2">
      <c r="B869" s="34" t="s">
        <v>3978</v>
      </c>
      <c r="C869" s="29"/>
      <c r="D869" s="29"/>
      <c r="E869" s="35" t="s">
        <v>2093</v>
      </c>
      <c r="F869" s="36" t="s">
        <v>3898</v>
      </c>
      <c r="G869" s="36" t="s">
        <v>3979</v>
      </c>
      <c r="H869" s="35" t="s">
        <v>2057</v>
      </c>
      <c r="I869" s="37">
        <v>286</v>
      </c>
      <c r="J869" s="71" t="s">
        <v>7662</v>
      </c>
      <c r="K869" s="52"/>
      <c r="L869" s="52" t="str">
        <f>IF(VLOOKUP(B869,Sheet2!A:B,2,FALSE)=0,"",VLOOKUP(B869,Sheet2!A:B,2,FALSE))</f>
        <v/>
      </c>
    </row>
    <row r="870" spans="2:12" x14ac:dyDescent="0.2">
      <c r="B870" s="34" t="s">
        <v>3980</v>
      </c>
      <c r="C870" s="29"/>
      <c r="D870" s="29"/>
      <c r="E870" s="35" t="s">
        <v>2093</v>
      </c>
      <c r="F870" s="36" t="s">
        <v>3898</v>
      </c>
      <c r="G870" s="36" t="s">
        <v>3981</v>
      </c>
      <c r="H870" s="35" t="s">
        <v>2057</v>
      </c>
      <c r="I870" s="37">
        <v>160</v>
      </c>
      <c r="J870" s="71" t="s">
        <v>7662</v>
      </c>
      <c r="K870" s="52"/>
      <c r="L870" s="52" t="str">
        <f>IF(VLOOKUP(B870,Sheet2!A:B,2,FALSE)=0,"",VLOOKUP(B870,Sheet2!A:B,2,FALSE))</f>
        <v/>
      </c>
    </row>
    <row r="871" spans="2:12" x14ac:dyDescent="0.2">
      <c r="B871" s="34" t="s">
        <v>3982</v>
      </c>
      <c r="C871" s="29"/>
      <c r="D871" s="29"/>
      <c r="E871" s="35" t="s">
        <v>2093</v>
      </c>
      <c r="F871" s="36" t="s">
        <v>3898</v>
      </c>
      <c r="G871" s="36" t="s">
        <v>3983</v>
      </c>
      <c r="H871" s="35" t="s">
        <v>2057</v>
      </c>
      <c r="I871" s="37">
        <v>100</v>
      </c>
      <c r="J871" s="71" t="s">
        <v>7662</v>
      </c>
      <c r="K871" s="52"/>
      <c r="L871" s="52" t="str">
        <f>IF(VLOOKUP(B871,Sheet2!A:B,2,FALSE)=0,"",VLOOKUP(B871,Sheet2!A:B,2,FALSE))</f>
        <v/>
      </c>
    </row>
    <row r="872" spans="2:12" x14ac:dyDescent="0.2">
      <c r="B872" s="34" t="s">
        <v>3984</v>
      </c>
      <c r="C872" s="29"/>
      <c r="D872" s="29"/>
      <c r="E872" s="35" t="s">
        <v>2093</v>
      </c>
      <c r="F872" s="36" t="s">
        <v>3985</v>
      </c>
      <c r="G872" s="36" t="s">
        <v>3986</v>
      </c>
      <c r="H872" s="35" t="s">
        <v>3233</v>
      </c>
      <c r="I872" s="37">
        <v>100</v>
      </c>
      <c r="J872" s="71" t="s">
        <v>7662</v>
      </c>
      <c r="K872" s="52"/>
      <c r="L872" s="52" t="str">
        <f>IF(VLOOKUP(B872,Sheet2!A:B,2,FALSE)=0,"",VLOOKUP(B872,Sheet2!A:B,2,FALSE))</f>
        <v/>
      </c>
    </row>
    <row r="873" spans="2:12" x14ac:dyDescent="0.2">
      <c r="B873" s="34" t="s">
        <v>3987</v>
      </c>
      <c r="C873" s="29"/>
      <c r="D873" s="29"/>
      <c r="E873" s="35" t="s">
        <v>2093</v>
      </c>
      <c r="F873" s="36" t="s">
        <v>3451</v>
      </c>
      <c r="G873" s="36" t="s">
        <v>3988</v>
      </c>
      <c r="H873" s="35" t="s">
        <v>2057</v>
      </c>
      <c r="I873" s="37">
        <v>50</v>
      </c>
      <c r="J873" s="71" t="s">
        <v>7662</v>
      </c>
      <c r="K873" s="52"/>
      <c r="L873" s="52" t="str">
        <f>IF(VLOOKUP(B873,Sheet2!A:B,2,FALSE)=0,"",VLOOKUP(B873,Sheet2!A:B,2,FALSE))</f>
        <v/>
      </c>
    </row>
    <row r="874" spans="2:12" x14ac:dyDescent="0.2">
      <c r="B874" s="34" t="s">
        <v>3989</v>
      </c>
      <c r="C874" s="29"/>
      <c r="D874" s="29"/>
      <c r="E874" s="35" t="s">
        <v>2093</v>
      </c>
      <c r="F874" s="36" t="s">
        <v>3451</v>
      </c>
      <c r="G874" s="36" t="s">
        <v>3990</v>
      </c>
      <c r="H874" s="35" t="s">
        <v>2057</v>
      </c>
      <c r="I874" s="37">
        <v>90</v>
      </c>
      <c r="J874" s="71" t="s">
        <v>7662</v>
      </c>
      <c r="K874" s="52"/>
      <c r="L874" s="52" t="str">
        <f>IF(VLOOKUP(B874,Sheet2!A:B,2,FALSE)=0,"",VLOOKUP(B874,Sheet2!A:B,2,FALSE))</f>
        <v/>
      </c>
    </row>
    <row r="875" spans="2:12" x14ac:dyDescent="0.2">
      <c r="B875" s="34" t="s">
        <v>3991</v>
      </c>
      <c r="C875" s="29"/>
      <c r="D875" s="29"/>
      <c r="E875" s="35" t="s">
        <v>2093</v>
      </c>
      <c r="F875" s="36" t="s">
        <v>3451</v>
      </c>
      <c r="G875" s="36" t="s">
        <v>3992</v>
      </c>
      <c r="H875" s="35" t="s">
        <v>2057</v>
      </c>
      <c r="I875" s="37">
        <v>80</v>
      </c>
      <c r="J875" s="71" t="s">
        <v>7662</v>
      </c>
      <c r="K875" s="52"/>
      <c r="L875" s="52" t="str">
        <f>IF(VLOOKUP(B875,Sheet2!A:B,2,FALSE)=0,"",VLOOKUP(B875,Sheet2!A:B,2,FALSE))</f>
        <v/>
      </c>
    </row>
    <row r="876" spans="2:12" x14ac:dyDescent="0.2">
      <c r="B876" s="34" t="s">
        <v>3993</v>
      </c>
      <c r="C876" s="29"/>
      <c r="D876" s="29"/>
      <c r="E876" s="35" t="s">
        <v>2093</v>
      </c>
      <c r="F876" s="36" t="s">
        <v>3451</v>
      </c>
      <c r="G876" s="36" t="s">
        <v>3994</v>
      </c>
      <c r="H876" s="35" t="s">
        <v>2057</v>
      </c>
      <c r="I876" s="37">
        <v>210</v>
      </c>
      <c r="J876" s="71" t="s">
        <v>7662</v>
      </c>
      <c r="K876" s="52"/>
      <c r="L876" s="52" t="str">
        <f>IF(VLOOKUP(B876,Sheet2!A:B,2,FALSE)=0,"",VLOOKUP(B876,Sheet2!A:B,2,FALSE))</f>
        <v/>
      </c>
    </row>
    <row r="877" spans="2:12" x14ac:dyDescent="0.2">
      <c r="B877" s="34" t="s">
        <v>3995</v>
      </c>
      <c r="C877" s="29"/>
      <c r="D877" s="29"/>
      <c r="E877" s="35" t="s">
        <v>2093</v>
      </c>
      <c r="F877" s="36" t="s">
        <v>3451</v>
      </c>
      <c r="G877" s="36" t="s">
        <v>3996</v>
      </c>
      <c r="H877" s="35" t="s">
        <v>2057</v>
      </c>
      <c r="I877" s="37">
        <v>50</v>
      </c>
      <c r="J877" s="71" t="s">
        <v>7662</v>
      </c>
      <c r="K877" s="52"/>
      <c r="L877" s="52" t="str">
        <f>IF(VLOOKUP(B877,Sheet2!A:B,2,FALSE)=0,"",VLOOKUP(B877,Sheet2!A:B,2,FALSE))</f>
        <v/>
      </c>
    </row>
    <row r="878" spans="2:12" x14ac:dyDescent="0.2">
      <c r="B878" s="34" t="s">
        <v>3997</v>
      </c>
      <c r="C878" s="29"/>
      <c r="D878" s="29"/>
      <c r="E878" s="35" t="s">
        <v>2093</v>
      </c>
      <c r="F878" s="36" t="s">
        <v>3451</v>
      </c>
      <c r="G878" s="36" t="s">
        <v>3998</v>
      </c>
      <c r="H878" s="35" t="s">
        <v>2057</v>
      </c>
      <c r="I878" s="37">
        <v>200</v>
      </c>
      <c r="J878" s="71" t="s">
        <v>7662</v>
      </c>
      <c r="K878" s="52"/>
      <c r="L878" s="52" t="str">
        <f>IF(VLOOKUP(B878,Sheet2!A:B,2,FALSE)=0,"",VLOOKUP(B878,Sheet2!A:B,2,FALSE))</f>
        <v/>
      </c>
    </row>
    <row r="879" spans="2:12" x14ac:dyDescent="0.2">
      <c r="B879" s="34" t="s">
        <v>3999</v>
      </c>
      <c r="C879" s="29"/>
      <c r="D879" s="29"/>
      <c r="E879" s="35" t="s">
        <v>2093</v>
      </c>
      <c r="F879" s="36" t="s">
        <v>3442</v>
      </c>
      <c r="G879" s="36" t="s">
        <v>4000</v>
      </c>
      <c r="H879" s="35" t="s">
        <v>2057</v>
      </c>
      <c r="I879" s="37">
        <v>360</v>
      </c>
      <c r="J879" s="71" t="s">
        <v>7662</v>
      </c>
      <c r="K879" s="52"/>
      <c r="L879" s="52" t="str">
        <f>IF(VLOOKUP(B879,Sheet2!A:B,2,FALSE)=0,"",VLOOKUP(B879,Sheet2!A:B,2,FALSE))</f>
        <v/>
      </c>
    </row>
    <row r="880" spans="2:12" x14ac:dyDescent="0.2">
      <c r="B880" s="34" t="s">
        <v>4001</v>
      </c>
      <c r="C880" s="29"/>
      <c r="D880" s="29"/>
      <c r="E880" s="35" t="s">
        <v>2093</v>
      </c>
      <c r="F880" s="36" t="s">
        <v>3442</v>
      </c>
      <c r="G880" s="36" t="s">
        <v>4002</v>
      </c>
      <c r="H880" s="35" t="s">
        <v>2057</v>
      </c>
      <c r="I880" s="37">
        <v>344</v>
      </c>
      <c r="J880" s="71" t="s">
        <v>7662</v>
      </c>
      <c r="K880" s="52"/>
      <c r="L880" s="52" t="str">
        <f>IF(VLOOKUP(B880,Sheet2!A:B,2,FALSE)=0,"",VLOOKUP(B880,Sheet2!A:B,2,FALSE))</f>
        <v/>
      </c>
    </row>
    <row r="881" spans="2:12" x14ac:dyDescent="0.2">
      <c r="B881" s="34" t="s">
        <v>4003</v>
      </c>
      <c r="C881" s="29"/>
      <c r="D881" s="29"/>
      <c r="E881" s="35" t="s">
        <v>2093</v>
      </c>
      <c r="F881" s="36" t="s">
        <v>3442</v>
      </c>
      <c r="G881" s="36" t="s">
        <v>4004</v>
      </c>
      <c r="H881" s="35" t="s">
        <v>2057</v>
      </c>
      <c r="I881" s="37">
        <v>414</v>
      </c>
      <c r="J881" s="71" t="s">
        <v>7662</v>
      </c>
      <c r="K881" s="52"/>
      <c r="L881" s="52" t="str">
        <f>IF(VLOOKUP(B881,Sheet2!A:B,2,FALSE)=0,"",VLOOKUP(B881,Sheet2!A:B,2,FALSE))</f>
        <v/>
      </c>
    </row>
    <row r="882" spans="2:12" x14ac:dyDescent="0.2">
      <c r="B882" s="34" t="s">
        <v>4005</v>
      </c>
      <c r="C882" s="29"/>
      <c r="D882" s="29"/>
      <c r="E882" s="35" t="s">
        <v>2093</v>
      </c>
      <c r="F882" s="36" t="s">
        <v>3442</v>
      </c>
      <c r="G882" s="36" t="s">
        <v>4006</v>
      </c>
      <c r="H882" s="35" t="s">
        <v>2057</v>
      </c>
      <c r="I882" s="37">
        <v>370</v>
      </c>
      <c r="J882" s="71" t="s">
        <v>7662</v>
      </c>
      <c r="K882" s="52"/>
      <c r="L882" s="52" t="str">
        <f>IF(VLOOKUP(B882,Sheet2!A:B,2,FALSE)=0,"",VLOOKUP(B882,Sheet2!A:B,2,FALSE))</f>
        <v/>
      </c>
    </row>
    <row r="883" spans="2:12" x14ac:dyDescent="0.2">
      <c r="B883" s="34" t="s">
        <v>4007</v>
      </c>
      <c r="C883" s="29"/>
      <c r="D883" s="29"/>
      <c r="E883" s="35" t="s">
        <v>2093</v>
      </c>
      <c r="F883" s="36" t="s">
        <v>3442</v>
      </c>
      <c r="G883" s="36" t="s">
        <v>4008</v>
      </c>
      <c r="H883" s="35" t="s">
        <v>2057</v>
      </c>
      <c r="I883" s="37">
        <v>414</v>
      </c>
      <c r="J883" s="71" t="s">
        <v>7662</v>
      </c>
      <c r="K883" s="52"/>
      <c r="L883" s="52" t="str">
        <f>IF(VLOOKUP(B883,Sheet2!A:B,2,FALSE)=0,"",VLOOKUP(B883,Sheet2!A:B,2,FALSE))</f>
        <v/>
      </c>
    </row>
    <row r="884" spans="2:12" x14ac:dyDescent="0.2">
      <c r="B884" s="34" t="s">
        <v>4009</v>
      </c>
      <c r="C884" s="29"/>
      <c r="D884" s="29"/>
      <c r="E884" s="35" t="s">
        <v>2093</v>
      </c>
      <c r="F884" s="36" t="s">
        <v>3442</v>
      </c>
      <c r="G884" s="36" t="s">
        <v>4010</v>
      </c>
      <c r="H884" s="35" t="s">
        <v>2057</v>
      </c>
      <c r="I884" s="37">
        <v>248</v>
      </c>
      <c r="J884" s="71" t="s">
        <v>7662</v>
      </c>
      <c r="K884" s="52"/>
      <c r="L884" s="52" t="str">
        <f>IF(VLOOKUP(B884,Sheet2!A:B,2,FALSE)=0,"",VLOOKUP(B884,Sheet2!A:B,2,FALSE))</f>
        <v/>
      </c>
    </row>
    <row r="885" spans="2:12" x14ac:dyDescent="0.2">
      <c r="B885" s="34" t="s">
        <v>4011</v>
      </c>
      <c r="C885" s="29"/>
      <c r="D885" s="29"/>
      <c r="E885" s="35" t="s">
        <v>2093</v>
      </c>
      <c r="F885" s="36" t="s">
        <v>3442</v>
      </c>
      <c r="G885" s="36" t="s">
        <v>4012</v>
      </c>
      <c r="H885" s="35" t="s">
        <v>2057</v>
      </c>
      <c r="I885" s="37">
        <v>358</v>
      </c>
      <c r="J885" s="71" t="s">
        <v>7662</v>
      </c>
      <c r="K885" s="52"/>
      <c r="L885" s="52" t="str">
        <f>IF(VLOOKUP(B885,Sheet2!A:B,2,FALSE)=0,"",VLOOKUP(B885,Sheet2!A:B,2,FALSE))</f>
        <v/>
      </c>
    </row>
    <row r="886" spans="2:12" x14ac:dyDescent="0.2">
      <c r="B886" s="34" t="s">
        <v>4013</v>
      </c>
      <c r="C886" s="29"/>
      <c r="D886" s="29"/>
      <c r="E886" s="35" t="s">
        <v>2093</v>
      </c>
      <c r="F886" s="36" t="s">
        <v>3442</v>
      </c>
      <c r="G886" s="36" t="s">
        <v>4014</v>
      </c>
      <c r="H886" s="35" t="s">
        <v>2057</v>
      </c>
      <c r="I886" s="37">
        <v>200</v>
      </c>
      <c r="J886" s="71" t="s">
        <v>7662</v>
      </c>
      <c r="K886" s="52"/>
      <c r="L886" s="52" t="str">
        <f>IF(VLOOKUP(B886,Sheet2!A:B,2,FALSE)=0,"",VLOOKUP(B886,Sheet2!A:B,2,FALSE))</f>
        <v/>
      </c>
    </row>
    <row r="887" spans="2:12" x14ac:dyDescent="0.2">
      <c r="B887" s="34" t="s">
        <v>4015</v>
      </c>
      <c r="C887" s="29"/>
      <c r="D887" s="29"/>
      <c r="E887" s="35" t="s">
        <v>2093</v>
      </c>
      <c r="F887" s="36" t="s">
        <v>3451</v>
      </c>
      <c r="G887" s="36" t="s">
        <v>4016</v>
      </c>
      <c r="H887" s="35" t="s">
        <v>2057</v>
      </c>
      <c r="I887" s="37">
        <v>50</v>
      </c>
      <c r="J887" s="71" t="s">
        <v>7662</v>
      </c>
      <c r="K887" s="52"/>
      <c r="L887" s="52" t="str">
        <f>IF(VLOOKUP(B887,Sheet2!A:B,2,FALSE)=0,"",VLOOKUP(B887,Sheet2!A:B,2,FALSE))</f>
        <v/>
      </c>
    </row>
    <row r="888" spans="2:12" x14ac:dyDescent="0.2">
      <c r="B888" s="34" t="s">
        <v>4017</v>
      </c>
      <c r="C888" s="29"/>
      <c r="D888" s="29"/>
      <c r="E888" s="35" t="s">
        <v>2093</v>
      </c>
      <c r="F888" s="36" t="s">
        <v>3451</v>
      </c>
      <c r="G888" s="36" t="s">
        <v>4018</v>
      </c>
      <c r="H888" s="35" t="s">
        <v>2057</v>
      </c>
      <c r="I888" s="37">
        <v>50</v>
      </c>
      <c r="J888" s="71" t="s">
        <v>7662</v>
      </c>
      <c r="K888" s="52"/>
      <c r="L888" s="52" t="str">
        <f>IF(VLOOKUP(B888,Sheet2!A:B,2,FALSE)=0,"",VLOOKUP(B888,Sheet2!A:B,2,FALSE))</f>
        <v/>
      </c>
    </row>
    <row r="889" spans="2:12" x14ac:dyDescent="0.2">
      <c r="B889" s="34" t="s">
        <v>4019</v>
      </c>
      <c r="C889" s="29"/>
      <c r="D889" s="29"/>
      <c r="E889" s="35" t="s">
        <v>2093</v>
      </c>
      <c r="F889" s="36" t="s">
        <v>3451</v>
      </c>
      <c r="G889" s="36" t="s">
        <v>4020</v>
      </c>
      <c r="H889" s="35" t="s">
        <v>2057</v>
      </c>
      <c r="I889" s="37">
        <v>50</v>
      </c>
      <c r="J889" s="71" t="s">
        <v>7662</v>
      </c>
      <c r="K889" s="52"/>
      <c r="L889" s="52" t="str">
        <f>IF(VLOOKUP(B889,Sheet2!A:B,2,FALSE)=0,"",VLOOKUP(B889,Sheet2!A:B,2,FALSE))</f>
        <v/>
      </c>
    </row>
    <row r="890" spans="2:12" x14ac:dyDescent="0.2">
      <c r="B890" s="34" t="s">
        <v>4021</v>
      </c>
      <c r="C890" s="29"/>
      <c r="D890" s="29"/>
      <c r="E890" s="35" t="s">
        <v>2093</v>
      </c>
      <c r="F890" s="36" t="s">
        <v>3556</v>
      </c>
      <c r="G890" s="36" t="s">
        <v>4022</v>
      </c>
      <c r="H890" s="35" t="s">
        <v>3233</v>
      </c>
      <c r="I890" s="37">
        <v>31</v>
      </c>
      <c r="J890" s="71" t="s">
        <v>7662</v>
      </c>
      <c r="K890" s="52"/>
      <c r="L890" s="52" t="str">
        <f>IF(VLOOKUP(B890,Sheet2!A:B,2,FALSE)=0,"",VLOOKUP(B890,Sheet2!A:B,2,FALSE))</f>
        <v/>
      </c>
    </row>
    <row r="891" spans="2:12" x14ac:dyDescent="0.2">
      <c r="B891" s="34" t="s">
        <v>4023</v>
      </c>
      <c r="C891" s="29"/>
      <c r="D891" s="29"/>
      <c r="E891" s="35" t="s">
        <v>2093</v>
      </c>
      <c r="F891" s="36" t="s">
        <v>3887</v>
      </c>
      <c r="G891" s="36" t="s">
        <v>4024</v>
      </c>
      <c r="H891" s="35" t="s">
        <v>2057</v>
      </c>
      <c r="I891" s="37">
        <v>140</v>
      </c>
      <c r="J891" s="71" t="s">
        <v>7662</v>
      </c>
      <c r="K891" s="52"/>
      <c r="L891" s="52" t="str">
        <f>IF(VLOOKUP(B891,Sheet2!A:B,2,FALSE)=0,"",VLOOKUP(B891,Sheet2!A:B,2,FALSE))</f>
        <v/>
      </c>
    </row>
    <row r="892" spans="2:12" x14ac:dyDescent="0.2">
      <c r="B892" s="34" t="s">
        <v>4025</v>
      </c>
      <c r="C892" s="29"/>
      <c r="D892" s="29"/>
      <c r="E892" s="35" t="s">
        <v>2093</v>
      </c>
      <c r="F892" s="36" t="s">
        <v>3459</v>
      </c>
      <c r="G892" s="36" t="s">
        <v>4026</v>
      </c>
      <c r="H892" s="35" t="s">
        <v>2057</v>
      </c>
      <c r="I892" s="37">
        <v>100</v>
      </c>
      <c r="J892" s="71" t="s">
        <v>7662</v>
      </c>
      <c r="K892" s="52"/>
      <c r="L892" s="52" t="str">
        <f>IF(VLOOKUP(B892,Sheet2!A:B,2,FALSE)=0,"",VLOOKUP(B892,Sheet2!A:B,2,FALSE))</f>
        <v/>
      </c>
    </row>
    <row r="893" spans="2:12" x14ac:dyDescent="0.2">
      <c r="B893" s="34" t="s">
        <v>4027</v>
      </c>
      <c r="C893" s="29"/>
      <c r="D893" s="29"/>
      <c r="E893" s="35" t="s">
        <v>2093</v>
      </c>
      <c r="F893" s="36" t="s">
        <v>3459</v>
      </c>
      <c r="G893" s="36" t="s">
        <v>4028</v>
      </c>
      <c r="H893" s="35" t="s">
        <v>2057</v>
      </c>
      <c r="I893" s="37">
        <v>50</v>
      </c>
      <c r="J893" s="71" t="s">
        <v>7662</v>
      </c>
      <c r="K893" s="52"/>
      <c r="L893" s="52" t="str">
        <f>IF(VLOOKUP(B893,Sheet2!A:B,2,FALSE)=0,"",VLOOKUP(B893,Sheet2!A:B,2,FALSE))</f>
        <v/>
      </c>
    </row>
    <row r="894" spans="2:12" x14ac:dyDescent="0.2">
      <c r="B894" s="34" t="s">
        <v>4029</v>
      </c>
      <c r="C894" s="29"/>
      <c r="D894" s="29"/>
      <c r="E894" s="35" t="s">
        <v>2093</v>
      </c>
      <c r="F894" s="36" t="s">
        <v>3459</v>
      </c>
      <c r="G894" s="36" t="s">
        <v>4030</v>
      </c>
      <c r="H894" s="35" t="s">
        <v>2057</v>
      </c>
      <c r="I894" s="37">
        <v>50</v>
      </c>
      <c r="J894" s="71" t="s">
        <v>7662</v>
      </c>
      <c r="K894" s="52"/>
      <c r="L894" s="52" t="str">
        <f>IF(VLOOKUP(B894,Sheet2!A:B,2,FALSE)=0,"",VLOOKUP(B894,Sheet2!A:B,2,FALSE))</f>
        <v/>
      </c>
    </row>
    <row r="895" spans="2:12" x14ac:dyDescent="0.2">
      <c r="B895" s="34" t="s">
        <v>4031</v>
      </c>
      <c r="C895" s="29"/>
      <c r="D895" s="29"/>
      <c r="E895" s="35" t="s">
        <v>2093</v>
      </c>
      <c r="F895" s="36" t="s">
        <v>3459</v>
      </c>
      <c r="G895" s="36" t="s">
        <v>4032</v>
      </c>
      <c r="H895" s="35" t="s">
        <v>2057</v>
      </c>
      <c r="I895" s="37">
        <v>100</v>
      </c>
      <c r="J895" s="71" t="s">
        <v>7662</v>
      </c>
      <c r="K895" s="52"/>
      <c r="L895" s="52" t="str">
        <f>IF(VLOOKUP(B895,Sheet2!A:B,2,FALSE)=0,"",VLOOKUP(B895,Sheet2!A:B,2,FALSE))</f>
        <v/>
      </c>
    </row>
    <row r="896" spans="2:12" x14ac:dyDescent="0.2">
      <c r="B896" s="34" t="s">
        <v>4033</v>
      </c>
      <c r="C896" s="29"/>
      <c r="D896" s="29"/>
      <c r="E896" s="35" t="s">
        <v>2093</v>
      </c>
      <c r="F896" s="36" t="s">
        <v>3459</v>
      </c>
      <c r="G896" s="36" t="s">
        <v>4034</v>
      </c>
      <c r="H896" s="35" t="s">
        <v>2057</v>
      </c>
      <c r="I896" s="37">
        <v>100</v>
      </c>
      <c r="J896" s="71" t="s">
        <v>7662</v>
      </c>
      <c r="K896" s="52"/>
      <c r="L896" s="52" t="str">
        <f>IF(VLOOKUP(B896,Sheet2!A:B,2,FALSE)=0,"",VLOOKUP(B896,Sheet2!A:B,2,FALSE))</f>
        <v/>
      </c>
    </row>
    <row r="897" spans="2:12" x14ac:dyDescent="0.2">
      <c r="B897" s="34" t="s">
        <v>4035</v>
      </c>
      <c r="C897" s="29"/>
      <c r="D897" s="29"/>
      <c r="E897" s="35" t="s">
        <v>2093</v>
      </c>
      <c r="F897" s="36" t="s">
        <v>3887</v>
      </c>
      <c r="G897" s="36" t="s">
        <v>4036</v>
      </c>
      <c r="H897" s="35" t="s">
        <v>2057</v>
      </c>
      <c r="I897" s="37">
        <v>80</v>
      </c>
      <c r="J897" s="71" t="s">
        <v>7662</v>
      </c>
      <c r="K897" s="52"/>
      <c r="L897" s="52" t="str">
        <f>IF(VLOOKUP(B897,Sheet2!A:B,2,FALSE)=0,"",VLOOKUP(B897,Sheet2!A:B,2,FALSE))</f>
        <v/>
      </c>
    </row>
    <row r="898" spans="2:12" x14ac:dyDescent="0.2">
      <c r="B898" s="34" t="s">
        <v>4037</v>
      </c>
      <c r="C898" s="29"/>
      <c r="D898" s="29"/>
      <c r="E898" s="35" t="s">
        <v>2093</v>
      </c>
      <c r="F898" s="36" t="s">
        <v>3887</v>
      </c>
      <c r="G898" s="36" t="s">
        <v>4038</v>
      </c>
      <c r="H898" s="35" t="s">
        <v>2057</v>
      </c>
      <c r="I898" s="37">
        <v>80</v>
      </c>
      <c r="J898" s="71" t="s">
        <v>7662</v>
      </c>
      <c r="K898" s="52"/>
      <c r="L898" s="52" t="str">
        <f>IF(VLOOKUP(B898,Sheet2!A:B,2,FALSE)=0,"",VLOOKUP(B898,Sheet2!A:B,2,FALSE))</f>
        <v/>
      </c>
    </row>
    <row r="899" spans="2:12" x14ac:dyDescent="0.2">
      <c r="B899" s="34" t="s">
        <v>4039</v>
      </c>
      <c r="C899" s="29"/>
      <c r="D899" s="29"/>
      <c r="E899" s="35" t="s">
        <v>2093</v>
      </c>
      <c r="F899" s="36" t="s">
        <v>3887</v>
      </c>
      <c r="G899" s="36" t="s">
        <v>4040</v>
      </c>
      <c r="H899" s="35" t="s">
        <v>2057</v>
      </c>
      <c r="I899" s="37">
        <v>60</v>
      </c>
      <c r="J899" s="71" t="s">
        <v>7662</v>
      </c>
      <c r="K899" s="52"/>
      <c r="L899" s="52" t="str">
        <f>IF(VLOOKUP(B899,Sheet2!A:B,2,FALSE)=0,"",VLOOKUP(B899,Sheet2!A:B,2,FALSE))</f>
        <v/>
      </c>
    </row>
    <row r="900" spans="2:12" x14ac:dyDescent="0.2">
      <c r="B900" s="34" t="s">
        <v>4041</v>
      </c>
      <c r="C900" s="29"/>
      <c r="D900" s="29"/>
      <c r="E900" s="35" t="s">
        <v>2093</v>
      </c>
      <c r="F900" s="36" t="s">
        <v>3887</v>
      </c>
      <c r="G900" s="36" t="s">
        <v>4042</v>
      </c>
      <c r="H900" s="35" t="s">
        <v>2057</v>
      </c>
      <c r="I900" s="37">
        <v>60</v>
      </c>
      <c r="J900" s="71" t="s">
        <v>7662</v>
      </c>
      <c r="K900" s="52"/>
      <c r="L900" s="52" t="str">
        <f>IF(VLOOKUP(B900,Sheet2!A:B,2,FALSE)=0,"",VLOOKUP(B900,Sheet2!A:B,2,FALSE))</f>
        <v/>
      </c>
    </row>
    <row r="901" spans="2:12" x14ac:dyDescent="0.2">
      <c r="B901" s="34" t="s">
        <v>4043</v>
      </c>
      <c r="C901" s="29"/>
      <c r="D901" s="29"/>
      <c r="E901" s="35" t="s">
        <v>2093</v>
      </c>
      <c r="F901" s="36" t="s">
        <v>4044</v>
      </c>
      <c r="G901" s="36" t="s">
        <v>4045</v>
      </c>
      <c r="H901" s="35" t="s">
        <v>3233</v>
      </c>
      <c r="I901" s="37">
        <v>323</v>
      </c>
      <c r="J901" s="71" t="s">
        <v>7662</v>
      </c>
      <c r="K901" s="52"/>
      <c r="L901" s="52" t="str">
        <f>IF(VLOOKUP(B901,Sheet2!A:B,2,FALSE)=0,"",VLOOKUP(B901,Sheet2!A:B,2,FALSE))</f>
        <v/>
      </c>
    </row>
    <row r="902" spans="2:12" x14ac:dyDescent="0.2">
      <c r="B902" s="34" t="s">
        <v>4046</v>
      </c>
      <c r="C902" s="29"/>
      <c r="D902" s="29"/>
      <c r="E902" s="35" t="s">
        <v>2093</v>
      </c>
      <c r="F902" s="36" t="s">
        <v>3887</v>
      </c>
      <c r="G902" s="36" t="s">
        <v>4047</v>
      </c>
      <c r="H902" s="35" t="s">
        <v>2057</v>
      </c>
      <c r="I902" s="37">
        <v>436</v>
      </c>
      <c r="J902" s="71" t="s">
        <v>7662</v>
      </c>
      <c r="K902" s="52"/>
      <c r="L902" s="52" t="str">
        <f>IF(VLOOKUP(B902,Sheet2!A:B,2,FALSE)=0,"",VLOOKUP(B902,Sheet2!A:B,2,FALSE))</f>
        <v/>
      </c>
    </row>
    <row r="903" spans="2:12" x14ac:dyDescent="0.2">
      <c r="B903" s="34" t="s">
        <v>4048</v>
      </c>
      <c r="C903" s="29"/>
      <c r="D903" s="29"/>
      <c r="E903" s="35" t="s">
        <v>2093</v>
      </c>
      <c r="F903" s="36" t="s">
        <v>4049</v>
      </c>
      <c r="G903" s="36" t="s">
        <v>4050</v>
      </c>
      <c r="H903" s="35" t="s">
        <v>3233</v>
      </c>
      <c r="I903" s="37">
        <v>75</v>
      </c>
      <c r="J903" s="71" t="s">
        <v>7662</v>
      </c>
      <c r="K903" s="52"/>
      <c r="L903" s="52" t="str">
        <f>IF(VLOOKUP(B903,Sheet2!A:B,2,FALSE)=0,"",VLOOKUP(B903,Sheet2!A:B,2,FALSE))</f>
        <v/>
      </c>
    </row>
    <row r="904" spans="2:12" x14ac:dyDescent="0.2">
      <c r="B904" s="34" t="s">
        <v>4051</v>
      </c>
      <c r="C904" s="29"/>
      <c r="D904" s="29"/>
      <c r="E904" s="35" t="s">
        <v>2093</v>
      </c>
      <c r="F904" s="36" t="s">
        <v>4049</v>
      </c>
      <c r="G904" s="36" t="s">
        <v>4052</v>
      </c>
      <c r="H904" s="35" t="s">
        <v>3233</v>
      </c>
      <c r="I904" s="37">
        <v>100</v>
      </c>
      <c r="J904" s="71" t="s">
        <v>7662</v>
      </c>
      <c r="K904" s="52"/>
      <c r="L904" s="52" t="str">
        <f>IF(VLOOKUP(B904,Sheet2!A:B,2,FALSE)=0,"",VLOOKUP(B904,Sheet2!A:B,2,FALSE))</f>
        <v/>
      </c>
    </row>
    <row r="905" spans="2:12" x14ac:dyDescent="0.2">
      <c r="B905" s="34" t="s">
        <v>4053</v>
      </c>
      <c r="C905" s="29"/>
      <c r="D905" s="29"/>
      <c r="E905" s="35" t="s">
        <v>2093</v>
      </c>
      <c r="F905" s="36" t="s">
        <v>4049</v>
      </c>
      <c r="G905" s="36" t="s">
        <v>4054</v>
      </c>
      <c r="H905" s="35" t="s">
        <v>3233</v>
      </c>
      <c r="I905" s="37">
        <v>100</v>
      </c>
      <c r="J905" s="71" t="s">
        <v>7662</v>
      </c>
      <c r="K905" s="52"/>
      <c r="L905" s="52" t="str">
        <f>IF(VLOOKUP(B905,Sheet2!A:B,2,FALSE)=0,"",VLOOKUP(B905,Sheet2!A:B,2,FALSE))</f>
        <v/>
      </c>
    </row>
    <row r="906" spans="2:12" x14ac:dyDescent="0.2">
      <c r="B906" s="34" t="s">
        <v>4055</v>
      </c>
      <c r="C906" s="29"/>
      <c r="D906" s="29"/>
      <c r="E906" s="35" t="s">
        <v>2093</v>
      </c>
      <c r="F906" s="36" t="s">
        <v>4049</v>
      </c>
      <c r="G906" s="36" t="s">
        <v>4056</v>
      </c>
      <c r="H906" s="35" t="s">
        <v>3233</v>
      </c>
      <c r="I906" s="37">
        <v>300</v>
      </c>
      <c r="J906" s="71" t="s">
        <v>7662</v>
      </c>
      <c r="K906" s="52"/>
      <c r="L906" s="52" t="str">
        <f>IF(VLOOKUP(B906,Sheet2!A:B,2,FALSE)=0,"",VLOOKUP(B906,Sheet2!A:B,2,FALSE))</f>
        <v/>
      </c>
    </row>
    <row r="907" spans="2:12" x14ac:dyDescent="0.2">
      <c r="B907" s="34" t="s">
        <v>4057</v>
      </c>
      <c r="C907" s="29"/>
      <c r="D907" s="29"/>
      <c r="E907" s="35" t="s">
        <v>2093</v>
      </c>
      <c r="F907" s="36" t="s">
        <v>4049</v>
      </c>
      <c r="G907" s="36" t="s">
        <v>4058</v>
      </c>
      <c r="H907" s="35" t="s">
        <v>3233</v>
      </c>
      <c r="I907" s="37">
        <v>46</v>
      </c>
      <c r="J907" s="71" t="s">
        <v>7662</v>
      </c>
      <c r="K907" s="52"/>
      <c r="L907" s="52" t="str">
        <f>IF(VLOOKUP(B907,Sheet2!A:B,2,FALSE)=0,"",VLOOKUP(B907,Sheet2!A:B,2,FALSE))</f>
        <v/>
      </c>
    </row>
    <row r="908" spans="2:12" x14ac:dyDescent="0.2">
      <c r="B908" s="34" t="s">
        <v>4059</v>
      </c>
      <c r="C908" s="29"/>
      <c r="D908" s="29"/>
      <c r="E908" s="35" t="s">
        <v>2093</v>
      </c>
      <c r="F908" s="36" t="s">
        <v>4060</v>
      </c>
      <c r="G908" s="36" t="s">
        <v>4061</v>
      </c>
      <c r="H908" s="35" t="s">
        <v>3233</v>
      </c>
      <c r="I908" s="37">
        <v>96</v>
      </c>
      <c r="J908" s="71" t="s">
        <v>7662</v>
      </c>
      <c r="K908" s="52"/>
      <c r="L908" s="52" t="str">
        <f>IF(VLOOKUP(B908,Sheet2!A:B,2,FALSE)=0,"",VLOOKUP(B908,Sheet2!A:B,2,FALSE))</f>
        <v/>
      </c>
    </row>
    <row r="909" spans="2:12" x14ac:dyDescent="0.2">
      <c r="B909" s="34" t="s">
        <v>4062</v>
      </c>
      <c r="C909" s="29"/>
      <c r="D909" s="29"/>
      <c r="E909" s="35" t="s">
        <v>2093</v>
      </c>
      <c r="F909" s="36" t="s">
        <v>3442</v>
      </c>
      <c r="G909" s="36" t="s">
        <v>4063</v>
      </c>
      <c r="H909" s="35" t="s">
        <v>2057</v>
      </c>
      <c r="I909" s="37">
        <v>50</v>
      </c>
      <c r="J909" s="71" t="s">
        <v>7662</v>
      </c>
      <c r="K909" s="52"/>
      <c r="L909" s="52" t="str">
        <f>IF(VLOOKUP(B909,Sheet2!A:B,2,FALSE)=0,"",VLOOKUP(B909,Sheet2!A:B,2,FALSE))</f>
        <v/>
      </c>
    </row>
    <row r="910" spans="2:12" x14ac:dyDescent="0.2">
      <c r="B910" s="34" t="s">
        <v>4064</v>
      </c>
      <c r="C910" s="29"/>
      <c r="D910" s="29"/>
      <c r="E910" s="35" t="s">
        <v>2093</v>
      </c>
      <c r="F910" s="36" t="s">
        <v>3442</v>
      </c>
      <c r="G910" s="36" t="s">
        <v>4065</v>
      </c>
      <c r="H910" s="35" t="s">
        <v>2057</v>
      </c>
      <c r="I910" s="37">
        <v>150</v>
      </c>
      <c r="J910" s="71" t="s">
        <v>7662</v>
      </c>
      <c r="K910" s="52"/>
      <c r="L910" s="52" t="str">
        <f>IF(VLOOKUP(B910,Sheet2!A:B,2,FALSE)=0,"",VLOOKUP(B910,Sheet2!A:B,2,FALSE))</f>
        <v/>
      </c>
    </row>
    <row r="911" spans="2:12" x14ac:dyDescent="0.2">
      <c r="B911" s="34" t="s">
        <v>4066</v>
      </c>
      <c r="C911" s="29"/>
      <c r="D911" s="29"/>
      <c r="E911" s="35" t="s">
        <v>2093</v>
      </c>
      <c r="F911" s="36" t="s">
        <v>3442</v>
      </c>
      <c r="G911" s="36" t="s">
        <v>4067</v>
      </c>
      <c r="H911" s="35" t="s">
        <v>2057</v>
      </c>
      <c r="I911" s="37">
        <v>50</v>
      </c>
      <c r="J911" s="71" t="s">
        <v>7662</v>
      </c>
      <c r="K911" s="52"/>
      <c r="L911" s="52" t="str">
        <f>IF(VLOOKUP(B911,Sheet2!A:B,2,FALSE)=0,"",VLOOKUP(B911,Sheet2!A:B,2,FALSE))</f>
        <v/>
      </c>
    </row>
    <row r="912" spans="2:12" x14ac:dyDescent="0.2">
      <c r="B912" s="34" t="s">
        <v>4068</v>
      </c>
      <c r="C912" s="29"/>
      <c r="D912" s="29"/>
      <c r="E912" s="35" t="s">
        <v>2093</v>
      </c>
      <c r="F912" s="36" t="s">
        <v>3442</v>
      </c>
      <c r="G912" s="36" t="s">
        <v>4069</v>
      </c>
      <c r="H912" s="35" t="s">
        <v>2057</v>
      </c>
      <c r="I912" s="37">
        <v>50</v>
      </c>
      <c r="J912" s="71" t="s">
        <v>7662</v>
      </c>
      <c r="K912" s="52"/>
      <c r="L912" s="52" t="str">
        <f>IF(VLOOKUP(B912,Sheet2!A:B,2,FALSE)=0,"",VLOOKUP(B912,Sheet2!A:B,2,FALSE))</f>
        <v/>
      </c>
    </row>
    <row r="913" spans="2:12" x14ac:dyDescent="0.2">
      <c r="B913" s="34" t="s">
        <v>4070</v>
      </c>
      <c r="C913" s="29"/>
      <c r="D913" s="29"/>
      <c r="E913" s="35" t="s">
        <v>2093</v>
      </c>
      <c r="F913" s="36" t="s">
        <v>3442</v>
      </c>
      <c r="G913" s="36" t="s">
        <v>4071</v>
      </c>
      <c r="H913" s="35" t="s">
        <v>2057</v>
      </c>
      <c r="I913" s="37">
        <v>50</v>
      </c>
      <c r="J913" s="71" t="s">
        <v>7662</v>
      </c>
      <c r="K913" s="52"/>
      <c r="L913" s="52" t="str">
        <f>IF(VLOOKUP(B913,Sheet2!A:B,2,FALSE)=0,"",VLOOKUP(B913,Sheet2!A:B,2,FALSE))</f>
        <v/>
      </c>
    </row>
    <row r="914" spans="2:12" x14ac:dyDescent="0.2">
      <c r="B914" s="34" t="s">
        <v>4072</v>
      </c>
      <c r="C914" s="29"/>
      <c r="D914" s="29"/>
      <c r="E914" s="35" t="s">
        <v>2093</v>
      </c>
      <c r="F914" s="36" t="s">
        <v>3442</v>
      </c>
      <c r="G914" s="36" t="s">
        <v>4073</v>
      </c>
      <c r="H914" s="35" t="s">
        <v>2057</v>
      </c>
      <c r="I914" s="37">
        <v>50</v>
      </c>
      <c r="J914" s="71" t="s">
        <v>7662</v>
      </c>
      <c r="K914" s="52"/>
      <c r="L914" s="52" t="str">
        <f>IF(VLOOKUP(B914,Sheet2!A:B,2,FALSE)=0,"",VLOOKUP(B914,Sheet2!A:B,2,FALSE))</f>
        <v/>
      </c>
    </row>
    <row r="915" spans="2:12" x14ac:dyDescent="0.2">
      <c r="B915" s="34" t="s">
        <v>4074</v>
      </c>
      <c r="C915" s="29"/>
      <c r="D915" s="29"/>
      <c r="E915" s="35" t="s">
        <v>2093</v>
      </c>
      <c r="F915" s="36" t="s">
        <v>3442</v>
      </c>
      <c r="G915" s="36" t="s">
        <v>4075</v>
      </c>
      <c r="H915" s="35" t="s">
        <v>2057</v>
      </c>
      <c r="I915" s="37">
        <v>50</v>
      </c>
      <c r="J915" s="71" t="s">
        <v>7662</v>
      </c>
      <c r="K915" s="52"/>
      <c r="L915" s="52" t="str">
        <f>IF(VLOOKUP(B915,Sheet2!A:B,2,FALSE)=0,"",VLOOKUP(B915,Sheet2!A:B,2,FALSE))</f>
        <v/>
      </c>
    </row>
    <row r="916" spans="2:12" x14ac:dyDescent="0.2">
      <c r="B916" s="34" t="s">
        <v>4076</v>
      </c>
      <c r="C916" s="29"/>
      <c r="D916" s="29"/>
      <c r="E916" s="35" t="s">
        <v>2093</v>
      </c>
      <c r="F916" s="36" t="s">
        <v>3442</v>
      </c>
      <c r="G916" s="36" t="s">
        <v>4077</v>
      </c>
      <c r="H916" s="35" t="s">
        <v>2057</v>
      </c>
      <c r="I916" s="37">
        <v>50</v>
      </c>
      <c r="J916" s="71" t="s">
        <v>7662</v>
      </c>
      <c r="K916" s="52"/>
      <c r="L916" s="52" t="str">
        <f>IF(VLOOKUP(B916,Sheet2!A:B,2,FALSE)=0,"",VLOOKUP(B916,Sheet2!A:B,2,FALSE))</f>
        <v/>
      </c>
    </row>
    <row r="917" spans="2:12" x14ac:dyDescent="0.2">
      <c r="B917" s="34" t="s">
        <v>4078</v>
      </c>
      <c r="C917" s="29"/>
      <c r="D917" s="29"/>
      <c r="E917" s="35" t="s">
        <v>2093</v>
      </c>
      <c r="F917" s="36" t="s">
        <v>3442</v>
      </c>
      <c r="G917" s="36" t="s">
        <v>4079</v>
      </c>
      <c r="H917" s="35" t="s">
        <v>2057</v>
      </c>
      <c r="I917" s="37">
        <v>50</v>
      </c>
      <c r="J917" s="71" t="s">
        <v>7662</v>
      </c>
      <c r="K917" s="52"/>
      <c r="L917" s="52" t="str">
        <f>IF(VLOOKUP(B917,Sheet2!A:B,2,FALSE)=0,"",VLOOKUP(B917,Sheet2!A:B,2,FALSE))</f>
        <v/>
      </c>
    </row>
    <row r="918" spans="2:12" x14ac:dyDescent="0.2">
      <c r="B918" s="34" t="s">
        <v>4080</v>
      </c>
      <c r="C918" s="29"/>
      <c r="D918" s="29"/>
      <c r="E918" s="35" t="s">
        <v>2093</v>
      </c>
      <c r="F918" s="36" t="s">
        <v>4081</v>
      </c>
      <c r="G918" s="36" t="s">
        <v>4082</v>
      </c>
      <c r="H918" s="35" t="s">
        <v>2057</v>
      </c>
      <c r="I918" s="37">
        <v>440</v>
      </c>
      <c r="J918" s="71" t="s">
        <v>7662</v>
      </c>
      <c r="K918" s="52"/>
      <c r="L918" s="52" t="str">
        <f>IF(VLOOKUP(B918,Sheet2!A:B,2,FALSE)=0,"",VLOOKUP(B918,Sheet2!A:B,2,FALSE))</f>
        <v/>
      </c>
    </row>
    <row r="919" spans="2:12" x14ac:dyDescent="0.2">
      <c r="B919" s="34" t="s">
        <v>4083</v>
      </c>
      <c r="C919" s="29"/>
      <c r="D919" s="29"/>
      <c r="E919" s="35" t="s">
        <v>2093</v>
      </c>
      <c r="F919" s="36" t="s">
        <v>4084</v>
      </c>
      <c r="G919" s="36" t="s">
        <v>4085</v>
      </c>
      <c r="H919" s="35" t="s">
        <v>2057</v>
      </c>
      <c r="I919" s="37">
        <v>70</v>
      </c>
      <c r="J919" s="71" t="s">
        <v>7662</v>
      </c>
      <c r="K919" s="52"/>
      <c r="L919" s="52" t="str">
        <f>IF(VLOOKUP(B919,Sheet2!A:B,2,FALSE)=0,"",VLOOKUP(B919,Sheet2!A:B,2,FALSE))</f>
        <v/>
      </c>
    </row>
    <row r="920" spans="2:12" x14ac:dyDescent="0.2">
      <c r="B920" s="34" t="s">
        <v>4086</v>
      </c>
      <c r="C920" s="29"/>
      <c r="D920" s="29"/>
      <c r="E920" s="35" t="s">
        <v>2093</v>
      </c>
      <c r="F920" s="36" t="s">
        <v>4084</v>
      </c>
      <c r="G920" s="36" t="s">
        <v>4087</v>
      </c>
      <c r="H920" s="35" t="s">
        <v>2057</v>
      </c>
      <c r="I920" s="37">
        <v>394</v>
      </c>
      <c r="J920" s="71" t="s">
        <v>7662</v>
      </c>
      <c r="K920" s="52"/>
      <c r="L920" s="52" t="str">
        <f>IF(VLOOKUP(B920,Sheet2!A:B,2,FALSE)=0,"",VLOOKUP(B920,Sheet2!A:B,2,FALSE))</f>
        <v/>
      </c>
    </row>
    <row r="921" spans="2:12" x14ac:dyDescent="0.2">
      <c r="B921" s="34" t="s">
        <v>4088</v>
      </c>
      <c r="C921" s="29"/>
      <c r="D921" s="29"/>
      <c r="E921" s="35" t="s">
        <v>2093</v>
      </c>
      <c r="F921" s="36" t="s">
        <v>4084</v>
      </c>
      <c r="G921" s="36" t="s">
        <v>4089</v>
      </c>
      <c r="H921" s="35" t="s">
        <v>2057</v>
      </c>
      <c r="I921" s="37">
        <v>253</v>
      </c>
      <c r="J921" s="71" t="s">
        <v>7662</v>
      </c>
      <c r="K921" s="52"/>
      <c r="L921" s="52" t="str">
        <f>IF(VLOOKUP(B921,Sheet2!A:B,2,FALSE)=0,"",VLOOKUP(B921,Sheet2!A:B,2,FALSE))</f>
        <v/>
      </c>
    </row>
    <row r="922" spans="2:12" x14ac:dyDescent="0.2">
      <c r="B922" s="34" t="s">
        <v>4090</v>
      </c>
      <c r="C922" s="29"/>
      <c r="D922" s="29"/>
      <c r="E922" s="35" t="s">
        <v>2093</v>
      </c>
      <c r="F922" s="36" t="s">
        <v>4084</v>
      </c>
      <c r="G922" s="36" t="s">
        <v>4091</v>
      </c>
      <c r="H922" s="35" t="s">
        <v>2057</v>
      </c>
      <c r="I922" s="37">
        <v>200</v>
      </c>
      <c r="J922" s="71" t="s">
        <v>7662</v>
      </c>
      <c r="K922" s="52"/>
      <c r="L922" s="52" t="str">
        <f>IF(VLOOKUP(B922,Sheet2!A:B,2,FALSE)=0,"",VLOOKUP(B922,Sheet2!A:B,2,FALSE))</f>
        <v/>
      </c>
    </row>
    <row r="923" spans="2:12" x14ac:dyDescent="0.2">
      <c r="B923" s="34" t="s">
        <v>4092</v>
      </c>
      <c r="C923" s="29"/>
      <c r="D923" s="29"/>
      <c r="E923" s="35" t="s">
        <v>2093</v>
      </c>
      <c r="F923" s="36" t="s">
        <v>4084</v>
      </c>
      <c r="G923" s="36" t="s">
        <v>4093</v>
      </c>
      <c r="H923" s="35" t="s">
        <v>2057</v>
      </c>
      <c r="I923" s="37">
        <v>550</v>
      </c>
      <c r="J923" s="71" t="s">
        <v>7662</v>
      </c>
      <c r="K923" s="52"/>
      <c r="L923" s="52" t="str">
        <f>IF(VLOOKUP(B923,Sheet2!A:B,2,FALSE)=0,"",VLOOKUP(B923,Sheet2!A:B,2,FALSE))</f>
        <v/>
      </c>
    </row>
    <row r="924" spans="2:12" x14ac:dyDescent="0.2">
      <c r="B924" s="34" t="s">
        <v>4094</v>
      </c>
      <c r="C924" s="29"/>
      <c r="D924" s="29"/>
      <c r="E924" s="35" t="s">
        <v>2093</v>
      </c>
      <c r="F924" s="36" t="s">
        <v>4084</v>
      </c>
      <c r="G924" s="36" t="s">
        <v>4095</v>
      </c>
      <c r="H924" s="35" t="s">
        <v>2057</v>
      </c>
      <c r="I924" s="37">
        <v>330</v>
      </c>
      <c r="J924" s="71" t="s">
        <v>7662</v>
      </c>
      <c r="K924" s="52"/>
      <c r="L924" s="52" t="str">
        <f>IF(VLOOKUP(B924,Sheet2!A:B,2,FALSE)=0,"",VLOOKUP(B924,Sheet2!A:B,2,FALSE))</f>
        <v/>
      </c>
    </row>
    <row r="925" spans="2:12" x14ac:dyDescent="0.2">
      <c r="B925" s="34" t="s">
        <v>4096</v>
      </c>
      <c r="C925" s="29"/>
      <c r="D925" s="29"/>
      <c r="E925" s="35" t="s">
        <v>2093</v>
      </c>
      <c r="F925" s="36" t="s">
        <v>4084</v>
      </c>
      <c r="G925" s="36" t="s">
        <v>4097</v>
      </c>
      <c r="H925" s="35" t="s">
        <v>2057</v>
      </c>
      <c r="I925" s="37">
        <v>520</v>
      </c>
      <c r="J925" s="71" t="s">
        <v>7662</v>
      </c>
      <c r="K925" s="52"/>
      <c r="L925" s="52" t="str">
        <f>IF(VLOOKUP(B925,Sheet2!A:B,2,FALSE)=0,"",VLOOKUP(B925,Sheet2!A:B,2,FALSE))</f>
        <v/>
      </c>
    </row>
    <row r="926" spans="2:12" x14ac:dyDescent="0.2">
      <c r="B926" s="34" t="s">
        <v>4098</v>
      </c>
      <c r="C926" s="29"/>
      <c r="D926" s="29"/>
      <c r="E926" s="35" t="s">
        <v>2093</v>
      </c>
      <c r="F926" s="36" t="s">
        <v>4084</v>
      </c>
      <c r="G926" s="36" t="s">
        <v>4099</v>
      </c>
      <c r="H926" s="35" t="s">
        <v>2057</v>
      </c>
      <c r="I926" s="37">
        <v>320</v>
      </c>
      <c r="J926" s="71" t="s">
        <v>7662</v>
      </c>
      <c r="K926" s="52"/>
      <c r="L926" s="52" t="str">
        <f>IF(VLOOKUP(B926,Sheet2!A:B,2,FALSE)=0,"",VLOOKUP(B926,Sheet2!A:B,2,FALSE))</f>
        <v/>
      </c>
    </row>
    <row r="927" spans="2:12" x14ac:dyDescent="0.2">
      <c r="B927" s="34" t="s">
        <v>4100</v>
      </c>
      <c r="C927" s="29"/>
      <c r="D927" s="29"/>
      <c r="E927" s="35" t="s">
        <v>2093</v>
      </c>
      <c r="F927" s="36" t="s">
        <v>4084</v>
      </c>
      <c r="G927" s="36" t="s">
        <v>4101</v>
      </c>
      <c r="H927" s="35" t="s">
        <v>2057</v>
      </c>
      <c r="I927" s="37">
        <v>260</v>
      </c>
      <c r="J927" s="71" t="s">
        <v>7662</v>
      </c>
      <c r="K927" s="52"/>
      <c r="L927" s="52" t="str">
        <f>IF(VLOOKUP(B927,Sheet2!A:B,2,FALSE)=0,"",VLOOKUP(B927,Sheet2!A:B,2,FALSE))</f>
        <v/>
      </c>
    </row>
    <row r="928" spans="2:12" x14ac:dyDescent="0.2">
      <c r="B928" s="34" t="s">
        <v>4102</v>
      </c>
      <c r="C928" s="29"/>
      <c r="D928" s="29"/>
      <c r="E928" s="35" t="s">
        <v>2093</v>
      </c>
      <c r="F928" s="36" t="s">
        <v>4084</v>
      </c>
      <c r="G928" s="36" t="s">
        <v>4103</v>
      </c>
      <c r="H928" s="35" t="s">
        <v>2057</v>
      </c>
      <c r="I928" s="37">
        <v>220</v>
      </c>
      <c r="J928" s="71" t="s">
        <v>7662</v>
      </c>
      <c r="K928" s="52"/>
      <c r="L928" s="52" t="str">
        <f>IF(VLOOKUP(B928,Sheet2!A:B,2,FALSE)=0,"",VLOOKUP(B928,Sheet2!A:B,2,FALSE))</f>
        <v/>
      </c>
    </row>
    <row r="929" spans="2:12" x14ac:dyDescent="0.2">
      <c r="B929" s="34" t="s">
        <v>4104</v>
      </c>
      <c r="C929" s="29"/>
      <c r="D929" s="29"/>
      <c r="E929" s="35" t="s">
        <v>2093</v>
      </c>
      <c r="F929" s="36" t="s">
        <v>4084</v>
      </c>
      <c r="G929" s="36" t="s">
        <v>4105</v>
      </c>
      <c r="H929" s="35" t="s">
        <v>2057</v>
      </c>
      <c r="I929" s="37">
        <v>122</v>
      </c>
      <c r="J929" s="71" t="s">
        <v>7662</v>
      </c>
      <c r="K929" s="52"/>
      <c r="L929" s="52" t="str">
        <f>IF(VLOOKUP(B929,Sheet2!A:B,2,FALSE)=0,"",VLOOKUP(B929,Sheet2!A:B,2,FALSE))</f>
        <v/>
      </c>
    </row>
    <row r="930" spans="2:12" x14ac:dyDescent="0.2">
      <c r="B930" s="34" t="s">
        <v>4106</v>
      </c>
      <c r="C930" s="29"/>
      <c r="D930" s="29"/>
      <c r="E930" s="35" t="s">
        <v>2093</v>
      </c>
      <c r="F930" s="36" t="s">
        <v>4084</v>
      </c>
      <c r="G930" s="36" t="s">
        <v>4107</v>
      </c>
      <c r="H930" s="35" t="s">
        <v>2057</v>
      </c>
      <c r="I930" s="37">
        <v>30</v>
      </c>
      <c r="J930" s="71" t="s">
        <v>7662</v>
      </c>
      <c r="K930" s="52"/>
      <c r="L930" s="52" t="str">
        <f>IF(VLOOKUP(B930,Sheet2!A:B,2,FALSE)=0,"",VLOOKUP(B930,Sheet2!A:B,2,FALSE))</f>
        <v/>
      </c>
    </row>
    <row r="931" spans="2:12" x14ac:dyDescent="0.2">
      <c r="B931" s="34" t="s">
        <v>4108</v>
      </c>
      <c r="C931" s="29"/>
      <c r="D931" s="29"/>
      <c r="E931" s="35" t="s">
        <v>2093</v>
      </c>
      <c r="F931" s="36" t="s">
        <v>4084</v>
      </c>
      <c r="G931" s="36" t="s">
        <v>4109</v>
      </c>
      <c r="H931" s="35" t="s">
        <v>2057</v>
      </c>
      <c r="I931" s="37">
        <v>400</v>
      </c>
      <c r="J931" s="71" t="s">
        <v>7662</v>
      </c>
      <c r="K931" s="52"/>
      <c r="L931" s="52" t="str">
        <f>IF(VLOOKUP(B931,Sheet2!A:B,2,FALSE)=0,"",VLOOKUP(B931,Sheet2!A:B,2,FALSE))</f>
        <v/>
      </c>
    </row>
    <row r="932" spans="2:12" x14ac:dyDescent="0.2">
      <c r="B932" s="34" t="s">
        <v>4110</v>
      </c>
      <c r="C932" s="29"/>
      <c r="D932" s="29"/>
      <c r="E932" s="35" t="s">
        <v>2093</v>
      </c>
      <c r="F932" s="36" t="s">
        <v>4084</v>
      </c>
      <c r="G932" s="36" t="s">
        <v>4111</v>
      </c>
      <c r="H932" s="35" t="s">
        <v>2057</v>
      </c>
      <c r="I932" s="37">
        <v>150</v>
      </c>
      <c r="J932" s="71" t="s">
        <v>7662</v>
      </c>
      <c r="K932" s="52"/>
      <c r="L932" s="52" t="str">
        <f>IF(VLOOKUP(B932,Sheet2!A:B,2,FALSE)=0,"",VLOOKUP(B932,Sheet2!A:B,2,FALSE))</f>
        <v/>
      </c>
    </row>
    <row r="933" spans="2:12" x14ac:dyDescent="0.2">
      <c r="B933" s="34" t="s">
        <v>4112</v>
      </c>
      <c r="C933" s="29"/>
      <c r="D933" s="29"/>
      <c r="E933" s="35" t="s">
        <v>2093</v>
      </c>
      <c r="F933" s="36" t="s">
        <v>4084</v>
      </c>
      <c r="G933" s="36" t="s">
        <v>4113</v>
      </c>
      <c r="H933" s="35" t="s">
        <v>2057</v>
      </c>
      <c r="I933" s="37">
        <v>420</v>
      </c>
      <c r="J933" s="71" t="s">
        <v>7662</v>
      </c>
      <c r="K933" s="52"/>
      <c r="L933" s="52" t="str">
        <f>IF(VLOOKUP(B933,Sheet2!A:B,2,FALSE)=0,"",VLOOKUP(B933,Sheet2!A:B,2,FALSE))</f>
        <v/>
      </c>
    </row>
    <row r="934" spans="2:12" x14ac:dyDescent="0.2">
      <c r="B934" s="34" t="s">
        <v>4114</v>
      </c>
      <c r="C934" s="29"/>
      <c r="D934" s="29"/>
      <c r="E934" s="35" t="s">
        <v>2093</v>
      </c>
      <c r="F934" s="36" t="s">
        <v>4084</v>
      </c>
      <c r="G934" s="36" t="s">
        <v>4115</v>
      </c>
      <c r="H934" s="35" t="s">
        <v>2057</v>
      </c>
      <c r="I934" s="37">
        <v>180</v>
      </c>
      <c r="J934" s="71" t="s">
        <v>7662</v>
      </c>
      <c r="K934" s="52"/>
      <c r="L934" s="52" t="str">
        <f>IF(VLOOKUP(B934,Sheet2!A:B,2,FALSE)=0,"",VLOOKUP(B934,Sheet2!A:B,2,FALSE))</f>
        <v/>
      </c>
    </row>
    <row r="935" spans="2:12" x14ac:dyDescent="0.2">
      <c r="B935" s="34" t="s">
        <v>4116</v>
      </c>
      <c r="C935" s="29"/>
      <c r="D935" s="29"/>
      <c r="E935" s="35" t="s">
        <v>2093</v>
      </c>
      <c r="F935" s="36" t="s">
        <v>4084</v>
      </c>
      <c r="G935" s="36" t="s">
        <v>4117</v>
      </c>
      <c r="H935" s="35" t="s">
        <v>2057</v>
      </c>
      <c r="I935" s="37">
        <v>30</v>
      </c>
      <c r="J935" s="71" t="s">
        <v>7662</v>
      </c>
      <c r="K935" s="52"/>
      <c r="L935" s="52" t="str">
        <f>IF(VLOOKUP(B935,Sheet2!A:B,2,FALSE)=0,"",VLOOKUP(B935,Sheet2!A:B,2,FALSE))</f>
        <v/>
      </c>
    </row>
    <row r="936" spans="2:12" x14ac:dyDescent="0.2">
      <c r="B936" s="34" t="s">
        <v>4118</v>
      </c>
      <c r="C936" s="29"/>
      <c r="D936" s="29"/>
      <c r="E936" s="35" t="s">
        <v>2093</v>
      </c>
      <c r="F936" s="36" t="s">
        <v>4084</v>
      </c>
      <c r="G936" s="36" t="s">
        <v>4119</v>
      </c>
      <c r="H936" s="35" t="s">
        <v>2057</v>
      </c>
      <c r="I936" s="37">
        <v>220</v>
      </c>
      <c r="J936" s="71" t="s">
        <v>7662</v>
      </c>
      <c r="K936" s="52"/>
      <c r="L936" s="52" t="str">
        <f>IF(VLOOKUP(B936,Sheet2!A:B,2,FALSE)=0,"",VLOOKUP(B936,Sheet2!A:B,2,FALSE))</f>
        <v/>
      </c>
    </row>
    <row r="937" spans="2:12" x14ac:dyDescent="0.2">
      <c r="B937" s="34" t="s">
        <v>4120</v>
      </c>
      <c r="C937" s="29"/>
      <c r="D937" s="29"/>
      <c r="E937" s="35" t="s">
        <v>2093</v>
      </c>
      <c r="F937" s="36" t="s">
        <v>4084</v>
      </c>
      <c r="G937" s="36" t="s">
        <v>4121</v>
      </c>
      <c r="H937" s="35" t="s">
        <v>2057</v>
      </c>
      <c r="I937" s="37">
        <v>40</v>
      </c>
      <c r="J937" s="71" t="s">
        <v>7662</v>
      </c>
      <c r="K937" s="52"/>
      <c r="L937" s="52" t="str">
        <f>IF(VLOOKUP(B937,Sheet2!A:B,2,FALSE)=0,"",VLOOKUP(B937,Sheet2!A:B,2,FALSE))</f>
        <v/>
      </c>
    </row>
    <row r="938" spans="2:12" x14ac:dyDescent="0.2">
      <c r="B938" s="34" t="s">
        <v>4122</v>
      </c>
      <c r="C938" s="29"/>
      <c r="D938" s="29"/>
      <c r="E938" s="35" t="s">
        <v>2093</v>
      </c>
      <c r="F938" s="36" t="s">
        <v>4084</v>
      </c>
      <c r="G938" s="36" t="s">
        <v>4123</v>
      </c>
      <c r="H938" s="35" t="s">
        <v>2057</v>
      </c>
      <c r="I938" s="37">
        <v>360</v>
      </c>
      <c r="J938" s="71" t="s">
        <v>7662</v>
      </c>
      <c r="K938" s="52"/>
      <c r="L938" s="52" t="str">
        <f>IF(VLOOKUP(B938,Sheet2!A:B,2,FALSE)=0,"",VLOOKUP(B938,Sheet2!A:B,2,FALSE))</f>
        <v/>
      </c>
    </row>
    <row r="939" spans="2:12" x14ac:dyDescent="0.2">
      <c r="B939" s="34" t="s">
        <v>4124</v>
      </c>
      <c r="C939" s="29"/>
      <c r="D939" s="29"/>
      <c r="E939" s="35" t="s">
        <v>2093</v>
      </c>
      <c r="F939" s="36" t="s">
        <v>4084</v>
      </c>
      <c r="G939" s="36" t="s">
        <v>4125</v>
      </c>
      <c r="H939" s="35" t="s">
        <v>2057</v>
      </c>
      <c r="I939" s="37">
        <v>140</v>
      </c>
      <c r="J939" s="71" t="s">
        <v>7662</v>
      </c>
      <c r="K939" s="52"/>
      <c r="L939" s="52" t="str">
        <f>IF(VLOOKUP(B939,Sheet2!A:B,2,FALSE)=0,"",VLOOKUP(B939,Sheet2!A:B,2,FALSE))</f>
        <v/>
      </c>
    </row>
    <row r="940" spans="2:12" x14ac:dyDescent="0.2">
      <c r="B940" s="34" t="s">
        <v>4126</v>
      </c>
      <c r="C940" s="29"/>
      <c r="D940" s="29"/>
      <c r="E940" s="35" t="s">
        <v>2093</v>
      </c>
      <c r="F940" s="36" t="s">
        <v>4084</v>
      </c>
      <c r="G940" s="36" t="s">
        <v>4127</v>
      </c>
      <c r="H940" s="35" t="s">
        <v>2057</v>
      </c>
      <c r="I940" s="37">
        <v>180</v>
      </c>
      <c r="J940" s="71" t="s">
        <v>7662</v>
      </c>
      <c r="K940" s="52"/>
      <c r="L940" s="52" t="str">
        <f>IF(VLOOKUP(B940,Sheet2!A:B,2,FALSE)=0,"",VLOOKUP(B940,Sheet2!A:B,2,FALSE))</f>
        <v/>
      </c>
    </row>
    <row r="941" spans="2:12" x14ac:dyDescent="0.2">
      <c r="B941" s="34" t="s">
        <v>4128</v>
      </c>
      <c r="C941" s="29"/>
      <c r="D941" s="29"/>
      <c r="E941" s="35" t="s">
        <v>2093</v>
      </c>
      <c r="F941" s="36" t="s">
        <v>4084</v>
      </c>
      <c r="G941" s="36" t="s">
        <v>4129</v>
      </c>
      <c r="H941" s="35" t="s">
        <v>2057</v>
      </c>
      <c r="I941" s="37">
        <v>50</v>
      </c>
      <c r="J941" s="71" t="s">
        <v>7662</v>
      </c>
      <c r="K941" s="52"/>
      <c r="L941" s="52" t="str">
        <f>IF(VLOOKUP(B941,Sheet2!A:B,2,FALSE)=0,"",VLOOKUP(B941,Sheet2!A:B,2,FALSE))</f>
        <v/>
      </c>
    </row>
    <row r="942" spans="2:12" x14ac:dyDescent="0.2">
      <c r="B942" s="34" t="s">
        <v>4130</v>
      </c>
      <c r="C942" s="29"/>
      <c r="D942" s="29"/>
      <c r="E942" s="35" t="s">
        <v>2093</v>
      </c>
      <c r="F942" s="36" t="s">
        <v>4084</v>
      </c>
      <c r="G942" s="36" t="s">
        <v>4131</v>
      </c>
      <c r="H942" s="35" t="s">
        <v>2057</v>
      </c>
      <c r="I942" s="37">
        <v>280</v>
      </c>
      <c r="J942" s="71" t="s">
        <v>7662</v>
      </c>
      <c r="K942" s="52"/>
      <c r="L942" s="52" t="str">
        <f>IF(VLOOKUP(B942,Sheet2!A:B,2,FALSE)=0,"",VLOOKUP(B942,Sheet2!A:B,2,FALSE))</f>
        <v/>
      </c>
    </row>
    <row r="943" spans="2:12" x14ac:dyDescent="0.2">
      <c r="B943" s="34" t="s">
        <v>4132</v>
      </c>
      <c r="C943" s="29"/>
      <c r="D943" s="29"/>
      <c r="E943" s="35" t="s">
        <v>2093</v>
      </c>
      <c r="F943" s="36" t="s">
        <v>4084</v>
      </c>
      <c r="G943" s="36" t="s">
        <v>4133</v>
      </c>
      <c r="H943" s="35" t="s">
        <v>2057</v>
      </c>
      <c r="I943" s="37">
        <v>263</v>
      </c>
      <c r="J943" s="71" t="s">
        <v>7662</v>
      </c>
      <c r="K943" s="52"/>
      <c r="L943" s="52" t="str">
        <f>IF(VLOOKUP(B943,Sheet2!A:B,2,FALSE)=0,"",VLOOKUP(B943,Sheet2!A:B,2,FALSE))</f>
        <v/>
      </c>
    </row>
    <row r="944" spans="2:12" x14ac:dyDescent="0.2">
      <c r="B944" s="34" t="s">
        <v>4134</v>
      </c>
      <c r="C944" s="29"/>
      <c r="D944" s="29"/>
      <c r="E944" s="35" t="s">
        <v>2093</v>
      </c>
      <c r="F944" s="36" t="s">
        <v>4084</v>
      </c>
      <c r="G944" s="36" t="s">
        <v>4135</v>
      </c>
      <c r="H944" s="35" t="s">
        <v>2057</v>
      </c>
      <c r="I944" s="37">
        <v>160</v>
      </c>
      <c r="J944" s="71" t="s">
        <v>7662</v>
      </c>
      <c r="K944" s="52"/>
      <c r="L944" s="52" t="str">
        <f>IF(VLOOKUP(B944,Sheet2!A:B,2,FALSE)=0,"",VLOOKUP(B944,Sheet2!A:B,2,FALSE))</f>
        <v/>
      </c>
    </row>
    <row r="945" spans="2:12" x14ac:dyDescent="0.2">
      <c r="B945" s="34" t="s">
        <v>4136</v>
      </c>
      <c r="C945" s="29"/>
      <c r="D945" s="29"/>
      <c r="E945" s="35" t="s">
        <v>2093</v>
      </c>
      <c r="F945" s="36" t="s">
        <v>4084</v>
      </c>
      <c r="G945" s="36" t="s">
        <v>4137</v>
      </c>
      <c r="H945" s="35" t="s">
        <v>2057</v>
      </c>
      <c r="I945" s="37">
        <v>240</v>
      </c>
      <c r="J945" s="71" t="s">
        <v>7662</v>
      </c>
      <c r="K945" s="52"/>
      <c r="L945" s="52" t="str">
        <f>IF(VLOOKUP(B945,Sheet2!A:B,2,FALSE)=0,"",VLOOKUP(B945,Sheet2!A:B,2,FALSE))</f>
        <v/>
      </c>
    </row>
    <row r="946" spans="2:12" x14ac:dyDescent="0.2">
      <c r="B946" s="34" t="s">
        <v>4138</v>
      </c>
      <c r="C946" s="29"/>
      <c r="D946" s="29"/>
      <c r="E946" s="35" t="s">
        <v>2093</v>
      </c>
      <c r="F946" s="36" t="s">
        <v>4084</v>
      </c>
      <c r="G946" s="36" t="s">
        <v>4139</v>
      </c>
      <c r="H946" s="35" t="s">
        <v>2057</v>
      </c>
      <c r="I946" s="37">
        <v>280</v>
      </c>
      <c r="J946" s="71" t="s">
        <v>7662</v>
      </c>
      <c r="K946" s="52"/>
      <c r="L946" s="52" t="str">
        <f>IF(VLOOKUP(B946,Sheet2!A:B,2,FALSE)=0,"",VLOOKUP(B946,Sheet2!A:B,2,FALSE))</f>
        <v/>
      </c>
    </row>
    <row r="947" spans="2:12" x14ac:dyDescent="0.2">
      <c r="B947" s="34" t="s">
        <v>4140</v>
      </c>
      <c r="C947" s="29"/>
      <c r="D947" s="29"/>
      <c r="E947" s="35" t="s">
        <v>2093</v>
      </c>
      <c r="F947" s="36" t="s">
        <v>4084</v>
      </c>
      <c r="G947" s="36" t="s">
        <v>4141</v>
      </c>
      <c r="H947" s="35" t="s">
        <v>2057</v>
      </c>
      <c r="I947" s="37">
        <v>240</v>
      </c>
      <c r="J947" s="71" t="s">
        <v>7662</v>
      </c>
      <c r="K947" s="52"/>
      <c r="L947" s="52" t="str">
        <f>IF(VLOOKUP(B947,Sheet2!A:B,2,FALSE)=0,"",VLOOKUP(B947,Sheet2!A:B,2,FALSE))</f>
        <v/>
      </c>
    </row>
    <row r="948" spans="2:12" x14ac:dyDescent="0.2">
      <c r="B948" s="34" t="s">
        <v>4142</v>
      </c>
      <c r="C948" s="29"/>
      <c r="D948" s="29"/>
      <c r="E948" s="35" t="s">
        <v>2093</v>
      </c>
      <c r="F948" s="36" t="s">
        <v>4084</v>
      </c>
      <c r="G948" s="36" t="s">
        <v>4143</v>
      </c>
      <c r="H948" s="35" t="s">
        <v>2057</v>
      </c>
      <c r="I948" s="37">
        <v>280</v>
      </c>
      <c r="J948" s="71" t="s">
        <v>7662</v>
      </c>
      <c r="K948" s="52"/>
      <c r="L948" s="52" t="str">
        <f>IF(VLOOKUP(B948,Sheet2!A:B,2,FALSE)=0,"",VLOOKUP(B948,Sheet2!A:B,2,FALSE))</f>
        <v/>
      </c>
    </row>
    <row r="949" spans="2:12" x14ac:dyDescent="0.2">
      <c r="B949" s="34" t="s">
        <v>4144</v>
      </c>
      <c r="C949" s="29"/>
      <c r="D949" s="29"/>
      <c r="E949" s="35" t="s">
        <v>2093</v>
      </c>
      <c r="F949" s="36" t="s">
        <v>4084</v>
      </c>
      <c r="G949" s="36" t="s">
        <v>4145</v>
      </c>
      <c r="H949" s="35" t="s">
        <v>2057</v>
      </c>
      <c r="I949" s="37">
        <v>120</v>
      </c>
      <c r="J949" s="71" t="s">
        <v>7662</v>
      </c>
      <c r="K949" s="52"/>
      <c r="L949" s="52" t="str">
        <f>IF(VLOOKUP(B949,Sheet2!A:B,2,FALSE)=0,"",VLOOKUP(B949,Sheet2!A:B,2,FALSE))</f>
        <v/>
      </c>
    </row>
    <row r="950" spans="2:12" x14ac:dyDescent="0.2">
      <c r="B950" s="34" t="s">
        <v>4146</v>
      </c>
      <c r="C950" s="29"/>
      <c r="D950" s="29"/>
      <c r="E950" s="35" t="s">
        <v>2093</v>
      </c>
      <c r="F950" s="36" t="s">
        <v>4084</v>
      </c>
      <c r="G950" s="36" t="s">
        <v>4147</v>
      </c>
      <c r="H950" s="35" t="s">
        <v>2057</v>
      </c>
      <c r="I950" s="37">
        <v>100</v>
      </c>
      <c r="J950" s="71" t="s">
        <v>7662</v>
      </c>
      <c r="K950" s="52"/>
      <c r="L950" s="52" t="str">
        <f>IF(VLOOKUP(B950,Sheet2!A:B,2,FALSE)=0,"",VLOOKUP(B950,Sheet2!A:B,2,FALSE))</f>
        <v/>
      </c>
    </row>
    <row r="951" spans="2:12" x14ac:dyDescent="0.2">
      <c r="B951" s="34" t="s">
        <v>4148</v>
      </c>
      <c r="C951" s="29"/>
      <c r="D951" s="29"/>
      <c r="E951" s="35" t="s">
        <v>2093</v>
      </c>
      <c r="F951" s="36" t="s">
        <v>4084</v>
      </c>
      <c r="G951" s="36" t="s">
        <v>4149</v>
      </c>
      <c r="H951" s="35" t="s">
        <v>2057</v>
      </c>
      <c r="I951" s="37">
        <v>250</v>
      </c>
      <c r="J951" s="71" t="s">
        <v>7662</v>
      </c>
      <c r="K951" s="52"/>
      <c r="L951" s="52" t="str">
        <f>IF(VLOOKUP(B951,Sheet2!A:B,2,FALSE)=0,"",VLOOKUP(B951,Sheet2!A:B,2,FALSE))</f>
        <v/>
      </c>
    </row>
    <row r="952" spans="2:12" x14ac:dyDescent="0.2">
      <c r="B952" s="34" t="s">
        <v>4150</v>
      </c>
      <c r="C952" s="29"/>
      <c r="D952" s="29"/>
      <c r="E952" s="35" t="s">
        <v>2093</v>
      </c>
      <c r="F952" s="36" t="s">
        <v>4084</v>
      </c>
      <c r="G952" s="36" t="s">
        <v>4151</v>
      </c>
      <c r="H952" s="35" t="s">
        <v>2057</v>
      </c>
      <c r="I952" s="37">
        <v>40</v>
      </c>
      <c r="J952" s="71" t="s">
        <v>7662</v>
      </c>
      <c r="K952" s="52"/>
      <c r="L952" s="52" t="str">
        <f>IF(VLOOKUP(B952,Sheet2!A:B,2,FALSE)=0,"",VLOOKUP(B952,Sheet2!A:B,2,FALSE))</f>
        <v/>
      </c>
    </row>
    <row r="953" spans="2:12" x14ac:dyDescent="0.2">
      <c r="B953" s="34" t="s">
        <v>4152</v>
      </c>
      <c r="C953" s="29"/>
      <c r="D953" s="29"/>
      <c r="E953" s="35" t="s">
        <v>2093</v>
      </c>
      <c r="F953" s="36" t="s">
        <v>4084</v>
      </c>
      <c r="G953" s="36" t="s">
        <v>4153</v>
      </c>
      <c r="H953" s="35" t="s">
        <v>2057</v>
      </c>
      <c r="I953" s="37">
        <v>50</v>
      </c>
      <c r="J953" s="71" t="s">
        <v>7662</v>
      </c>
      <c r="K953" s="52"/>
      <c r="L953" s="52" t="str">
        <f>IF(VLOOKUP(B953,Sheet2!A:B,2,FALSE)=0,"",VLOOKUP(B953,Sheet2!A:B,2,FALSE))</f>
        <v/>
      </c>
    </row>
    <row r="954" spans="2:12" x14ac:dyDescent="0.2">
      <c r="B954" s="34" t="s">
        <v>4154</v>
      </c>
      <c r="C954" s="29"/>
      <c r="D954" s="29"/>
      <c r="E954" s="35" t="s">
        <v>2093</v>
      </c>
      <c r="F954" s="36" t="s">
        <v>4084</v>
      </c>
      <c r="G954" s="36" t="s">
        <v>4155</v>
      </c>
      <c r="H954" s="35" t="s">
        <v>2057</v>
      </c>
      <c r="I954" s="37">
        <v>240</v>
      </c>
      <c r="J954" s="71" t="s">
        <v>7662</v>
      </c>
      <c r="K954" s="52"/>
      <c r="L954" s="52" t="str">
        <f>IF(VLOOKUP(B954,Sheet2!A:B,2,FALSE)=0,"",VLOOKUP(B954,Sheet2!A:B,2,FALSE))</f>
        <v/>
      </c>
    </row>
    <row r="955" spans="2:12" x14ac:dyDescent="0.2">
      <c r="B955" s="34" t="s">
        <v>4156</v>
      </c>
      <c r="C955" s="29"/>
      <c r="D955" s="29"/>
      <c r="E955" s="35" t="s">
        <v>2093</v>
      </c>
      <c r="F955" s="36" t="s">
        <v>4084</v>
      </c>
      <c r="G955" s="36" t="s">
        <v>4157</v>
      </c>
      <c r="H955" s="35" t="s">
        <v>2057</v>
      </c>
      <c r="I955" s="37">
        <v>440</v>
      </c>
      <c r="J955" s="71" t="s">
        <v>7662</v>
      </c>
      <c r="K955" s="52"/>
      <c r="L955" s="52" t="str">
        <f>IF(VLOOKUP(B955,Sheet2!A:B,2,FALSE)=0,"",VLOOKUP(B955,Sheet2!A:B,2,FALSE))</f>
        <v/>
      </c>
    </row>
    <row r="956" spans="2:12" x14ac:dyDescent="0.2">
      <c r="B956" s="34" t="s">
        <v>4158</v>
      </c>
      <c r="C956" s="29"/>
      <c r="D956" s="29"/>
      <c r="E956" s="35" t="s">
        <v>2093</v>
      </c>
      <c r="F956" s="36" t="s">
        <v>4084</v>
      </c>
      <c r="G956" s="36" t="s">
        <v>4159</v>
      </c>
      <c r="H956" s="35" t="s">
        <v>2057</v>
      </c>
      <c r="I956" s="37">
        <v>290</v>
      </c>
      <c r="J956" s="71" t="s">
        <v>7662</v>
      </c>
      <c r="K956" s="52"/>
      <c r="L956" s="52" t="str">
        <f>IF(VLOOKUP(B956,Sheet2!A:B,2,FALSE)=0,"",VLOOKUP(B956,Sheet2!A:B,2,FALSE))</f>
        <v/>
      </c>
    </row>
    <row r="957" spans="2:12" x14ac:dyDescent="0.2">
      <c r="B957" s="34" t="s">
        <v>4160</v>
      </c>
      <c r="C957" s="29"/>
      <c r="D957" s="29"/>
      <c r="E957" s="35" t="s">
        <v>2093</v>
      </c>
      <c r="F957" s="36" t="s">
        <v>4084</v>
      </c>
      <c r="G957" s="36" t="s">
        <v>4161</v>
      </c>
      <c r="H957" s="35" t="s">
        <v>2057</v>
      </c>
      <c r="I957" s="37">
        <v>190</v>
      </c>
      <c r="J957" s="71" t="s">
        <v>7662</v>
      </c>
      <c r="K957" s="52"/>
      <c r="L957" s="52" t="str">
        <f>IF(VLOOKUP(B957,Sheet2!A:B,2,FALSE)=0,"",VLOOKUP(B957,Sheet2!A:B,2,FALSE))</f>
        <v/>
      </c>
    </row>
    <row r="958" spans="2:12" x14ac:dyDescent="0.2">
      <c r="B958" s="34" t="s">
        <v>4162</v>
      </c>
      <c r="C958" s="29"/>
      <c r="D958" s="29"/>
      <c r="E958" s="35" t="s">
        <v>2093</v>
      </c>
      <c r="F958" s="36" t="s">
        <v>4084</v>
      </c>
      <c r="G958" s="36" t="s">
        <v>4163</v>
      </c>
      <c r="H958" s="35" t="s">
        <v>2057</v>
      </c>
      <c r="I958" s="37">
        <v>100</v>
      </c>
      <c r="J958" s="71" t="s">
        <v>7662</v>
      </c>
      <c r="K958" s="52"/>
      <c r="L958" s="52" t="str">
        <f>IF(VLOOKUP(B958,Sheet2!A:B,2,FALSE)=0,"",VLOOKUP(B958,Sheet2!A:B,2,FALSE))</f>
        <v/>
      </c>
    </row>
    <row r="959" spans="2:12" x14ac:dyDescent="0.2">
      <c r="B959" s="34" t="s">
        <v>4164</v>
      </c>
      <c r="C959" s="29"/>
      <c r="D959" s="29"/>
      <c r="E959" s="35" t="s">
        <v>2093</v>
      </c>
      <c r="F959" s="36" t="s">
        <v>4084</v>
      </c>
      <c r="G959" s="36" t="s">
        <v>4165</v>
      </c>
      <c r="H959" s="35" t="s">
        <v>2057</v>
      </c>
      <c r="I959" s="37">
        <v>455</v>
      </c>
      <c r="J959" s="71" t="s">
        <v>7662</v>
      </c>
      <c r="K959" s="52"/>
      <c r="L959" s="52" t="str">
        <f>IF(VLOOKUP(B959,Sheet2!A:B,2,FALSE)=0,"",VLOOKUP(B959,Sheet2!A:B,2,FALSE))</f>
        <v/>
      </c>
    </row>
    <row r="960" spans="2:12" x14ac:dyDescent="0.2">
      <c r="B960" s="34" t="s">
        <v>4166</v>
      </c>
      <c r="C960" s="29"/>
      <c r="D960" s="29"/>
      <c r="E960" s="35" t="s">
        <v>2093</v>
      </c>
      <c r="F960" s="36" t="s">
        <v>4084</v>
      </c>
      <c r="G960" s="36" t="s">
        <v>4167</v>
      </c>
      <c r="H960" s="35" t="s">
        <v>2057</v>
      </c>
      <c r="I960" s="37">
        <v>110</v>
      </c>
      <c r="J960" s="71" t="s">
        <v>7662</v>
      </c>
      <c r="K960" s="52"/>
      <c r="L960" s="52" t="str">
        <f>IF(VLOOKUP(B960,Sheet2!A:B,2,FALSE)=0,"",VLOOKUP(B960,Sheet2!A:B,2,FALSE))</f>
        <v/>
      </c>
    </row>
    <row r="961" spans="2:12" x14ac:dyDescent="0.2">
      <c r="B961" s="34" t="s">
        <v>4168</v>
      </c>
      <c r="C961" s="29"/>
      <c r="D961" s="29"/>
      <c r="E961" s="35" t="s">
        <v>2093</v>
      </c>
      <c r="F961" s="36" t="s">
        <v>4084</v>
      </c>
      <c r="G961" s="36" t="s">
        <v>4169</v>
      </c>
      <c r="H961" s="35" t="s">
        <v>2057</v>
      </c>
      <c r="I961" s="37">
        <v>360</v>
      </c>
      <c r="J961" s="71" t="s">
        <v>7662</v>
      </c>
      <c r="K961" s="52"/>
      <c r="L961" s="52" t="str">
        <f>IF(VLOOKUP(B961,Sheet2!A:B,2,FALSE)=0,"",VLOOKUP(B961,Sheet2!A:B,2,FALSE))</f>
        <v/>
      </c>
    </row>
    <row r="962" spans="2:12" x14ac:dyDescent="0.2">
      <c r="B962" s="34" t="s">
        <v>4170</v>
      </c>
      <c r="C962" s="29"/>
      <c r="D962" s="29"/>
      <c r="E962" s="35" t="s">
        <v>2093</v>
      </c>
      <c r="F962" s="36" t="s">
        <v>4084</v>
      </c>
      <c r="G962" s="36" t="s">
        <v>4171</v>
      </c>
      <c r="H962" s="35" t="s">
        <v>2057</v>
      </c>
      <c r="I962" s="37">
        <v>215</v>
      </c>
      <c r="J962" s="71" t="s">
        <v>7662</v>
      </c>
      <c r="K962" s="52"/>
      <c r="L962" s="52" t="str">
        <f>IF(VLOOKUP(B962,Sheet2!A:B,2,FALSE)=0,"",VLOOKUP(B962,Sheet2!A:B,2,FALSE))</f>
        <v/>
      </c>
    </row>
    <row r="963" spans="2:12" x14ac:dyDescent="0.2">
      <c r="B963" s="34" t="s">
        <v>4172</v>
      </c>
      <c r="C963" s="29"/>
      <c r="D963" s="29"/>
      <c r="E963" s="35" t="s">
        <v>2093</v>
      </c>
      <c r="F963" s="36" t="s">
        <v>4084</v>
      </c>
      <c r="G963" s="36" t="s">
        <v>4173</v>
      </c>
      <c r="H963" s="35" t="s">
        <v>2057</v>
      </c>
      <c r="I963" s="37">
        <v>160</v>
      </c>
      <c r="J963" s="71" t="s">
        <v>7662</v>
      </c>
      <c r="K963" s="52"/>
      <c r="L963" s="52" t="str">
        <f>IF(VLOOKUP(B963,Sheet2!A:B,2,FALSE)=0,"",VLOOKUP(B963,Sheet2!A:B,2,FALSE))</f>
        <v/>
      </c>
    </row>
    <row r="964" spans="2:12" x14ac:dyDescent="0.2">
      <c r="B964" s="34" t="s">
        <v>4174</v>
      </c>
      <c r="C964" s="29"/>
      <c r="D964" s="29"/>
      <c r="E964" s="35" t="s">
        <v>2093</v>
      </c>
      <c r="F964" s="36" t="s">
        <v>3451</v>
      </c>
      <c r="G964" s="36" t="s">
        <v>4175</v>
      </c>
      <c r="H964" s="35" t="s">
        <v>2057</v>
      </c>
      <c r="I964" s="37">
        <v>50</v>
      </c>
      <c r="J964" s="71" t="s">
        <v>7662</v>
      </c>
      <c r="K964" s="52"/>
      <c r="L964" s="52" t="str">
        <f>IF(VLOOKUP(B964,Sheet2!A:B,2,FALSE)=0,"",VLOOKUP(B964,Sheet2!A:B,2,FALSE))</f>
        <v/>
      </c>
    </row>
    <row r="965" spans="2:12" x14ac:dyDescent="0.2">
      <c r="B965" s="34" t="s">
        <v>4176</v>
      </c>
      <c r="C965" s="29"/>
      <c r="D965" s="29"/>
      <c r="E965" s="35" t="s">
        <v>2093</v>
      </c>
      <c r="F965" s="36" t="s">
        <v>3451</v>
      </c>
      <c r="G965" s="36" t="s">
        <v>4177</v>
      </c>
      <c r="H965" s="35" t="s">
        <v>2057</v>
      </c>
      <c r="I965" s="37">
        <v>156</v>
      </c>
      <c r="J965" s="71" t="s">
        <v>7662</v>
      </c>
      <c r="K965" s="52"/>
      <c r="L965" s="52" t="str">
        <f>IF(VLOOKUP(B965,Sheet2!A:B,2,FALSE)=0,"",VLOOKUP(B965,Sheet2!A:B,2,FALSE))</f>
        <v/>
      </c>
    </row>
    <row r="966" spans="2:12" x14ac:dyDescent="0.2">
      <c r="B966" s="34" t="s">
        <v>4178</v>
      </c>
      <c r="C966" s="29"/>
      <c r="D966" s="29"/>
      <c r="E966" s="35" t="s">
        <v>2093</v>
      </c>
      <c r="F966" s="36" t="s">
        <v>3451</v>
      </c>
      <c r="G966" s="36" t="s">
        <v>4179</v>
      </c>
      <c r="H966" s="35" t="s">
        <v>2057</v>
      </c>
      <c r="I966" s="37">
        <v>160</v>
      </c>
      <c r="J966" s="71" t="s">
        <v>7662</v>
      </c>
      <c r="K966" s="52"/>
      <c r="L966" s="52" t="str">
        <f>IF(VLOOKUP(B966,Sheet2!A:B,2,FALSE)=0,"",VLOOKUP(B966,Sheet2!A:B,2,FALSE))</f>
        <v/>
      </c>
    </row>
    <row r="967" spans="2:12" x14ac:dyDescent="0.2">
      <c r="B967" s="34" t="s">
        <v>4180</v>
      </c>
      <c r="C967" s="29"/>
      <c r="D967" s="29"/>
      <c r="E967" s="35" t="s">
        <v>2093</v>
      </c>
      <c r="F967" s="36" t="s">
        <v>3451</v>
      </c>
      <c r="G967" s="36" t="s">
        <v>4181</v>
      </c>
      <c r="H967" s="35" t="s">
        <v>2057</v>
      </c>
      <c r="I967" s="37">
        <v>170</v>
      </c>
      <c r="J967" s="71" t="s">
        <v>7662</v>
      </c>
      <c r="K967" s="52"/>
      <c r="L967" s="52" t="str">
        <f>IF(VLOOKUP(B967,Sheet2!A:B,2,FALSE)=0,"",VLOOKUP(B967,Sheet2!A:B,2,FALSE))</f>
        <v/>
      </c>
    </row>
    <row r="968" spans="2:12" x14ac:dyDescent="0.2">
      <c r="B968" s="34" t="s">
        <v>4182</v>
      </c>
      <c r="C968" s="29"/>
      <c r="D968" s="29"/>
      <c r="E968" s="35" t="s">
        <v>2093</v>
      </c>
      <c r="F968" s="36" t="s">
        <v>3451</v>
      </c>
      <c r="G968" s="36" t="s">
        <v>4183</v>
      </c>
      <c r="H968" s="35" t="s">
        <v>2057</v>
      </c>
      <c r="I968" s="37">
        <v>160</v>
      </c>
      <c r="J968" s="71" t="s">
        <v>7662</v>
      </c>
      <c r="K968" s="52"/>
      <c r="L968" s="52" t="str">
        <f>IF(VLOOKUP(B968,Sheet2!A:B,2,FALSE)=0,"",VLOOKUP(B968,Sheet2!A:B,2,FALSE))</f>
        <v/>
      </c>
    </row>
    <row r="969" spans="2:12" x14ac:dyDescent="0.2">
      <c r="B969" s="34" t="s">
        <v>4184</v>
      </c>
      <c r="C969" s="29"/>
      <c r="D969" s="29"/>
      <c r="E969" s="35" t="s">
        <v>2093</v>
      </c>
      <c r="F969" s="36" t="s">
        <v>3451</v>
      </c>
      <c r="G969" s="36" t="s">
        <v>4185</v>
      </c>
      <c r="H969" s="35" t="s">
        <v>2057</v>
      </c>
      <c r="I969" s="37">
        <v>76</v>
      </c>
      <c r="J969" s="71" t="s">
        <v>7662</v>
      </c>
      <c r="K969" s="52"/>
      <c r="L969" s="52" t="str">
        <f>IF(VLOOKUP(B969,Sheet2!A:B,2,FALSE)=0,"",VLOOKUP(B969,Sheet2!A:B,2,FALSE))</f>
        <v/>
      </c>
    </row>
    <row r="970" spans="2:12" x14ac:dyDescent="0.2">
      <c r="B970" s="34" t="s">
        <v>4186</v>
      </c>
      <c r="C970" s="29"/>
      <c r="D970" s="29"/>
      <c r="E970" s="35" t="s">
        <v>2093</v>
      </c>
      <c r="F970" s="36" t="s">
        <v>3451</v>
      </c>
      <c r="G970" s="36" t="s">
        <v>4187</v>
      </c>
      <c r="H970" s="35" t="s">
        <v>2057</v>
      </c>
      <c r="I970" s="37">
        <v>72</v>
      </c>
      <c r="J970" s="71" t="s">
        <v>7662</v>
      </c>
      <c r="K970" s="52"/>
      <c r="L970" s="52" t="str">
        <f>IF(VLOOKUP(B970,Sheet2!A:B,2,FALSE)=0,"",VLOOKUP(B970,Sheet2!A:B,2,FALSE))</f>
        <v/>
      </c>
    </row>
    <row r="971" spans="2:12" x14ac:dyDescent="0.2">
      <c r="B971" s="34" t="s">
        <v>4188</v>
      </c>
      <c r="C971" s="29"/>
      <c r="D971" s="29"/>
      <c r="E971" s="35" t="s">
        <v>2093</v>
      </c>
      <c r="F971" s="36" t="s">
        <v>3887</v>
      </c>
      <c r="G971" s="36" t="s">
        <v>4189</v>
      </c>
      <c r="H971" s="35" t="s">
        <v>2057</v>
      </c>
      <c r="I971" s="37">
        <v>70</v>
      </c>
      <c r="J971" s="71" t="s">
        <v>7662</v>
      </c>
      <c r="K971" s="52"/>
      <c r="L971" s="52" t="str">
        <f>IF(VLOOKUP(B971,Sheet2!A:B,2,FALSE)=0,"",VLOOKUP(B971,Sheet2!A:B,2,FALSE))</f>
        <v/>
      </c>
    </row>
    <row r="972" spans="2:12" x14ac:dyDescent="0.2">
      <c r="B972" s="34" t="s">
        <v>4190</v>
      </c>
      <c r="C972" s="29"/>
      <c r="D972" s="29"/>
      <c r="E972" s="35" t="s">
        <v>2093</v>
      </c>
      <c r="F972" s="36" t="s">
        <v>3887</v>
      </c>
      <c r="G972" s="36" t="s">
        <v>4191</v>
      </c>
      <c r="H972" s="35" t="s">
        <v>2057</v>
      </c>
      <c r="I972" s="37">
        <v>380</v>
      </c>
      <c r="J972" s="71" t="s">
        <v>7662</v>
      </c>
      <c r="K972" s="52"/>
      <c r="L972" s="52" t="str">
        <f>IF(VLOOKUP(B972,Sheet2!A:B,2,FALSE)=0,"",VLOOKUP(B972,Sheet2!A:B,2,FALSE))</f>
        <v/>
      </c>
    </row>
    <row r="973" spans="2:12" x14ac:dyDescent="0.2">
      <c r="B973" s="34" t="s">
        <v>4192</v>
      </c>
      <c r="C973" s="29"/>
      <c r="D973" s="29"/>
      <c r="E973" s="35" t="s">
        <v>2093</v>
      </c>
      <c r="F973" s="36" t="s">
        <v>3887</v>
      </c>
      <c r="G973" s="36" t="s">
        <v>4193</v>
      </c>
      <c r="H973" s="35" t="s">
        <v>2057</v>
      </c>
      <c r="I973" s="37">
        <v>40</v>
      </c>
      <c r="J973" s="71" t="s">
        <v>7662</v>
      </c>
      <c r="K973" s="52"/>
      <c r="L973" s="52" t="str">
        <f>IF(VLOOKUP(B973,Sheet2!A:B,2,FALSE)=0,"",VLOOKUP(B973,Sheet2!A:B,2,FALSE))</f>
        <v/>
      </c>
    </row>
    <row r="974" spans="2:12" x14ac:dyDescent="0.2">
      <c r="B974" s="34" t="s">
        <v>4194</v>
      </c>
      <c r="C974" s="29"/>
      <c r="D974" s="29"/>
      <c r="E974" s="35" t="s">
        <v>2093</v>
      </c>
      <c r="F974" s="36" t="s">
        <v>4049</v>
      </c>
      <c r="G974" s="36" t="s">
        <v>4195</v>
      </c>
      <c r="H974" s="35" t="s">
        <v>3233</v>
      </c>
      <c r="I974" s="37">
        <v>420</v>
      </c>
      <c r="J974" s="71" t="s">
        <v>7662</v>
      </c>
      <c r="K974" s="52"/>
      <c r="L974" s="52" t="str">
        <f>IF(VLOOKUP(B974,Sheet2!A:B,2,FALSE)=0,"",VLOOKUP(B974,Sheet2!A:B,2,FALSE))</f>
        <v/>
      </c>
    </row>
    <row r="975" spans="2:12" x14ac:dyDescent="0.2">
      <c r="B975" s="34" t="s">
        <v>4196</v>
      </c>
      <c r="C975" s="29"/>
      <c r="D975" s="29"/>
      <c r="E975" s="35" t="s">
        <v>2093</v>
      </c>
      <c r="F975" s="36" t="s">
        <v>4049</v>
      </c>
      <c r="G975" s="36" t="s">
        <v>4197</v>
      </c>
      <c r="H975" s="35" t="s">
        <v>3233</v>
      </c>
      <c r="I975" s="37">
        <v>448</v>
      </c>
      <c r="J975" s="71" t="s">
        <v>7662</v>
      </c>
      <c r="K975" s="52"/>
      <c r="L975" s="52" t="str">
        <f>IF(VLOOKUP(B975,Sheet2!A:B,2,FALSE)=0,"",VLOOKUP(B975,Sheet2!A:B,2,FALSE))</f>
        <v/>
      </c>
    </row>
    <row r="976" spans="2:12" x14ac:dyDescent="0.2">
      <c r="B976" s="34" t="s">
        <v>4198</v>
      </c>
      <c r="C976" s="29"/>
      <c r="D976" s="29"/>
      <c r="E976" s="35" t="s">
        <v>2093</v>
      </c>
      <c r="F976" s="36" t="s">
        <v>4199</v>
      </c>
      <c r="G976" s="36" t="s">
        <v>4200</v>
      </c>
      <c r="H976" s="35" t="s">
        <v>3233</v>
      </c>
      <c r="I976" s="37">
        <v>418</v>
      </c>
      <c r="J976" s="71" t="s">
        <v>7662</v>
      </c>
      <c r="K976" s="52"/>
      <c r="L976" s="52" t="str">
        <f>IF(VLOOKUP(B976,Sheet2!A:B,2,FALSE)=0,"",VLOOKUP(B976,Sheet2!A:B,2,FALSE))</f>
        <v/>
      </c>
    </row>
    <row r="977" spans="2:12" x14ac:dyDescent="0.2">
      <c r="B977" s="34" t="s">
        <v>4201</v>
      </c>
      <c r="C977" s="29"/>
      <c r="D977" s="29"/>
      <c r="E977" s="35" t="s">
        <v>2093</v>
      </c>
      <c r="F977" s="36" t="s">
        <v>4202</v>
      </c>
      <c r="G977" s="36" t="s">
        <v>4203</v>
      </c>
      <c r="H977" s="35" t="s">
        <v>2057</v>
      </c>
      <c r="I977" s="37">
        <v>80</v>
      </c>
      <c r="J977" s="71" t="s">
        <v>7662</v>
      </c>
      <c r="K977" s="52"/>
      <c r="L977" s="52" t="str">
        <f>IF(VLOOKUP(B977,Sheet2!A:B,2,FALSE)=0,"",VLOOKUP(B977,Sheet2!A:B,2,FALSE))</f>
        <v/>
      </c>
    </row>
    <row r="978" spans="2:12" x14ac:dyDescent="0.2">
      <c r="B978" s="34" t="s">
        <v>4204</v>
      </c>
      <c r="C978" s="29"/>
      <c r="D978" s="29"/>
      <c r="E978" s="35" t="s">
        <v>2093</v>
      </c>
      <c r="F978" s="36" t="s">
        <v>3261</v>
      </c>
      <c r="G978" s="36" t="s">
        <v>4205</v>
      </c>
      <c r="H978" s="35" t="s">
        <v>3233</v>
      </c>
      <c r="I978" s="37">
        <v>72</v>
      </c>
      <c r="J978" s="71" t="s">
        <v>7662</v>
      </c>
      <c r="K978" s="52"/>
      <c r="L978" s="52" t="str">
        <f>IF(VLOOKUP(B978,Sheet2!A:B,2,FALSE)=0,"",VLOOKUP(B978,Sheet2!A:B,2,FALSE))</f>
        <v/>
      </c>
    </row>
    <row r="979" spans="2:12" x14ac:dyDescent="0.2">
      <c r="B979" s="34" t="s">
        <v>4206</v>
      </c>
      <c r="C979" s="29"/>
      <c r="D979" s="29"/>
      <c r="E979" s="35" t="s">
        <v>2093</v>
      </c>
      <c r="F979" s="36" t="s">
        <v>3451</v>
      </c>
      <c r="G979" s="36" t="s">
        <v>4207</v>
      </c>
      <c r="H979" s="35" t="s">
        <v>2057</v>
      </c>
      <c r="I979" s="37">
        <v>220</v>
      </c>
      <c r="J979" s="71" t="s">
        <v>7662</v>
      </c>
      <c r="K979" s="52"/>
      <c r="L979" s="52" t="str">
        <f>IF(VLOOKUP(B979,Sheet2!A:B,2,FALSE)=0,"",VLOOKUP(B979,Sheet2!A:B,2,FALSE))</f>
        <v/>
      </c>
    </row>
    <row r="980" spans="2:12" x14ac:dyDescent="0.2">
      <c r="B980" s="34" t="s">
        <v>4208</v>
      </c>
      <c r="C980" s="29"/>
      <c r="D980" s="29"/>
      <c r="E980" s="35" t="s">
        <v>2093</v>
      </c>
      <c r="F980" s="36" t="s">
        <v>3451</v>
      </c>
      <c r="G980" s="36" t="s">
        <v>4209</v>
      </c>
      <c r="H980" s="35" t="s">
        <v>2057</v>
      </c>
      <c r="I980" s="37">
        <v>96</v>
      </c>
      <c r="J980" s="71" t="s">
        <v>7662</v>
      </c>
      <c r="K980" s="52"/>
      <c r="L980" s="52" t="str">
        <f>IF(VLOOKUP(B980,Sheet2!A:B,2,FALSE)=0,"",VLOOKUP(B980,Sheet2!A:B,2,FALSE))</f>
        <v/>
      </c>
    </row>
    <row r="981" spans="2:12" x14ac:dyDescent="0.2">
      <c r="B981" s="34" t="s">
        <v>4210</v>
      </c>
      <c r="C981" s="29"/>
      <c r="D981" s="29"/>
      <c r="E981" s="35" t="s">
        <v>2093</v>
      </c>
      <c r="F981" s="36" t="s">
        <v>3556</v>
      </c>
      <c r="G981" s="36" t="s">
        <v>4211</v>
      </c>
      <c r="H981" s="35" t="s">
        <v>3233</v>
      </c>
      <c r="I981" s="37">
        <v>124</v>
      </c>
      <c r="J981" s="71" t="s">
        <v>7662</v>
      </c>
      <c r="K981" s="52"/>
      <c r="L981" s="52" t="str">
        <f>IF(VLOOKUP(B981,Sheet2!A:B,2,FALSE)=0,"",VLOOKUP(B981,Sheet2!A:B,2,FALSE))</f>
        <v/>
      </c>
    </row>
    <row r="982" spans="2:12" x14ac:dyDescent="0.2">
      <c r="B982" s="34" t="s">
        <v>4212</v>
      </c>
      <c r="C982" s="29"/>
      <c r="D982" s="29"/>
      <c r="E982" s="35" t="s">
        <v>2093</v>
      </c>
      <c r="F982" s="36" t="s">
        <v>3556</v>
      </c>
      <c r="G982" s="36" t="s">
        <v>4213</v>
      </c>
      <c r="H982" s="35" t="s">
        <v>3233</v>
      </c>
      <c r="I982" s="37">
        <v>96</v>
      </c>
      <c r="J982" s="71" t="s">
        <v>7662</v>
      </c>
      <c r="K982" s="52"/>
      <c r="L982" s="52" t="str">
        <f>IF(VLOOKUP(B982,Sheet2!A:B,2,FALSE)=0,"",VLOOKUP(B982,Sheet2!A:B,2,FALSE))</f>
        <v/>
      </c>
    </row>
    <row r="983" spans="2:12" x14ac:dyDescent="0.2">
      <c r="B983" s="34" t="s">
        <v>4214</v>
      </c>
      <c r="C983" s="29"/>
      <c r="D983" s="29"/>
      <c r="E983" s="35" t="s">
        <v>2093</v>
      </c>
      <c r="F983" s="36" t="s">
        <v>3556</v>
      </c>
      <c r="G983" s="36" t="s">
        <v>4215</v>
      </c>
      <c r="H983" s="35" t="s">
        <v>3233</v>
      </c>
      <c r="I983" s="37">
        <v>326</v>
      </c>
      <c r="J983" s="71" t="s">
        <v>7662</v>
      </c>
      <c r="K983" s="52"/>
      <c r="L983" s="52" t="str">
        <f>IF(VLOOKUP(B983,Sheet2!A:B,2,FALSE)=0,"",VLOOKUP(B983,Sheet2!A:B,2,FALSE))</f>
        <v/>
      </c>
    </row>
    <row r="984" spans="2:12" x14ac:dyDescent="0.2">
      <c r="B984" s="34" t="s">
        <v>4216</v>
      </c>
      <c r="C984" s="29"/>
      <c r="D984" s="29"/>
      <c r="E984" s="35" t="s">
        <v>2093</v>
      </c>
      <c r="F984" s="36" t="s">
        <v>3556</v>
      </c>
      <c r="G984" s="36" t="s">
        <v>4217</v>
      </c>
      <c r="H984" s="35" t="s">
        <v>3233</v>
      </c>
      <c r="I984" s="37">
        <v>235</v>
      </c>
      <c r="J984" s="71" t="s">
        <v>7662</v>
      </c>
      <c r="K984" s="52"/>
      <c r="L984" s="52" t="str">
        <f>IF(VLOOKUP(B984,Sheet2!A:B,2,FALSE)=0,"",VLOOKUP(B984,Sheet2!A:B,2,FALSE))</f>
        <v/>
      </c>
    </row>
    <row r="985" spans="2:12" x14ac:dyDescent="0.2">
      <c r="B985" s="34" t="s">
        <v>4218</v>
      </c>
      <c r="C985" s="29"/>
      <c r="D985" s="29"/>
      <c r="E985" s="35" t="s">
        <v>2093</v>
      </c>
      <c r="F985" s="36" t="s">
        <v>3228</v>
      </c>
      <c r="G985" s="36" t="s">
        <v>4219</v>
      </c>
      <c r="H985" s="35" t="s">
        <v>2057</v>
      </c>
      <c r="I985" s="37">
        <v>540</v>
      </c>
      <c r="J985" s="71" t="s">
        <v>7662</v>
      </c>
      <c r="K985" s="52"/>
      <c r="L985" s="52" t="str">
        <f>IF(VLOOKUP(B985,Sheet2!A:B,2,FALSE)=0,"",VLOOKUP(B985,Sheet2!A:B,2,FALSE))</f>
        <v/>
      </c>
    </row>
    <row r="986" spans="2:12" x14ac:dyDescent="0.2">
      <c r="B986" s="34" t="s">
        <v>4220</v>
      </c>
      <c r="C986" s="29"/>
      <c r="D986" s="29"/>
      <c r="E986" s="35" t="s">
        <v>2093</v>
      </c>
      <c r="F986" s="36" t="s">
        <v>3261</v>
      </c>
      <c r="G986" s="36" t="s">
        <v>4221</v>
      </c>
      <c r="H986" s="35" t="s">
        <v>3233</v>
      </c>
      <c r="I986" s="37">
        <v>450</v>
      </c>
      <c r="J986" s="71" t="s">
        <v>7662</v>
      </c>
      <c r="K986" s="52"/>
      <c r="L986" s="52" t="str">
        <f>IF(VLOOKUP(B986,Sheet2!A:B,2,FALSE)=0,"",VLOOKUP(B986,Sheet2!A:B,2,FALSE))</f>
        <v/>
      </c>
    </row>
    <row r="987" spans="2:12" x14ac:dyDescent="0.2">
      <c r="B987" s="34" t="s">
        <v>4222</v>
      </c>
      <c r="C987" s="29"/>
      <c r="D987" s="29"/>
      <c r="E987" s="35" t="s">
        <v>2093</v>
      </c>
      <c r="F987" s="36" t="s">
        <v>3451</v>
      </c>
      <c r="G987" s="36" t="s">
        <v>4223</v>
      </c>
      <c r="H987" s="35" t="s">
        <v>2057</v>
      </c>
      <c r="I987" s="37">
        <v>170</v>
      </c>
      <c r="J987" s="71" t="s">
        <v>7662</v>
      </c>
      <c r="K987" s="52"/>
      <c r="L987" s="52" t="str">
        <f>IF(VLOOKUP(B987,Sheet2!A:B,2,FALSE)=0,"",VLOOKUP(B987,Sheet2!A:B,2,FALSE))</f>
        <v/>
      </c>
    </row>
    <row r="988" spans="2:12" x14ac:dyDescent="0.2">
      <c r="B988" s="34" t="s">
        <v>4224</v>
      </c>
      <c r="C988" s="29"/>
      <c r="D988" s="29"/>
      <c r="E988" s="35" t="s">
        <v>2093</v>
      </c>
      <c r="F988" s="36" t="s">
        <v>3451</v>
      </c>
      <c r="G988" s="36" t="s">
        <v>4225</v>
      </c>
      <c r="H988" s="35" t="s">
        <v>2057</v>
      </c>
      <c r="I988" s="37">
        <v>266</v>
      </c>
      <c r="J988" s="71" t="s">
        <v>7662</v>
      </c>
      <c r="K988" s="52"/>
      <c r="L988" s="52" t="str">
        <f>IF(VLOOKUP(B988,Sheet2!A:B,2,FALSE)=0,"",VLOOKUP(B988,Sheet2!A:B,2,FALSE))</f>
        <v/>
      </c>
    </row>
    <row r="989" spans="2:12" x14ac:dyDescent="0.2">
      <c r="B989" s="34" t="s">
        <v>4226</v>
      </c>
      <c r="C989" s="29"/>
      <c r="D989" s="29"/>
      <c r="E989" s="35" t="s">
        <v>2093</v>
      </c>
      <c r="F989" s="36" t="s">
        <v>3451</v>
      </c>
      <c r="G989" s="36" t="s">
        <v>4227</v>
      </c>
      <c r="H989" s="35" t="s">
        <v>2057</v>
      </c>
      <c r="I989" s="37">
        <v>150</v>
      </c>
      <c r="J989" s="71" t="s">
        <v>7662</v>
      </c>
      <c r="K989" s="52"/>
      <c r="L989" s="52" t="str">
        <f>IF(VLOOKUP(B989,Sheet2!A:B,2,FALSE)=0,"",VLOOKUP(B989,Sheet2!A:B,2,FALSE))</f>
        <v/>
      </c>
    </row>
    <row r="990" spans="2:12" x14ac:dyDescent="0.2">
      <c r="B990" s="34" t="s">
        <v>4228</v>
      </c>
      <c r="C990" s="29"/>
      <c r="D990" s="29"/>
      <c r="E990" s="35" t="s">
        <v>2093</v>
      </c>
      <c r="F990" s="36" t="s">
        <v>3451</v>
      </c>
      <c r="G990" s="36" t="s">
        <v>4229</v>
      </c>
      <c r="H990" s="35" t="s">
        <v>2057</v>
      </c>
      <c r="I990" s="37">
        <v>200</v>
      </c>
      <c r="J990" s="71" t="s">
        <v>7662</v>
      </c>
      <c r="K990" s="52"/>
      <c r="L990" s="52" t="str">
        <f>IF(VLOOKUP(B990,Sheet2!A:B,2,FALSE)=0,"",VLOOKUP(B990,Sheet2!A:B,2,FALSE))</f>
        <v/>
      </c>
    </row>
    <row r="991" spans="2:12" x14ac:dyDescent="0.2">
      <c r="B991" s="34" t="s">
        <v>4230</v>
      </c>
      <c r="C991" s="29"/>
      <c r="D991" s="29"/>
      <c r="E991" s="35" t="s">
        <v>2093</v>
      </c>
      <c r="F991" s="36" t="s">
        <v>3451</v>
      </c>
      <c r="G991" s="36" t="s">
        <v>4231</v>
      </c>
      <c r="H991" s="35" t="s">
        <v>2057</v>
      </c>
      <c r="I991" s="37">
        <v>200</v>
      </c>
      <c r="J991" s="71" t="s">
        <v>7662</v>
      </c>
      <c r="K991" s="52"/>
      <c r="L991" s="52" t="str">
        <f>IF(VLOOKUP(B991,Sheet2!A:B,2,FALSE)=0,"",VLOOKUP(B991,Sheet2!A:B,2,FALSE))</f>
        <v/>
      </c>
    </row>
    <row r="992" spans="2:12" x14ac:dyDescent="0.2">
      <c r="B992" s="34" t="s">
        <v>4232</v>
      </c>
      <c r="C992" s="29"/>
      <c r="D992" s="29"/>
      <c r="E992" s="35" t="s">
        <v>2093</v>
      </c>
      <c r="F992" s="36" t="s">
        <v>3451</v>
      </c>
      <c r="G992" s="36" t="s">
        <v>4233</v>
      </c>
      <c r="H992" s="35" t="s">
        <v>2057</v>
      </c>
      <c r="I992" s="37">
        <v>118</v>
      </c>
      <c r="J992" s="71" t="s">
        <v>7662</v>
      </c>
      <c r="K992" s="52"/>
      <c r="L992" s="52" t="str">
        <f>IF(VLOOKUP(B992,Sheet2!A:B,2,FALSE)=0,"",VLOOKUP(B992,Sheet2!A:B,2,FALSE))</f>
        <v/>
      </c>
    </row>
    <row r="993" spans="2:12" x14ac:dyDescent="0.2">
      <c r="B993" s="34" t="s">
        <v>4234</v>
      </c>
      <c r="C993" s="29"/>
      <c r="D993" s="29"/>
      <c r="E993" s="35" t="s">
        <v>2093</v>
      </c>
      <c r="F993" s="36" t="s">
        <v>3451</v>
      </c>
      <c r="G993" s="36" t="s">
        <v>4235</v>
      </c>
      <c r="H993" s="35" t="s">
        <v>2057</v>
      </c>
      <c r="I993" s="37">
        <v>200</v>
      </c>
      <c r="J993" s="71" t="s">
        <v>7662</v>
      </c>
      <c r="K993" s="52"/>
      <c r="L993" s="52" t="str">
        <f>IF(VLOOKUP(B993,Sheet2!A:B,2,FALSE)=0,"",VLOOKUP(B993,Sheet2!A:B,2,FALSE))</f>
        <v/>
      </c>
    </row>
    <row r="994" spans="2:12" x14ac:dyDescent="0.2">
      <c r="B994" s="34" t="s">
        <v>4236</v>
      </c>
      <c r="C994" s="29"/>
      <c r="D994" s="29"/>
      <c r="E994" s="35" t="s">
        <v>2093</v>
      </c>
      <c r="F994" s="36" t="s">
        <v>3451</v>
      </c>
      <c r="G994" s="36" t="s">
        <v>4237</v>
      </c>
      <c r="H994" s="35" t="s">
        <v>2057</v>
      </c>
      <c r="I994" s="37">
        <v>148</v>
      </c>
      <c r="J994" s="71" t="s">
        <v>7662</v>
      </c>
      <c r="K994" s="52"/>
      <c r="L994" s="52" t="str">
        <f>IF(VLOOKUP(B994,Sheet2!A:B,2,FALSE)=0,"",VLOOKUP(B994,Sheet2!A:B,2,FALSE))</f>
        <v/>
      </c>
    </row>
    <row r="995" spans="2:12" x14ac:dyDescent="0.2">
      <c r="B995" s="34" t="s">
        <v>4238</v>
      </c>
      <c r="C995" s="29"/>
      <c r="D995" s="29"/>
      <c r="E995" s="35" t="s">
        <v>2093</v>
      </c>
      <c r="F995" s="36" t="s">
        <v>3451</v>
      </c>
      <c r="G995" s="36" t="s">
        <v>4239</v>
      </c>
      <c r="H995" s="35" t="s">
        <v>2057</v>
      </c>
      <c r="I995" s="37">
        <v>160</v>
      </c>
      <c r="J995" s="71" t="s">
        <v>7662</v>
      </c>
      <c r="K995" s="52"/>
      <c r="L995" s="52" t="str">
        <f>IF(VLOOKUP(B995,Sheet2!A:B,2,FALSE)=0,"",VLOOKUP(B995,Sheet2!A:B,2,FALSE))</f>
        <v/>
      </c>
    </row>
    <row r="996" spans="2:12" x14ac:dyDescent="0.2">
      <c r="B996" s="34" t="s">
        <v>4240</v>
      </c>
      <c r="C996" s="29"/>
      <c r="D996" s="29"/>
      <c r="E996" s="35" t="s">
        <v>2093</v>
      </c>
      <c r="F996" s="36" t="s">
        <v>3451</v>
      </c>
      <c r="G996" s="36" t="s">
        <v>4241</v>
      </c>
      <c r="H996" s="35" t="s">
        <v>2057</v>
      </c>
      <c r="I996" s="37">
        <v>200</v>
      </c>
      <c r="J996" s="71" t="s">
        <v>7662</v>
      </c>
      <c r="K996" s="52"/>
      <c r="L996" s="52" t="str">
        <f>IF(VLOOKUP(B996,Sheet2!A:B,2,FALSE)=0,"",VLOOKUP(B996,Sheet2!A:B,2,FALSE))</f>
        <v/>
      </c>
    </row>
    <row r="997" spans="2:12" x14ac:dyDescent="0.2">
      <c r="B997" s="34" t="s">
        <v>4242</v>
      </c>
      <c r="C997" s="29"/>
      <c r="D997" s="29"/>
      <c r="E997" s="35" t="s">
        <v>2093</v>
      </c>
      <c r="F997" s="36" t="s">
        <v>3451</v>
      </c>
      <c r="G997" s="36" t="s">
        <v>4243</v>
      </c>
      <c r="H997" s="35" t="s">
        <v>2057</v>
      </c>
      <c r="I997" s="37">
        <v>40</v>
      </c>
      <c r="J997" s="71" t="s">
        <v>7662</v>
      </c>
      <c r="K997" s="52"/>
      <c r="L997" s="52" t="str">
        <f>IF(VLOOKUP(B997,Sheet2!A:B,2,FALSE)=0,"",VLOOKUP(B997,Sheet2!A:B,2,FALSE))</f>
        <v/>
      </c>
    </row>
    <row r="998" spans="2:12" x14ac:dyDescent="0.2">
      <c r="B998" s="34" t="s">
        <v>4244</v>
      </c>
      <c r="C998" s="29"/>
      <c r="D998" s="29"/>
      <c r="E998" s="35" t="s">
        <v>2093</v>
      </c>
      <c r="F998" s="36" t="s">
        <v>3451</v>
      </c>
      <c r="G998" s="36" t="s">
        <v>4245</v>
      </c>
      <c r="H998" s="35" t="s">
        <v>2057</v>
      </c>
      <c r="I998" s="37">
        <v>40</v>
      </c>
      <c r="J998" s="71" t="s">
        <v>7662</v>
      </c>
      <c r="K998" s="52"/>
      <c r="L998" s="52" t="str">
        <f>IF(VLOOKUP(B998,Sheet2!A:B,2,FALSE)=0,"",VLOOKUP(B998,Sheet2!A:B,2,FALSE))</f>
        <v/>
      </c>
    </row>
    <row r="999" spans="2:12" x14ac:dyDescent="0.2">
      <c r="B999" s="34" t="s">
        <v>4246</v>
      </c>
      <c r="C999" s="29"/>
      <c r="D999" s="29"/>
      <c r="E999" s="35" t="s">
        <v>2093</v>
      </c>
      <c r="F999" s="36" t="s">
        <v>3451</v>
      </c>
      <c r="G999" s="36" t="s">
        <v>4247</v>
      </c>
      <c r="H999" s="35" t="s">
        <v>2057</v>
      </c>
      <c r="I999" s="37">
        <v>160</v>
      </c>
      <c r="J999" s="71" t="s">
        <v>7662</v>
      </c>
      <c r="K999" s="52"/>
      <c r="L999" s="52" t="str">
        <f>IF(VLOOKUP(B999,Sheet2!A:B,2,FALSE)=0,"",VLOOKUP(B999,Sheet2!A:B,2,FALSE))</f>
        <v/>
      </c>
    </row>
    <row r="1000" spans="2:12" x14ac:dyDescent="0.2">
      <c r="B1000" s="34" t="s">
        <v>4248</v>
      </c>
      <c r="C1000" s="29"/>
      <c r="D1000" s="29"/>
      <c r="E1000" s="35" t="s">
        <v>2093</v>
      </c>
      <c r="F1000" s="36" t="s">
        <v>3451</v>
      </c>
      <c r="G1000" s="36" t="s">
        <v>4249</v>
      </c>
      <c r="H1000" s="35" t="s">
        <v>2057</v>
      </c>
      <c r="I1000" s="37">
        <v>216</v>
      </c>
      <c r="J1000" s="71" t="s">
        <v>7662</v>
      </c>
      <c r="K1000" s="52"/>
      <c r="L1000" s="52" t="str">
        <f>IF(VLOOKUP(B1000,Sheet2!A:B,2,FALSE)=0,"",VLOOKUP(B1000,Sheet2!A:B,2,FALSE))</f>
        <v/>
      </c>
    </row>
    <row r="1001" spans="2:12" x14ac:dyDescent="0.2">
      <c r="B1001" s="34" t="s">
        <v>4250</v>
      </c>
      <c r="C1001" s="29"/>
      <c r="D1001" s="29"/>
      <c r="E1001" s="35" t="s">
        <v>2093</v>
      </c>
      <c r="F1001" s="36" t="s">
        <v>3451</v>
      </c>
      <c r="G1001" s="36" t="s">
        <v>4251</v>
      </c>
      <c r="H1001" s="35" t="s">
        <v>2057</v>
      </c>
      <c r="I1001" s="37">
        <v>100</v>
      </c>
      <c r="J1001" s="71" t="s">
        <v>7662</v>
      </c>
      <c r="K1001" s="52"/>
      <c r="L1001" s="52" t="str">
        <f>IF(VLOOKUP(B1001,Sheet2!A:B,2,FALSE)=0,"",VLOOKUP(B1001,Sheet2!A:B,2,FALSE))</f>
        <v/>
      </c>
    </row>
    <row r="1002" spans="2:12" x14ac:dyDescent="0.2">
      <c r="B1002" s="34" t="s">
        <v>4252</v>
      </c>
      <c r="C1002" s="29"/>
      <c r="D1002" s="29"/>
      <c r="E1002" s="35" t="s">
        <v>2093</v>
      </c>
      <c r="F1002" s="36" t="s">
        <v>3451</v>
      </c>
      <c r="G1002" s="36" t="s">
        <v>4253</v>
      </c>
      <c r="H1002" s="35" t="s">
        <v>2057</v>
      </c>
      <c r="I1002" s="37">
        <v>64</v>
      </c>
      <c r="J1002" s="71" t="s">
        <v>7662</v>
      </c>
      <c r="K1002" s="52"/>
      <c r="L1002" s="52" t="str">
        <f>IF(VLOOKUP(B1002,Sheet2!A:B,2,FALSE)=0,"",VLOOKUP(B1002,Sheet2!A:B,2,FALSE))</f>
        <v/>
      </c>
    </row>
    <row r="1003" spans="2:12" x14ac:dyDescent="0.2">
      <c r="B1003" s="34" t="s">
        <v>4254</v>
      </c>
      <c r="C1003" s="29"/>
      <c r="D1003" s="29"/>
      <c r="E1003" s="35" t="s">
        <v>2093</v>
      </c>
      <c r="F1003" s="36" t="s">
        <v>3451</v>
      </c>
      <c r="G1003" s="36" t="s">
        <v>4255</v>
      </c>
      <c r="H1003" s="35" t="s">
        <v>2057</v>
      </c>
      <c r="I1003" s="37">
        <v>200</v>
      </c>
      <c r="J1003" s="71" t="s">
        <v>7662</v>
      </c>
      <c r="K1003" s="52"/>
      <c r="L1003" s="52" t="str">
        <f>IF(VLOOKUP(B1003,Sheet2!A:B,2,FALSE)=0,"",VLOOKUP(B1003,Sheet2!A:B,2,FALSE))</f>
        <v/>
      </c>
    </row>
    <row r="1004" spans="2:12" x14ac:dyDescent="0.2">
      <c r="B1004" s="34" t="s">
        <v>4256</v>
      </c>
      <c r="C1004" s="29"/>
      <c r="D1004" s="29"/>
      <c r="E1004" s="35" t="s">
        <v>2093</v>
      </c>
      <c r="F1004" s="36" t="s">
        <v>3556</v>
      </c>
      <c r="G1004" s="36" t="s">
        <v>4257</v>
      </c>
      <c r="H1004" s="35" t="s">
        <v>3233</v>
      </c>
      <c r="I1004" s="37">
        <v>178</v>
      </c>
      <c r="J1004" s="71" t="s">
        <v>7662</v>
      </c>
      <c r="K1004" s="52"/>
      <c r="L1004" s="52" t="str">
        <f>IF(VLOOKUP(B1004,Sheet2!A:B,2,FALSE)=0,"",VLOOKUP(B1004,Sheet2!A:B,2,FALSE))</f>
        <v/>
      </c>
    </row>
    <row r="1005" spans="2:12" x14ac:dyDescent="0.2">
      <c r="B1005" s="34" t="s">
        <v>4258</v>
      </c>
      <c r="C1005" s="29"/>
      <c r="D1005" s="29"/>
      <c r="E1005" s="35" t="s">
        <v>2093</v>
      </c>
      <c r="F1005" s="36" t="s">
        <v>3459</v>
      </c>
      <c r="G1005" s="36" t="s">
        <v>4259</v>
      </c>
      <c r="H1005" s="35" t="s">
        <v>2057</v>
      </c>
      <c r="I1005" s="37">
        <v>50</v>
      </c>
      <c r="J1005" s="71" t="s">
        <v>7662</v>
      </c>
      <c r="K1005" s="52"/>
      <c r="L1005" s="52" t="str">
        <f>IF(VLOOKUP(B1005,Sheet2!A:B,2,FALSE)=0,"",VLOOKUP(B1005,Sheet2!A:B,2,FALSE))</f>
        <v/>
      </c>
    </row>
    <row r="1006" spans="2:12" x14ac:dyDescent="0.2">
      <c r="B1006" s="34" t="s">
        <v>4260</v>
      </c>
      <c r="C1006" s="29"/>
      <c r="D1006" s="29"/>
      <c r="E1006" s="35" t="s">
        <v>2093</v>
      </c>
      <c r="F1006" s="36" t="s">
        <v>4261</v>
      </c>
      <c r="G1006" s="36" t="s">
        <v>4262</v>
      </c>
      <c r="H1006" s="35" t="s">
        <v>2057</v>
      </c>
      <c r="I1006" s="37">
        <v>50</v>
      </c>
      <c r="J1006" s="71" t="s">
        <v>7662</v>
      </c>
      <c r="K1006" s="52"/>
      <c r="L1006" s="52" t="str">
        <f>IF(VLOOKUP(B1006,Sheet2!A:B,2,FALSE)=0,"",VLOOKUP(B1006,Sheet2!A:B,2,FALSE))</f>
        <v/>
      </c>
    </row>
    <row r="1007" spans="2:12" x14ac:dyDescent="0.2">
      <c r="B1007" s="34" t="s">
        <v>4263</v>
      </c>
      <c r="C1007" s="29"/>
      <c r="D1007" s="29"/>
      <c r="E1007" s="35" t="s">
        <v>2093</v>
      </c>
      <c r="F1007" s="36" t="s">
        <v>3228</v>
      </c>
      <c r="G1007" s="36" t="s">
        <v>4264</v>
      </c>
      <c r="H1007" s="35" t="s">
        <v>2057</v>
      </c>
      <c r="I1007" s="37">
        <v>50</v>
      </c>
      <c r="J1007" s="71" t="s">
        <v>7662</v>
      </c>
      <c r="K1007" s="52"/>
      <c r="L1007" s="52" t="str">
        <f>IF(VLOOKUP(B1007,Sheet2!A:B,2,FALSE)=0,"",VLOOKUP(B1007,Sheet2!A:B,2,FALSE))</f>
        <v/>
      </c>
    </row>
    <row r="1008" spans="2:12" x14ac:dyDescent="0.2">
      <c r="B1008" s="34" t="s">
        <v>4265</v>
      </c>
      <c r="C1008" s="29"/>
      <c r="D1008" s="29"/>
      <c r="E1008" s="35" t="s">
        <v>2093</v>
      </c>
      <c r="F1008" s="36" t="s">
        <v>4266</v>
      </c>
      <c r="G1008" s="36" t="s">
        <v>4267</v>
      </c>
      <c r="H1008" s="35" t="s">
        <v>2057</v>
      </c>
      <c r="I1008" s="37">
        <v>50</v>
      </c>
      <c r="J1008" s="71" t="s">
        <v>7662</v>
      </c>
      <c r="K1008" s="52"/>
      <c r="L1008" s="52" t="str">
        <f>IF(VLOOKUP(B1008,Sheet2!A:B,2,FALSE)=0,"",VLOOKUP(B1008,Sheet2!A:B,2,FALSE))</f>
        <v/>
      </c>
    </row>
    <row r="1009" spans="2:12" x14ac:dyDescent="0.2">
      <c r="B1009" s="34" t="s">
        <v>4268</v>
      </c>
      <c r="C1009" s="29"/>
      <c r="D1009" s="29"/>
      <c r="E1009" s="35" t="s">
        <v>2093</v>
      </c>
      <c r="F1009" s="36" t="s">
        <v>4266</v>
      </c>
      <c r="G1009" s="36" t="s">
        <v>4269</v>
      </c>
      <c r="H1009" s="35" t="s">
        <v>2057</v>
      </c>
      <c r="I1009" s="37">
        <v>50</v>
      </c>
      <c r="J1009" s="71" t="s">
        <v>7662</v>
      </c>
      <c r="K1009" s="52"/>
      <c r="L1009" s="52" t="str">
        <f>IF(VLOOKUP(B1009,Sheet2!A:B,2,FALSE)=0,"",VLOOKUP(B1009,Sheet2!A:B,2,FALSE))</f>
        <v/>
      </c>
    </row>
    <row r="1010" spans="2:12" x14ac:dyDescent="0.2">
      <c r="B1010" s="34" t="s">
        <v>4270</v>
      </c>
      <c r="C1010" s="29"/>
      <c r="D1010" s="29"/>
      <c r="E1010" s="35" t="s">
        <v>2093</v>
      </c>
      <c r="F1010" s="36" t="s">
        <v>4266</v>
      </c>
      <c r="G1010" s="36" t="s">
        <v>4271</v>
      </c>
      <c r="H1010" s="35" t="s">
        <v>2057</v>
      </c>
      <c r="I1010" s="37">
        <v>50</v>
      </c>
      <c r="J1010" s="71" t="s">
        <v>7662</v>
      </c>
      <c r="K1010" s="52"/>
      <c r="L1010" s="52" t="str">
        <f>IF(VLOOKUP(B1010,Sheet2!A:B,2,FALSE)=0,"",VLOOKUP(B1010,Sheet2!A:B,2,FALSE))</f>
        <v/>
      </c>
    </row>
    <row r="1011" spans="2:12" x14ac:dyDescent="0.2">
      <c r="B1011" s="34" t="s">
        <v>4272</v>
      </c>
      <c r="C1011" s="29"/>
      <c r="D1011" s="29"/>
      <c r="E1011" s="35" t="s">
        <v>2093</v>
      </c>
      <c r="F1011" s="36" t="s">
        <v>4266</v>
      </c>
      <c r="G1011" s="36" t="s">
        <v>4273</v>
      </c>
      <c r="H1011" s="35" t="s">
        <v>2057</v>
      </c>
      <c r="I1011" s="37">
        <v>80</v>
      </c>
      <c r="J1011" s="71" t="s">
        <v>7662</v>
      </c>
      <c r="K1011" s="52"/>
      <c r="L1011" s="52" t="str">
        <f>IF(VLOOKUP(B1011,Sheet2!A:B,2,FALSE)=0,"",VLOOKUP(B1011,Sheet2!A:B,2,FALSE))</f>
        <v/>
      </c>
    </row>
    <row r="1012" spans="2:12" x14ac:dyDescent="0.2">
      <c r="B1012" s="34" t="s">
        <v>4274</v>
      </c>
      <c r="C1012" s="29"/>
      <c r="D1012" s="29"/>
      <c r="E1012" s="35" t="s">
        <v>2093</v>
      </c>
      <c r="F1012" s="36" t="s">
        <v>4266</v>
      </c>
      <c r="G1012" s="36" t="s">
        <v>4275</v>
      </c>
      <c r="H1012" s="35" t="s">
        <v>2057</v>
      </c>
      <c r="I1012" s="37">
        <v>100</v>
      </c>
      <c r="J1012" s="71" t="s">
        <v>7662</v>
      </c>
      <c r="K1012" s="52"/>
      <c r="L1012" s="52" t="str">
        <f>IF(VLOOKUP(B1012,Sheet2!A:B,2,FALSE)=0,"",VLOOKUP(B1012,Sheet2!A:B,2,FALSE))</f>
        <v/>
      </c>
    </row>
    <row r="1013" spans="2:12" x14ac:dyDescent="0.2">
      <c r="B1013" s="34" t="s">
        <v>4276</v>
      </c>
      <c r="C1013" s="29"/>
      <c r="D1013" s="29"/>
      <c r="E1013" s="35" t="s">
        <v>2093</v>
      </c>
      <c r="F1013" s="36" t="s">
        <v>4266</v>
      </c>
      <c r="G1013" s="36" t="s">
        <v>4277</v>
      </c>
      <c r="H1013" s="35" t="s">
        <v>2057</v>
      </c>
      <c r="I1013" s="37">
        <v>50</v>
      </c>
      <c r="J1013" s="71" t="s">
        <v>7662</v>
      </c>
      <c r="K1013" s="52"/>
      <c r="L1013" s="52" t="str">
        <f>IF(VLOOKUP(B1013,Sheet2!A:B,2,FALSE)=0,"",VLOOKUP(B1013,Sheet2!A:B,2,FALSE))</f>
        <v/>
      </c>
    </row>
    <row r="1014" spans="2:12" x14ac:dyDescent="0.2">
      <c r="B1014" s="34" t="s">
        <v>4278</v>
      </c>
      <c r="C1014" s="29"/>
      <c r="D1014" s="29"/>
      <c r="E1014" s="35" t="s">
        <v>2093</v>
      </c>
      <c r="F1014" s="36" t="s">
        <v>4266</v>
      </c>
      <c r="G1014" s="36" t="s">
        <v>4279</v>
      </c>
      <c r="H1014" s="35" t="s">
        <v>2057</v>
      </c>
      <c r="I1014" s="37">
        <v>70</v>
      </c>
      <c r="J1014" s="71" t="s">
        <v>7662</v>
      </c>
      <c r="K1014" s="52"/>
      <c r="L1014" s="52" t="str">
        <f>IF(VLOOKUP(B1014,Sheet2!A:B,2,FALSE)=0,"",VLOOKUP(B1014,Sheet2!A:B,2,FALSE))</f>
        <v/>
      </c>
    </row>
    <row r="1015" spans="2:12" x14ac:dyDescent="0.2">
      <c r="B1015" s="34" t="s">
        <v>4280</v>
      </c>
      <c r="C1015" s="29"/>
      <c r="D1015" s="29"/>
      <c r="E1015" s="35" t="s">
        <v>2093</v>
      </c>
      <c r="F1015" s="36" t="s">
        <v>4266</v>
      </c>
      <c r="G1015" s="36" t="s">
        <v>4281</v>
      </c>
      <c r="H1015" s="35" t="s">
        <v>2057</v>
      </c>
      <c r="I1015" s="37">
        <v>50</v>
      </c>
      <c r="J1015" s="71" t="s">
        <v>7662</v>
      </c>
      <c r="K1015" s="52"/>
      <c r="L1015" s="52" t="str">
        <f>IF(VLOOKUP(B1015,Sheet2!A:B,2,FALSE)=0,"",VLOOKUP(B1015,Sheet2!A:B,2,FALSE))</f>
        <v/>
      </c>
    </row>
    <row r="1016" spans="2:12" x14ac:dyDescent="0.2">
      <c r="B1016" s="34" t="s">
        <v>4282</v>
      </c>
      <c r="C1016" s="29"/>
      <c r="D1016" s="29"/>
      <c r="E1016" s="35" t="s">
        <v>2093</v>
      </c>
      <c r="F1016" s="36" t="s">
        <v>4266</v>
      </c>
      <c r="G1016" s="36" t="s">
        <v>4283</v>
      </c>
      <c r="H1016" s="35" t="s">
        <v>2057</v>
      </c>
      <c r="I1016" s="37">
        <v>100</v>
      </c>
      <c r="J1016" s="71" t="s">
        <v>7662</v>
      </c>
      <c r="K1016" s="52"/>
      <c r="L1016" s="52" t="str">
        <f>IF(VLOOKUP(B1016,Sheet2!A:B,2,FALSE)=0,"",VLOOKUP(B1016,Sheet2!A:B,2,FALSE))</f>
        <v/>
      </c>
    </row>
    <row r="1017" spans="2:12" x14ac:dyDescent="0.2">
      <c r="B1017" s="34" t="s">
        <v>4284</v>
      </c>
      <c r="C1017" s="29"/>
      <c r="D1017" s="29"/>
      <c r="E1017" s="35" t="s">
        <v>2093</v>
      </c>
      <c r="F1017" s="36" t="s">
        <v>4266</v>
      </c>
      <c r="G1017" s="36" t="s">
        <v>4285</v>
      </c>
      <c r="H1017" s="35" t="s">
        <v>2057</v>
      </c>
      <c r="I1017" s="37">
        <v>150</v>
      </c>
      <c r="J1017" s="71" t="s">
        <v>7662</v>
      </c>
      <c r="K1017" s="52"/>
      <c r="L1017" s="52" t="str">
        <f>IF(VLOOKUP(B1017,Sheet2!A:B,2,FALSE)=0,"",VLOOKUP(B1017,Sheet2!A:B,2,FALSE))</f>
        <v/>
      </c>
    </row>
    <row r="1018" spans="2:12" x14ac:dyDescent="0.2">
      <c r="B1018" s="34" t="s">
        <v>4286</v>
      </c>
      <c r="C1018" s="29"/>
      <c r="D1018" s="29"/>
      <c r="E1018" s="35" t="s">
        <v>2093</v>
      </c>
      <c r="F1018" s="36" t="s">
        <v>4266</v>
      </c>
      <c r="G1018" s="36" t="s">
        <v>4287</v>
      </c>
      <c r="H1018" s="35" t="s">
        <v>2057</v>
      </c>
      <c r="I1018" s="37">
        <v>50</v>
      </c>
      <c r="J1018" s="71" t="s">
        <v>7662</v>
      </c>
      <c r="K1018" s="52"/>
      <c r="L1018" s="52" t="str">
        <f>IF(VLOOKUP(B1018,Sheet2!A:B,2,FALSE)=0,"",VLOOKUP(B1018,Sheet2!A:B,2,FALSE))</f>
        <v/>
      </c>
    </row>
    <row r="1019" spans="2:12" x14ac:dyDescent="0.2">
      <c r="B1019" s="34" t="s">
        <v>4288</v>
      </c>
      <c r="C1019" s="29"/>
      <c r="D1019" s="29"/>
      <c r="E1019" s="35" t="s">
        <v>2093</v>
      </c>
      <c r="F1019" s="36" t="s">
        <v>4266</v>
      </c>
      <c r="G1019" s="36" t="s">
        <v>4289</v>
      </c>
      <c r="H1019" s="35" t="s">
        <v>2057</v>
      </c>
      <c r="I1019" s="37">
        <v>50</v>
      </c>
      <c r="J1019" s="71" t="s">
        <v>7662</v>
      </c>
      <c r="K1019" s="52"/>
      <c r="L1019" s="52" t="str">
        <f>IF(VLOOKUP(B1019,Sheet2!A:B,2,FALSE)=0,"",VLOOKUP(B1019,Sheet2!A:B,2,FALSE))</f>
        <v/>
      </c>
    </row>
    <row r="1020" spans="2:12" x14ac:dyDescent="0.2">
      <c r="B1020" s="34" t="s">
        <v>4290</v>
      </c>
      <c r="C1020" s="29"/>
      <c r="D1020" s="29"/>
      <c r="E1020" s="35" t="s">
        <v>2093</v>
      </c>
      <c r="F1020" s="36" t="s">
        <v>3459</v>
      </c>
      <c r="G1020" s="36" t="s">
        <v>4291</v>
      </c>
      <c r="H1020" s="35" t="s">
        <v>2057</v>
      </c>
      <c r="I1020" s="37">
        <v>70</v>
      </c>
      <c r="J1020" s="71" t="s">
        <v>7662</v>
      </c>
      <c r="K1020" s="52"/>
      <c r="L1020" s="52" t="str">
        <f>IF(VLOOKUP(B1020,Sheet2!A:B,2,FALSE)=0,"",VLOOKUP(B1020,Sheet2!A:B,2,FALSE))</f>
        <v/>
      </c>
    </row>
    <row r="1021" spans="2:12" x14ac:dyDescent="0.2">
      <c r="B1021" s="34" t="s">
        <v>4292</v>
      </c>
      <c r="C1021" s="29"/>
      <c r="D1021" s="29"/>
      <c r="E1021" s="35" t="s">
        <v>2093</v>
      </c>
      <c r="F1021" s="36" t="s">
        <v>3945</v>
      </c>
      <c r="G1021" s="36" t="s">
        <v>4293</v>
      </c>
      <c r="H1021" s="35" t="s">
        <v>3233</v>
      </c>
      <c r="I1021" s="37">
        <v>30</v>
      </c>
      <c r="J1021" s="71" t="s">
        <v>7662</v>
      </c>
      <c r="K1021" s="52"/>
      <c r="L1021" s="52" t="str">
        <f>IF(VLOOKUP(B1021,Sheet2!A:B,2,FALSE)=0,"",VLOOKUP(B1021,Sheet2!A:B,2,FALSE))</f>
        <v/>
      </c>
    </row>
    <row r="1022" spans="2:12" x14ac:dyDescent="0.2">
      <c r="B1022" s="34" t="s">
        <v>4294</v>
      </c>
      <c r="C1022" s="29"/>
      <c r="D1022" s="29"/>
      <c r="E1022" s="35" t="s">
        <v>2093</v>
      </c>
      <c r="F1022" s="36" t="s">
        <v>4295</v>
      </c>
      <c r="G1022" s="36" t="s">
        <v>4296</v>
      </c>
      <c r="H1022" s="35" t="s">
        <v>2057</v>
      </c>
      <c r="I1022" s="37">
        <v>400</v>
      </c>
      <c r="J1022" s="71" t="s">
        <v>7662</v>
      </c>
      <c r="K1022" s="52"/>
      <c r="L1022" s="52" t="str">
        <f>IF(VLOOKUP(B1022,Sheet2!A:B,2,FALSE)=0,"",VLOOKUP(B1022,Sheet2!A:B,2,FALSE))</f>
        <v/>
      </c>
    </row>
    <row r="1023" spans="2:12" x14ac:dyDescent="0.2">
      <c r="B1023" s="34" t="s">
        <v>4297</v>
      </c>
      <c r="C1023" s="29"/>
      <c r="D1023" s="29"/>
      <c r="E1023" s="35" t="s">
        <v>2093</v>
      </c>
      <c r="F1023" s="36" t="s">
        <v>3887</v>
      </c>
      <c r="G1023" s="36" t="s">
        <v>4298</v>
      </c>
      <c r="H1023" s="35" t="s">
        <v>2057</v>
      </c>
      <c r="I1023" s="37">
        <v>320</v>
      </c>
      <c r="J1023" s="71" t="s">
        <v>7662</v>
      </c>
      <c r="K1023" s="52"/>
      <c r="L1023" s="52" t="str">
        <f>IF(VLOOKUP(B1023,Sheet2!A:B,2,FALSE)=0,"",VLOOKUP(B1023,Sheet2!A:B,2,FALSE))</f>
        <v/>
      </c>
    </row>
    <row r="1024" spans="2:12" x14ac:dyDescent="0.2">
      <c r="B1024" s="34" t="s">
        <v>4299</v>
      </c>
      <c r="C1024" s="29"/>
      <c r="D1024" s="29"/>
      <c r="E1024" s="35" t="s">
        <v>2093</v>
      </c>
      <c r="F1024" s="36" t="s">
        <v>4300</v>
      </c>
      <c r="G1024" s="36" t="s">
        <v>4301</v>
      </c>
      <c r="H1024" s="35" t="s">
        <v>2057</v>
      </c>
      <c r="I1024" s="37">
        <v>500</v>
      </c>
      <c r="J1024" s="71" t="s">
        <v>7662</v>
      </c>
      <c r="K1024" s="52"/>
      <c r="L1024" s="52" t="str">
        <f>IF(VLOOKUP(B1024,Sheet2!A:B,2,FALSE)=0,"",VLOOKUP(B1024,Sheet2!A:B,2,FALSE))</f>
        <v/>
      </c>
    </row>
    <row r="1025" spans="2:12" x14ac:dyDescent="0.2">
      <c r="B1025" s="34" t="s">
        <v>4302</v>
      </c>
      <c r="C1025" s="29"/>
      <c r="D1025" s="29"/>
      <c r="E1025" s="35" t="s">
        <v>2093</v>
      </c>
      <c r="F1025" s="36" t="s">
        <v>4300</v>
      </c>
      <c r="G1025" s="36" t="s">
        <v>4303</v>
      </c>
      <c r="H1025" s="35" t="s">
        <v>2057</v>
      </c>
      <c r="I1025" s="37">
        <v>450</v>
      </c>
      <c r="J1025" s="71" t="s">
        <v>7662</v>
      </c>
      <c r="K1025" s="52"/>
      <c r="L1025" s="52" t="str">
        <f>IF(VLOOKUP(B1025,Sheet2!A:B,2,FALSE)=0,"",VLOOKUP(B1025,Sheet2!A:B,2,FALSE))</f>
        <v/>
      </c>
    </row>
    <row r="1026" spans="2:12" x14ac:dyDescent="0.2">
      <c r="B1026" s="34" t="s">
        <v>4304</v>
      </c>
      <c r="C1026" s="29"/>
      <c r="D1026" s="29"/>
      <c r="E1026" s="35" t="s">
        <v>2093</v>
      </c>
      <c r="F1026" s="36" t="s">
        <v>4305</v>
      </c>
      <c r="G1026" s="36" t="s">
        <v>4306</v>
      </c>
      <c r="H1026" s="35" t="s">
        <v>3233</v>
      </c>
      <c r="I1026" s="37">
        <v>50</v>
      </c>
      <c r="J1026" s="71" t="s">
        <v>7662</v>
      </c>
      <c r="K1026" s="52"/>
      <c r="L1026" s="52" t="str">
        <f>IF(VLOOKUP(B1026,Sheet2!A:B,2,FALSE)=0,"",VLOOKUP(B1026,Sheet2!A:B,2,FALSE))</f>
        <v/>
      </c>
    </row>
    <row r="1027" spans="2:12" x14ac:dyDescent="0.2">
      <c r="B1027" s="34" t="s">
        <v>4307</v>
      </c>
      <c r="C1027" s="29"/>
      <c r="D1027" s="29"/>
      <c r="E1027" s="35" t="s">
        <v>2093</v>
      </c>
      <c r="F1027" s="36" t="s">
        <v>4305</v>
      </c>
      <c r="G1027" s="36" t="s">
        <v>4308</v>
      </c>
      <c r="H1027" s="35" t="s">
        <v>3233</v>
      </c>
      <c r="I1027" s="37">
        <v>40</v>
      </c>
      <c r="J1027" s="71" t="s">
        <v>7662</v>
      </c>
      <c r="K1027" s="52"/>
      <c r="L1027" s="52" t="str">
        <f>IF(VLOOKUP(B1027,Sheet2!A:B,2,FALSE)=0,"",VLOOKUP(B1027,Sheet2!A:B,2,FALSE))</f>
        <v/>
      </c>
    </row>
    <row r="1028" spans="2:12" x14ac:dyDescent="0.2">
      <c r="B1028" s="34" t="s">
        <v>4309</v>
      </c>
      <c r="C1028" s="29"/>
      <c r="D1028" s="29"/>
      <c r="E1028" s="35" t="s">
        <v>2093</v>
      </c>
      <c r="F1028" s="36" t="s">
        <v>4305</v>
      </c>
      <c r="G1028" s="36" t="s">
        <v>4310</v>
      </c>
      <c r="H1028" s="35" t="s">
        <v>3233</v>
      </c>
      <c r="I1028" s="37">
        <v>40</v>
      </c>
      <c r="J1028" s="71" t="s">
        <v>7662</v>
      </c>
      <c r="K1028" s="52"/>
      <c r="L1028" s="52" t="str">
        <f>IF(VLOOKUP(B1028,Sheet2!A:B,2,FALSE)=0,"",VLOOKUP(B1028,Sheet2!A:B,2,FALSE))</f>
        <v/>
      </c>
    </row>
    <row r="1029" spans="2:12" x14ac:dyDescent="0.2">
      <c r="B1029" s="34" t="s">
        <v>4311</v>
      </c>
      <c r="C1029" s="29"/>
      <c r="D1029" s="29"/>
      <c r="E1029" s="35" t="s">
        <v>2093</v>
      </c>
      <c r="F1029" s="36" t="s">
        <v>4312</v>
      </c>
      <c r="G1029" s="36" t="s">
        <v>4313</v>
      </c>
      <c r="H1029" s="35" t="s">
        <v>2057</v>
      </c>
      <c r="I1029" s="37">
        <v>311</v>
      </c>
      <c r="J1029" s="71" t="s">
        <v>7662</v>
      </c>
      <c r="K1029" s="52"/>
      <c r="L1029" s="52" t="str">
        <f>IF(VLOOKUP(B1029,Sheet2!A:B,2,FALSE)=0,"",VLOOKUP(B1029,Sheet2!A:B,2,FALSE))</f>
        <v/>
      </c>
    </row>
    <row r="1030" spans="2:12" x14ac:dyDescent="0.2">
      <c r="B1030" s="34" t="s">
        <v>4314</v>
      </c>
      <c r="C1030" s="29"/>
      <c r="D1030" s="29"/>
      <c r="E1030" s="35" t="s">
        <v>2093</v>
      </c>
      <c r="F1030" s="36" t="s">
        <v>4315</v>
      </c>
      <c r="G1030" s="36" t="s">
        <v>4316</v>
      </c>
      <c r="H1030" s="35" t="s">
        <v>3233</v>
      </c>
      <c r="I1030" s="37">
        <v>200</v>
      </c>
      <c r="J1030" s="71" t="s">
        <v>7662</v>
      </c>
      <c r="K1030" s="52"/>
      <c r="L1030" s="52" t="str">
        <f>IF(VLOOKUP(B1030,Sheet2!A:B,2,FALSE)=0,"",VLOOKUP(B1030,Sheet2!A:B,2,FALSE))</f>
        <v/>
      </c>
    </row>
    <row r="1031" spans="2:12" x14ac:dyDescent="0.2">
      <c r="B1031" s="34" t="s">
        <v>4317</v>
      </c>
      <c r="C1031" s="29"/>
      <c r="D1031" s="29"/>
      <c r="E1031" s="35" t="s">
        <v>2093</v>
      </c>
      <c r="F1031" s="36" t="s">
        <v>4315</v>
      </c>
      <c r="G1031" s="36" t="s">
        <v>4318</v>
      </c>
      <c r="H1031" s="35" t="s">
        <v>3233</v>
      </c>
      <c r="I1031" s="37">
        <v>99</v>
      </c>
      <c r="J1031" s="71" t="s">
        <v>7662</v>
      </c>
      <c r="K1031" s="52"/>
      <c r="L1031" s="52" t="str">
        <f>IF(VLOOKUP(B1031,Sheet2!A:B,2,FALSE)=0,"",VLOOKUP(B1031,Sheet2!A:B,2,FALSE))</f>
        <v/>
      </c>
    </row>
    <row r="1032" spans="2:12" x14ac:dyDescent="0.2">
      <c r="B1032" s="34" t="s">
        <v>4319</v>
      </c>
      <c r="C1032" s="29"/>
      <c r="D1032" s="29"/>
      <c r="E1032" s="35" t="s">
        <v>2093</v>
      </c>
      <c r="F1032" s="36" t="s">
        <v>4315</v>
      </c>
      <c r="G1032" s="36" t="s">
        <v>4320</v>
      </c>
      <c r="H1032" s="35" t="s">
        <v>3233</v>
      </c>
      <c r="I1032" s="37">
        <v>100</v>
      </c>
      <c r="J1032" s="71" t="s">
        <v>7662</v>
      </c>
      <c r="K1032" s="52"/>
      <c r="L1032" s="52" t="str">
        <f>IF(VLOOKUP(B1032,Sheet2!A:B,2,FALSE)=0,"",VLOOKUP(B1032,Sheet2!A:B,2,FALSE))</f>
        <v/>
      </c>
    </row>
    <row r="1033" spans="2:12" x14ac:dyDescent="0.2">
      <c r="B1033" s="34" t="s">
        <v>4321</v>
      </c>
      <c r="C1033" s="29"/>
      <c r="D1033" s="29"/>
      <c r="E1033" s="35" t="s">
        <v>2093</v>
      </c>
      <c r="F1033" s="36" t="s">
        <v>4315</v>
      </c>
      <c r="G1033" s="36" t="s">
        <v>4322</v>
      </c>
      <c r="H1033" s="35" t="s">
        <v>3233</v>
      </c>
      <c r="I1033" s="37">
        <v>200</v>
      </c>
      <c r="J1033" s="71" t="s">
        <v>7662</v>
      </c>
      <c r="K1033" s="52"/>
      <c r="L1033" s="52" t="str">
        <f>IF(VLOOKUP(B1033,Sheet2!A:B,2,FALSE)=0,"",VLOOKUP(B1033,Sheet2!A:B,2,FALSE))</f>
        <v/>
      </c>
    </row>
    <row r="1034" spans="2:12" x14ac:dyDescent="0.2">
      <c r="B1034" s="34" t="s">
        <v>4323</v>
      </c>
      <c r="C1034" s="29"/>
      <c r="D1034" s="29"/>
      <c r="E1034" s="35" t="s">
        <v>2093</v>
      </c>
      <c r="F1034" s="36" t="s">
        <v>4315</v>
      </c>
      <c r="G1034" s="36" t="s">
        <v>4324</v>
      </c>
      <c r="H1034" s="35" t="s">
        <v>3233</v>
      </c>
      <c r="I1034" s="37">
        <v>200</v>
      </c>
      <c r="J1034" s="71" t="s">
        <v>7662</v>
      </c>
      <c r="K1034" s="52"/>
      <c r="L1034" s="52" t="str">
        <f>IF(VLOOKUP(B1034,Sheet2!A:B,2,FALSE)=0,"",VLOOKUP(B1034,Sheet2!A:B,2,FALSE))</f>
        <v/>
      </c>
    </row>
    <row r="1035" spans="2:12" x14ac:dyDescent="0.2">
      <c r="B1035" s="34" t="s">
        <v>4325</v>
      </c>
      <c r="C1035" s="29"/>
      <c r="D1035" s="29"/>
      <c r="E1035" s="35" t="s">
        <v>2093</v>
      </c>
      <c r="F1035" s="36" t="s">
        <v>4084</v>
      </c>
      <c r="G1035" s="36" t="s">
        <v>4326</v>
      </c>
      <c r="H1035" s="35" t="s">
        <v>2057</v>
      </c>
      <c r="I1035" s="37">
        <v>200</v>
      </c>
      <c r="J1035" s="71" t="s">
        <v>7662</v>
      </c>
      <c r="K1035" s="52"/>
      <c r="L1035" s="52" t="str">
        <f>IF(VLOOKUP(B1035,Sheet2!A:B,2,FALSE)=0,"",VLOOKUP(B1035,Sheet2!A:B,2,FALSE))</f>
        <v/>
      </c>
    </row>
    <row r="1036" spans="2:12" x14ac:dyDescent="0.2">
      <c r="B1036" s="34" t="s">
        <v>4327</v>
      </c>
      <c r="C1036" s="29"/>
      <c r="D1036" s="29"/>
      <c r="E1036" s="35" t="s">
        <v>2093</v>
      </c>
      <c r="F1036" s="36" t="s">
        <v>4084</v>
      </c>
      <c r="G1036" s="36" t="s">
        <v>4328</v>
      </c>
      <c r="H1036" s="35" t="s">
        <v>2057</v>
      </c>
      <c r="I1036" s="37">
        <v>210</v>
      </c>
      <c r="J1036" s="71" t="s">
        <v>7662</v>
      </c>
      <c r="K1036" s="52"/>
      <c r="L1036" s="52" t="str">
        <f>IF(VLOOKUP(B1036,Sheet2!A:B,2,FALSE)=0,"",VLOOKUP(B1036,Sheet2!A:B,2,FALSE))</f>
        <v/>
      </c>
    </row>
    <row r="1037" spans="2:12" x14ac:dyDescent="0.2">
      <c r="B1037" s="34" t="s">
        <v>4329</v>
      </c>
      <c r="C1037" s="29"/>
      <c r="D1037" s="29"/>
      <c r="E1037" s="35" t="s">
        <v>2093</v>
      </c>
      <c r="F1037" s="36" t="s">
        <v>4084</v>
      </c>
      <c r="G1037" s="36" t="s">
        <v>4330</v>
      </c>
      <c r="H1037" s="35" t="s">
        <v>2057</v>
      </c>
      <c r="I1037" s="37">
        <v>320</v>
      </c>
      <c r="J1037" s="71" t="s">
        <v>7662</v>
      </c>
      <c r="K1037" s="52"/>
      <c r="L1037" s="52" t="str">
        <f>IF(VLOOKUP(B1037,Sheet2!A:B,2,FALSE)=0,"",VLOOKUP(B1037,Sheet2!A:B,2,FALSE))</f>
        <v/>
      </c>
    </row>
    <row r="1038" spans="2:12" x14ac:dyDescent="0.2">
      <c r="B1038" s="34" t="s">
        <v>4331</v>
      </c>
      <c r="C1038" s="29"/>
      <c r="D1038" s="29"/>
      <c r="E1038" s="35" t="s">
        <v>2093</v>
      </c>
      <c r="F1038" s="36" t="s">
        <v>4084</v>
      </c>
      <c r="G1038" s="36" t="s">
        <v>4332</v>
      </c>
      <c r="H1038" s="35" t="s">
        <v>2057</v>
      </c>
      <c r="I1038" s="37">
        <v>340</v>
      </c>
      <c r="J1038" s="71" t="s">
        <v>7662</v>
      </c>
      <c r="K1038" s="52"/>
      <c r="L1038" s="52" t="str">
        <f>IF(VLOOKUP(B1038,Sheet2!A:B,2,FALSE)=0,"",VLOOKUP(B1038,Sheet2!A:B,2,FALSE))</f>
        <v/>
      </c>
    </row>
    <row r="1039" spans="2:12" x14ac:dyDescent="0.2">
      <c r="B1039" s="34" t="s">
        <v>4333</v>
      </c>
      <c r="C1039" s="29"/>
      <c r="D1039" s="29"/>
      <c r="E1039" s="35" t="s">
        <v>2093</v>
      </c>
      <c r="F1039" s="36" t="s">
        <v>4084</v>
      </c>
      <c r="G1039" s="36" t="s">
        <v>4334</v>
      </c>
      <c r="H1039" s="35" t="s">
        <v>2057</v>
      </c>
      <c r="I1039" s="37">
        <v>350</v>
      </c>
      <c r="J1039" s="71" t="s">
        <v>7662</v>
      </c>
      <c r="K1039" s="52"/>
      <c r="L1039" s="52" t="str">
        <f>IF(VLOOKUP(B1039,Sheet2!A:B,2,FALSE)=0,"",VLOOKUP(B1039,Sheet2!A:B,2,FALSE))</f>
        <v/>
      </c>
    </row>
    <row r="1040" spans="2:12" x14ac:dyDescent="0.2">
      <c r="B1040" s="34" t="s">
        <v>4335</v>
      </c>
      <c r="C1040" s="29"/>
      <c r="D1040" s="29"/>
      <c r="E1040" s="35" t="s">
        <v>2093</v>
      </c>
      <c r="F1040" s="36" t="s">
        <v>4084</v>
      </c>
      <c r="G1040" s="36" t="s">
        <v>4336</v>
      </c>
      <c r="H1040" s="35" t="s">
        <v>2057</v>
      </c>
      <c r="I1040" s="37">
        <v>190</v>
      </c>
      <c r="J1040" s="71" t="s">
        <v>7662</v>
      </c>
      <c r="K1040" s="52"/>
      <c r="L1040" s="52" t="str">
        <f>IF(VLOOKUP(B1040,Sheet2!A:B,2,FALSE)=0,"",VLOOKUP(B1040,Sheet2!A:B,2,FALSE))</f>
        <v/>
      </c>
    </row>
    <row r="1041" spans="2:12" x14ac:dyDescent="0.2">
      <c r="B1041" s="34" t="s">
        <v>4337</v>
      </c>
      <c r="C1041" s="29"/>
      <c r="D1041" s="29"/>
      <c r="E1041" s="35" t="s">
        <v>2093</v>
      </c>
      <c r="F1041" s="36" t="s">
        <v>4084</v>
      </c>
      <c r="G1041" s="36" t="s">
        <v>4338</v>
      </c>
      <c r="H1041" s="35" t="s">
        <v>2057</v>
      </c>
      <c r="I1041" s="37">
        <v>155</v>
      </c>
      <c r="J1041" s="71" t="s">
        <v>7662</v>
      </c>
      <c r="K1041" s="52"/>
      <c r="L1041" s="52" t="str">
        <f>IF(VLOOKUP(B1041,Sheet2!A:B,2,FALSE)=0,"",VLOOKUP(B1041,Sheet2!A:B,2,FALSE))</f>
        <v/>
      </c>
    </row>
    <row r="1042" spans="2:12" x14ac:dyDescent="0.2">
      <c r="B1042" s="34" t="s">
        <v>4339</v>
      </c>
      <c r="C1042" s="29"/>
      <c r="D1042" s="29"/>
      <c r="E1042" s="35" t="s">
        <v>2093</v>
      </c>
      <c r="F1042" s="36" t="s">
        <v>4084</v>
      </c>
      <c r="G1042" s="36" t="s">
        <v>4340</v>
      </c>
      <c r="H1042" s="35" t="s">
        <v>2057</v>
      </c>
      <c r="I1042" s="37">
        <v>210</v>
      </c>
      <c r="J1042" s="71" t="s">
        <v>7662</v>
      </c>
      <c r="K1042" s="52"/>
      <c r="L1042" s="52" t="str">
        <f>IF(VLOOKUP(B1042,Sheet2!A:B,2,FALSE)=0,"",VLOOKUP(B1042,Sheet2!A:B,2,FALSE))</f>
        <v/>
      </c>
    </row>
    <row r="1043" spans="2:12" x14ac:dyDescent="0.2">
      <c r="B1043" s="34" t="s">
        <v>4341</v>
      </c>
      <c r="C1043" s="29"/>
      <c r="D1043" s="29"/>
      <c r="E1043" s="35" t="s">
        <v>2093</v>
      </c>
      <c r="F1043" s="36" t="s">
        <v>4084</v>
      </c>
      <c r="G1043" s="36" t="s">
        <v>4342</v>
      </c>
      <c r="H1043" s="35" t="s">
        <v>2057</v>
      </c>
      <c r="I1043" s="37">
        <v>100</v>
      </c>
      <c r="J1043" s="71" t="s">
        <v>7662</v>
      </c>
      <c r="K1043" s="52"/>
      <c r="L1043" s="52" t="str">
        <f>IF(VLOOKUP(B1043,Sheet2!A:B,2,FALSE)=0,"",VLOOKUP(B1043,Sheet2!A:B,2,FALSE))</f>
        <v/>
      </c>
    </row>
    <row r="1044" spans="2:12" x14ac:dyDescent="0.2">
      <c r="B1044" s="34" t="s">
        <v>4343</v>
      </c>
      <c r="C1044" s="29"/>
      <c r="D1044" s="29"/>
      <c r="E1044" s="35" t="s">
        <v>2093</v>
      </c>
      <c r="F1044" s="36" t="s">
        <v>4084</v>
      </c>
      <c r="G1044" s="36" t="s">
        <v>4344</v>
      </c>
      <c r="H1044" s="35" t="s">
        <v>2057</v>
      </c>
      <c r="I1044" s="37">
        <v>460</v>
      </c>
      <c r="J1044" s="71" t="s">
        <v>7662</v>
      </c>
      <c r="K1044" s="52"/>
      <c r="L1044" s="52" t="str">
        <f>IF(VLOOKUP(B1044,Sheet2!A:B,2,FALSE)=0,"",VLOOKUP(B1044,Sheet2!A:B,2,FALSE))</f>
        <v/>
      </c>
    </row>
    <row r="1045" spans="2:12" x14ac:dyDescent="0.2">
      <c r="B1045" s="34" t="s">
        <v>4345</v>
      </c>
      <c r="C1045" s="29"/>
      <c r="D1045" s="29"/>
      <c r="E1045" s="35" t="s">
        <v>2093</v>
      </c>
      <c r="F1045" s="36" t="s">
        <v>4084</v>
      </c>
      <c r="G1045" s="36" t="s">
        <v>4346</v>
      </c>
      <c r="H1045" s="35" t="s">
        <v>2057</v>
      </c>
      <c r="I1045" s="37">
        <v>320</v>
      </c>
      <c r="J1045" s="71" t="s">
        <v>7662</v>
      </c>
      <c r="K1045" s="52"/>
      <c r="L1045" s="52" t="str">
        <f>IF(VLOOKUP(B1045,Sheet2!A:B,2,FALSE)=0,"",VLOOKUP(B1045,Sheet2!A:B,2,FALSE))</f>
        <v/>
      </c>
    </row>
    <row r="1046" spans="2:12" x14ac:dyDescent="0.2">
      <c r="B1046" s="34" t="s">
        <v>4347</v>
      </c>
      <c r="C1046" s="29"/>
      <c r="D1046" s="29"/>
      <c r="E1046" s="35" t="s">
        <v>2093</v>
      </c>
      <c r="F1046" s="36" t="s">
        <v>4084</v>
      </c>
      <c r="G1046" s="36" t="s">
        <v>4348</v>
      </c>
      <c r="H1046" s="35" t="s">
        <v>2057</v>
      </c>
      <c r="I1046" s="37">
        <v>270</v>
      </c>
      <c r="J1046" s="71" t="s">
        <v>7662</v>
      </c>
      <c r="K1046" s="52"/>
      <c r="L1046" s="52" t="str">
        <f>IF(VLOOKUP(B1046,Sheet2!A:B,2,FALSE)=0,"",VLOOKUP(B1046,Sheet2!A:B,2,FALSE))</f>
        <v/>
      </c>
    </row>
    <row r="1047" spans="2:12" x14ac:dyDescent="0.2">
      <c r="B1047" s="34" t="s">
        <v>4349</v>
      </c>
      <c r="C1047" s="29"/>
      <c r="D1047" s="29"/>
      <c r="E1047" s="35" t="s">
        <v>2093</v>
      </c>
      <c r="F1047" s="36" t="s">
        <v>4084</v>
      </c>
      <c r="G1047" s="36" t="s">
        <v>4350</v>
      </c>
      <c r="H1047" s="35" t="s">
        <v>2057</v>
      </c>
      <c r="I1047" s="37">
        <v>160</v>
      </c>
      <c r="J1047" s="71" t="s">
        <v>7662</v>
      </c>
      <c r="K1047" s="52"/>
      <c r="L1047" s="52" t="str">
        <f>IF(VLOOKUP(B1047,Sheet2!A:B,2,FALSE)=0,"",VLOOKUP(B1047,Sheet2!A:B,2,FALSE))</f>
        <v/>
      </c>
    </row>
    <row r="1048" spans="2:12" x14ac:dyDescent="0.2">
      <c r="B1048" s="34" t="s">
        <v>4351</v>
      </c>
      <c r="C1048" s="29"/>
      <c r="D1048" s="29"/>
      <c r="E1048" s="35" t="s">
        <v>2093</v>
      </c>
      <c r="F1048" s="36" t="s">
        <v>4084</v>
      </c>
      <c r="G1048" s="36" t="s">
        <v>4352</v>
      </c>
      <c r="H1048" s="35" t="s">
        <v>2057</v>
      </c>
      <c r="I1048" s="37">
        <v>280</v>
      </c>
      <c r="J1048" s="71" t="s">
        <v>7662</v>
      </c>
      <c r="K1048" s="52"/>
      <c r="L1048" s="52" t="str">
        <f>IF(VLOOKUP(B1048,Sheet2!A:B,2,FALSE)=0,"",VLOOKUP(B1048,Sheet2!A:B,2,FALSE))</f>
        <v/>
      </c>
    </row>
    <row r="1049" spans="2:12" x14ac:dyDescent="0.2">
      <c r="B1049" s="34" t="s">
        <v>4353</v>
      </c>
      <c r="C1049" s="29"/>
      <c r="D1049" s="29"/>
      <c r="E1049" s="35" t="s">
        <v>2093</v>
      </c>
      <c r="F1049" s="36" t="s">
        <v>4084</v>
      </c>
      <c r="G1049" s="36" t="s">
        <v>4354</v>
      </c>
      <c r="H1049" s="35" t="s">
        <v>2057</v>
      </c>
      <c r="I1049" s="37">
        <v>220</v>
      </c>
      <c r="J1049" s="71" t="s">
        <v>7662</v>
      </c>
      <c r="K1049" s="52"/>
      <c r="L1049" s="52" t="str">
        <f>IF(VLOOKUP(B1049,Sheet2!A:B,2,FALSE)=0,"",VLOOKUP(B1049,Sheet2!A:B,2,FALSE))</f>
        <v/>
      </c>
    </row>
    <row r="1050" spans="2:12" x14ac:dyDescent="0.2">
      <c r="B1050" s="34" t="s">
        <v>4355</v>
      </c>
      <c r="C1050" s="29"/>
      <c r="D1050" s="29"/>
      <c r="E1050" s="35" t="s">
        <v>2093</v>
      </c>
      <c r="F1050" s="36" t="s">
        <v>4084</v>
      </c>
      <c r="G1050" s="36" t="s">
        <v>4356</v>
      </c>
      <c r="H1050" s="35" t="s">
        <v>2057</v>
      </c>
      <c r="I1050" s="37">
        <v>180</v>
      </c>
      <c r="J1050" s="71" t="s">
        <v>7662</v>
      </c>
      <c r="K1050" s="52"/>
      <c r="L1050" s="52" t="str">
        <f>IF(VLOOKUP(B1050,Sheet2!A:B,2,FALSE)=0,"",VLOOKUP(B1050,Sheet2!A:B,2,FALSE))</f>
        <v/>
      </c>
    </row>
    <row r="1051" spans="2:12" x14ac:dyDescent="0.2">
      <c r="B1051" s="34" t="s">
        <v>4357</v>
      </c>
      <c r="C1051" s="29"/>
      <c r="D1051" s="29"/>
      <c r="E1051" s="35" t="s">
        <v>2093</v>
      </c>
      <c r="F1051" s="36" t="s">
        <v>4084</v>
      </c>
      <c r="G1051" s="36" t="s">
        <v>4358</v>
      </c>
      <c r="H1051" s="35" t="s">
        <v>2057</v>
      </c>
      <c r="I1051" s="37">
        <v>80</v>
      </c>
      <c r="J1051" s="71" t="s">
        <v>7662</v>
      </c>
      <c r="K1051" s="52"/>
      <c r="L1051" s="52" t="str">
        <f>IF(VLOOKUP(B1051,Sheet2!A:B,2,FALSE)=0,"",VLOOKUP(B1051,Sheet2!A:B,2,FALSE))</f>
        <v/>
      </c>
    </row>
    <row r="1052" spans="2:12" x14ac:dyDescent="0.2">
      <c r="B1052" s="34" t="s">
        <v>4359</v>
      </c>
      <c r="C1052" s="29"/>
      <c r="D1052" s="29"/>
      <c r="E1052" s="35" t="s">
        <v>2093</v>
      </c>
      <c r="F1052" s="36" t="s">
        <v>4084</v>
      </c>
      <c r="G1052" s="36" t="s">
        <v>4360</v>
      </c>
      <c r="H1052" s="35" t="s">
        <v>2057</v>
      </c>
      <c r="I1052" s="37">
        <v>400</v>
      </c>
      <c r="J1052" s="71" t="s">
        <v>7662</v>
      </c>
      <c r="K1052" s="52"/>
      <c r="L1052" s="52" t="str">
        <f>IF(VLOOKUP(B1052,Sheet2!A:B,2,FALSE)=0,"",VLOOKUP(B1052,Sheet2!A:B,2,FALSE))</f>
        <v/>
      </c>
    </row>
    <row r="1053" spans="2:12" x14ac:dyDescent="0.2">
      <c r="B1053" s="34" t="s">
        <v>4361</v>
      </c>
      <c r="C1053" s="29"/>
      <c r="D1053" s="29"/>
      <c r="E1053" s="35" t="s">
        <v>2093</v>
      </c>
      <c r="F1053" s="36" t="s">
        <v>4084</v>
      </c>
      <c r="G1053" s="36" t="s">
        <v>4362</v>
      </c>
      <c r="H1053" s="35" t="s">
        <v>2057</v>
      </c>
      <c r="I1053" s="37">
        <v>728</v>
      </c>
      <c r="J1053" s="71" t="s">
        <v>7662</v>
      </c>
      <c r="K1053" s="52"/>
      <c r="L1053" s="52" t="str">
        <f>IF(VLOOKUP(B1053,Sheet2!A:B,2,FALSE)=0,"",VLOOKUP(B1053,Sheet2!A:B,2,FALSE))</f>
        <v/>
      </c>
    </row>
    <row r="1054" spans="2:12" x14ac:dyDescent="0.2">
      <c r="B1054" s="34" t="s">
        <v>4363</v>
      </c>
      <c r="C1054" s="29"/>
      <c r="D1054" s="29"/>
      <c r="E1054" s="35" t="s">
        <v>2093</v>
      </c>
      <c r="F1054" s="36" t="s">
        <v>4084</v>
      </c>
      <c r="G1054" s="36" t="s">
        <v>4364</v>
      </c>
      <c r="H1054" s="35" t="s">
        <v>2057</v>
      </c>
      <c r="I1054" s="37">
        <v>250</v>
      </c>
      <c r="J1054" s="71" t="s">
        <v>7662</v>
      </c>
      <c r="K1054" s="52"/>
      <c r="L1054" s="52" t="str">
        <f>IF(VLOOKUP(B1054,Sheet2!A:B,2,FALSE)=0,"",VLOOKUP(B1054,Sheet2!A:B,2,FALSE))</f>
        <v/>
      </c>
    </row>
    <row r="1055" spans="2:12" x14ac:dyDescent="0.2">
      <c r="B1055" s="34" t="s">
        <v>4365</v>
      </c>
      <c r="C1055" s="29"/>
      <c r="D1055" s="29"/>
      <c r="E1055" s="35" t="s">
        <v>2093</v>
      </c>
      <c r="F1055" s="36" t="s">
        <v>4084</v>
      </c>
      <c r="G1055" s="36" t="s">
        <v>4366</v>
      </c>
      <c r="H1055" s="35" t="s">
        <v>2057</v>
      </c>
      <c r="I1055" s="37">
        <v>410</v>
      </c>
      <c r="J1055" s="71" t="s">
        <v>7662</v>
      </c>
      <c r="K1055" s="52"/>
      <c r="L1055" s="52" t="str">
        <f>IF(VLOOKUP(B1055,Sheet2!A:B,2,FALSE)=0,"",VLOOKUP(B1055,Sheet2!A:B,2,FALSE))</f>
        <v/>
      </c>
    </row>
    <row r="1056" spans="2:12" x14ac:dyDescent="0.2">
      <c r="B1056" s="34" t="s">
        <v>4367</v>
      </c>
      <c r="C1056" s="29"/>
      <c r="D1056" s="29"/>
      <c r="E1056" s="35" t="s">
        <v>2093</v>
      </c>
      <c r="F1056" s="36" t="s">
        <v>4084</v>
      </c>
      <c r="G1056" s="36" t="s">
        <v>4368</v>
      </c>
      <c r="H1056" s="35" t="s">
        <v>2057</v>
      </c>
      <c r="I1056" s="37">
        <v>80</v>
      </c>
      <c r="J1056" s="71" t="s">
        <v>7662</v>
      </c>
      <c r="K1056" s="52"/>
      <c r="L1056" s="52" t="str">
        <f>IF(VLOOKUP(B1056,Sheet2!A:B,2,FALSE)=0,"",VLOOKUP(B1056,Sheet2!A:B,2,FALSE))</f>
        <v/>
      </c>
    </row>
    <row r="1057" spans="2:12" x14ac:dyDescent="0.2">
      <c r="B1057" s="34" t="s">
        <v>4369</v>
      </c>
      <c r="C1057" s="29"/>
      <c r="D1057" s="29"/>
      <c r="E1057" s="35" t="s">
        <v>2093</v>
      </c>
      <c r="F1057" s="36" t="s">
        <v>4084</v>
      </c>
      <c r="G1057" s="36" t="s">
        <v>4370</v>
      </c>
      <c r="H1057" s="35" t="s">
        <v>2057</v>
      </c>
      <c r="I1057" s="37">
        <v>320</v>
      </c>
      <c r="J1057" s="71" t="s">
        <v>7662</v>
      </c>
      <c r="K1057" s="52"/>
      <c r="L1057" s="52" t="str">
        <f>IF(VLOOKUP(B1057,Sheet2!A:B,2,FALSE)=0,"",VLOOKUP(B1057,Sheet2!A:B,2,FALSE))</f>
        <v/>
      </c>
    </row>
    <row r="1058" spans="2:12" x14ac:dyDescent="0.2">
      <c r="B1058" s="34" t="s">
        <v>4371</v>
      </c>
      <c r="C1058" s="29"/>
      <c r="D1058" s="29"/>
      <c r="E1058" s="35" t="s">
        <v>2093</v>
      </c>
      <c r="F1058" s="36" t="s">
        <v>4084</v>
      </c>
      <c r="G1058" s="36" t="s">
        <v>4372</v>
      </c>
      <c r="H1058" s="35" t="s">
        <v>2057</v>
      </c>
      <c r="I1058" s="37">
        <v>230</v>
      </c>
      <c r="J1058" s="71" t="s">
        <v>7662</v>
      </c>
      <c r="K1058" s="52"/>
      <c r="L1058" s="52" t="str">
        <f>IF(VLOOKUP(B1058,Sheet2!A:B,2,FALSE)=0,"",VLOOKUP(B1058,Sheet2!A:B,2,FALSE))</f>
        <v/>
      </c>
    </row>
    <row r="1059" spans="2:12" x14ac:dyDescent="0.2">
      <c r="B1059" s="34" t="s">
        <v>4373</v>
      </c>
      <c r="C1059" s="29"/>
      <c r="D1059" s="29"/>
      <c r="E1059" s="35" t="s">
        <v>2093</v>
      </c>
      <c r="F1059" s="36" t="s">
        <v>4084</v>
      </c>
      <c r="G1059" s="36" t="s">
        <v>4374</v>
      </c>
      <c r="H1059" s="35" t="s">
        <v>2057</v>
      </c>
      <c r="I1059" s="37">
        <v>376</v>
      </c>
      <c r="J1059" s="71" t="s">
        <v>7662</v>
      </c>
      <c r="K1059" s="52"/>
      <c r="L1059" s="52" t="str">
        <f>IF(VLOOKUP(B1059,Sheet2!A:B,2,FALSE)=0,"",VLOOKUP(B1059,Sheet2!A:B,2,FALSE))</f>
        <v/>
      </c>
    </row>
    <row r="1060" spans="2:12" x14ac:dyDescent="0.2">
      <c r="B1060" s="34" t="s">
        <v>4375</v>
      </c>
      <c r="C1060" s="29"/>
      <c r="D1060" s="29"/>
      <c r="E1060" s="35" t="s">
        <v>2093</v>
      </c>
      <c r="F1060" s="36" t="s">
        <v>4084</v>
      </c>
      <c r="G1060" s="36" t="s">
        <v>4376</v>
      </c>
      <c r="H1060" s="35" t="s">
        <v>2057</v>
      </c>
      <c r="I1060" s="37">
        <v>246</v>
      </c>
      <c r="J1060" s="71" t="s">
        <v>7662</v>
      </c>
      <c r="K1060" s="52"/>
      <c r="L1060" s="52" t="str">
        <f>IF(VLOOKUP(B1060,Sheet2!A:B,2,FALSE)=0,"",VLOOKUP(B1060,Sheet2!A:B,2,FALSE))</f>
        <v/>
      </c>
    </row>
    <row r="1061" spans="2:12" x14ac:dyDescent="0.2">
      <c r="B1061" s="34" t="s">
        <v>4377</v>
      </c>
      <c r="C1061" s="29"/>
      <c r="D1061" s="29"/>
      <c r="E1061" s="35" t="s">
        <v>2093</v>
      </c>
      <c r="F1061" s="36" t="s">
        <v>4084</v>
      </c>
      <c r="G1061" s="36" t="s">
        <v>4378</v>
      </c>
      <c r="H1061" s="35" t="s">
        <v>2057</v>
      </c>
      <c r="I1061" s="37">
        <v>140</v>
      </c>
      <c r="J1061" s="71" t="s">
        <v>7662</v>
      </c>
      <c r="K1061" s="52"/>
      <c r="L1061" s="52" t="str">
        <f>IF(VLOOKUP(B1061,Sheet2!A:B,2,FALSE)=0,"",VLOOKUP(B1061,Sheet2!A:B,2,FALSE))</f>
        <v/>
      </c>
    </row>
    <row r="1062" spans="2:12" x14ac:dyDescent="0.2">
      <c r="B1062" s="34" t="s">
        <v>4379</v>
      </c>
      <c r="C1062" s="29"/>
      <c r="D1062" s="29"/>
      <c r="E1062" s="35" t="s">
        <v>2093</v>
      </c>
      <c r="F1062" s="36" t="s">
        <v>4084</v>
      </c>
      <c r="G1062" s="36" t="s">
        <v>4380</v>
      </c>
      <c r="H1062" s="35" t="s">
        <v>2057</v>
      </c>
      <c r="I1062" s="37">
        <v>319</v>
      </c>
      <c r="J1062" s="71" t="s">
        <v>7662</v>
      </c>
      <c r="K1062" s="52"/>
      <c r="L1062" s="52" t="str">
        <f>IF(VLOOKUP(B1062,Sheet2!A:B,2,FALSE)=0,"",VLOOKUP(B1062,Sheet2!A:B,2,FALSE))</f>
        <v/>
      </c>
    </row>
    <row r="1063" spans="2:12" x14ac:dyDescent="0.2">
      <c r="B1063" s="34" t="s">
        <v>4381</v>
      </c>
      <c r="C1063" s="29"/>
      <c r="D1063" s="29"/>
      <c r="E1063" s="35" t="s">
        <v>2093</v>
      </c>
      <c r="F1063" s="36" t="s">
        <v>4084</v>
      </c>
      <c r="G1063" s="36" t="s">
        <v>4382</v>
      </c>
      <c r="H1063" s="35" t="s">
        <v>2057</v>
      </c>
      <c r="I1063" s="37">
        <v>20</v>
      </c>
      <c r="J1063" s="71" t="s">
        <v>7662</v>
      </c>
      <c r="K1063" s="52"/>
      <c r="L1063" s="52" t="str">
        <f>IF(VLOOKUP(B1063,Sheet2!A:B,2,FALSE)=0,"",VLOOKUP(B1063,Sheet2!A:B,2,FALSE))</f>
        <v/>
      </c>
    </row>
    <row r="1064" spans="2:12" x14ac:dyDescent="0.2">
      <c r="B1064" s="34" t="s">
        <v>4383</v>
      </c>
      <c r="C1064" s="29"/>
      <c r="D1064" s="29"/>
      <c r="E1064" s="35" t="s">
        <v>2093</v>
      </c>
      <c r="F1064" s="36" t="s">
        <v>4084</v>
      </c>
      <c r="G1064" s="36" t="s">
        <v>4384</v>
      </c>
      <c r="H1064" s="35" t="s">
        <v>2057</v>
      </c>
      <c r="I1064" s="37">
        <v>260</v>
      </c>
      <c r="J1064" s="71" t="s">
        <v>7662</v>
      </c>
      <c r="K1064" s="52"/>
      <c r="L1064" s="52" t="str">
        <f>IF(VLOOKUP(B1064,Sheet2!A:B,2,FALSE)=0,"",VLOOKUP(B1064,Sheet2!A:B,2,FALSE))</f>
        <v/>
      </c>
    </row>
    <row r="1065" spans="2:12" x14ac:dyDescent="0.2">
      <c r="B1065" s="34" t="s">
        <v>4385</v>
      </c>
      <c r="C1065" s="29"/>
      <c r="D1065" s="29"/>
      <c r="E1065" s="35" t="s">
        <v>2093</v>
      </c>
      <c r="F1065" s="36" t="s">
        <v>4084</v>
      </c>
      <c r="G1065" s="36" t="s">
        <v>4386</v>
      </c>
      <c r="H1065" s="35" t="s">
        <v>2057</v>
      </c>
      <c r="I1065" s="37">
        <v>190</v>
      </c>
      <c r="J1065" s="71" t="s">
        <v>7662</v>
      </c>
      <c r="K1065" s="52"/>
      <c r="L1065" s="52" t="str">
        <f>IF(VLOOKUP(B1065,Sheet2!A:B,2,FALSE)=0,"",VLOOKUP(B1065,Sheet2!A:B,2,FALSE))</f>
        <v/>
      </c>
    </row>
    <row r="1066" spans="2:12" x14ac:dyDescent="0.2">
      <c r="B1066" s="34" t="s">
        <v>4387</v>
      </c>
      <c r="C1066" s="29"/>
      <c r="D1066" s="29"/>
      <c r="E1066" s="35" t="s">
        <v>2093</v>
      </c>
      <c r="F1066" s="36" t="s">
        <v>4084</v>
      </c>
      <c r="G1066" s="36" t="s">
        <v>4388</v>
      </c>
      <c r="H1066" s="35" t="s">
        <v>2057</v>
      </c>
      <c r="I1066" s="37">
        <v>104</v>
      </c>
      <c r="J1066" s="71" t="s">
        <v>7662</v>
      </c>
      <c r="K1066" s="52"/>
      <c r="L1066" s="52" t="str">
        <f>IF(VLOOKUP(B1066,Sheet2!A:B,2,FALSE)=0,"",VLOOKUP(B1066,Sheet2!A:B,2,FALSE))</f>
        <v/>
      </c>
    </row>
    <row r="1067" spans="2:12" x14ac:dyDescent="0.2">
      <c r="B1067" s="34" t="s">
        <v>4389</v>
      </c>
      <c r="C1067" s="29"/>
      <c r="D1067" s="29"/>
      <c r="E1067" s="35" t="s">
        <v>2093</v>
      </c>
      <c r="F1067" s="36" t="s">
        <v>4084</v>
      </c>
      <c r="G1067" s="36" t="s">
        <v>4390</v>
      </c>
      <c r="H1067" s="35" t="s">
        <v>2057</v>
      </c>
      <c r="I1067" s="37">
        <v>180</v>
      </c>
      <c r="J1067" s="71" t="s">
        <v>7662</v>
      </c>
      <c r="K1067" s="52"/>
      <c r="L1067" s="52" t="str">
        <f>IF(VLOOKUP(B1067,Sheet2!A:B,2,FALSE)=0,"",VLOOKUP(B1067,Sheet2!A:B,2,FALSE))</f>
        <v/>
      </c>
    </row>
    <row r="1068" spans="2:12" x14ac:dyDescent="0.2">
      <c r="B1068" s="34" t="s">
        <v>4391</v>
      </c>
      <c r="C1068" s="29"/>
      <c r="D1068" s="29"/>
      <c r="E1068" s="35" t="s">
        <v>2093</v>
      </c>
      <c r="F1068" s="36" t="s">
        <v>4084</v>
      </c>
      <c r="G1068" s="36" t="s">
        <v>4392</v>
      </c>
      <c r="H1068" s="35" t="s">
        <v>2057</v>
      </c>
      <c r="I1068" s="37">
        <v>50</v>
      </c>
      <c r="J1068" s="71" t="s">
        <v>7662</v>
      </c>
      <c r="K1068" s="52"/>
      <c r="L1068" s="52" t="str">
        <f>IF(VLOOKUP(B1068,Sheet2!A:B,2,FALSE)=0,"",VLOOKUP(B1068,Sheet2!A:B,2,FALSE))</f>
        <v/>
      </c>
    </row>
    <row r="1069" spans="2:12" x14ac:dyDescent="0.2">
      <c r="B1069" s="34" t="s">
        <v>4393</v>
      </c>
      <c r="C1069" s="29"/>
      <c r="D1069" s="29"/>
      <c r="E1069" s="35" t="s">
        <v>2093</v>
      </c>
      <c r="F1069" s="36" t="s">
        <v>4084</v>
      </c>
      <c r="G1069" s="36" t="s">
        <v>4394</v>
      </c>
      <c r="H1069" s="35" t="s">
        <v>2057</v>
      </c>
      <c r="I1069" s="37">
        <v>546</v>
      </c>
      <c r="J1069" s="71" t="s">
        <v>7662</v>
      </c>
      <c r="K1069" s="52"/>
      <c r="L1069" s="52" t="str">
        <f>IF(VLOOKUP(B1069,Sheet2!A:B,2,FALSE)=0,"",VLOOKUP(B1069,Sheet2!A:B,2,FALSE))</f>
        <v/>
      </c>
    </row>
    <row r="1070" spans="2:12" x14ac:dyDescent="0.2">
      <c r="B1070" s="34" t="s">
        <v>4395</v>
      </c>
      <c r="C1070" s="29"/>
      <c r="D1070" s="29"/>
      <c r="E1070" s="35" t="s">
        <v>2093</v>
      </c>
      <c r="F1070" s="36" t="s">
        <v>3261</v>
      </c>
      <c r="G1070" s="36" t="s">
        <v>4396</v>
      </c>
      <c r="H1070" s="35" t="s">
        <v>3233</v>
      </c>
      <c r="I1070" s="37">
        <v>300</v>
      </c>
      <c r="J1070" s="71" t="s">
        <v>7662</v>
      </c>
      <c r="K1070" s="52"/>
      <c r="L1070" s="52" t="str">
        <f>IF(VLOOKUP(B1070,Sheet2!A:B,2,FALSE)=0,"",VLOOKUP(B1070,Sheet2!A:B,2,FALSE))</f>
        <v/>
      </c>
    </row>
    <row r="1071" spans="2:12" x14ac:dyDescent="0.2">
      <c r="B1071" s="34" t="s">
        <v>4397</v>
      </c>
      <c r="C1071" s="29"/>
      <c r="D1071" s="29"/>
      <c r="E1071" s="35" t="s">
        <v>2093</v>
      </c>
      <c r="F1071" s="36" t="s">
        <v>4398</v>
      </c>
      <c r="G1071" s="36" t="s">
        <v>4399</v>
      </c>
      <c r="H1071" s="35" t="s">
        <v>3233</v>
      </c>
      <c r="I1071" s="37">
        <v>100</v>
      </c>
      <c r="J1071" s="71" t="s">
        <v>7662</v>
      </c>
      <c r="K1071" s="52"/>
      <c r="L1071" s="52" t="str">
        <f>IF(VLOOKUP(B1071,Sheet2!A:B,2,FALSE)=0,"",VLOOKUP(B1071,Sheet2!A:B,2,FALSE))</f>
        <v/>
      </c>
    </row>
    <row r="1072" spans="2:12" x14ac:dyDescent="0.2">
      <c r="B1072" s="34" t="s">
        <v>4400</v>
      </c>
      <c r="C1072" s="29"/>
      <c r="D1072" s="29"/>
      <c r="E1072" s="35" t="s">
        <v>2093</v>
      </c>
      <c r="F1072" s="36" t="s">
        <v>4401</v>
      </c>
      <c r="G1072" s="36" t="s">
        <v>4402</v>
      </c>
      <c r="H1072" s="35" t="s">
        <v>3233</v>
      </c>
      <c r="I1072" s="37">
        <v>300</v>
      </c>
      <c r="J1072" s="71" t="s">
        <v>7662</v>
      </c>
      <c r="K1072" s="52"/>
      <c r="L1072" s="52" t="str">
        <f>IF(VLOOKUP(B1072,Sheet2!A:B,2,FALSE)=0,"",VLOOKUP(B1072,Sheet2!A:B,2,FALSE))</f>
        <v/>
      </c>
    </row>
    <row r="1073" spans="2:12" x14ac:dyDescent="0.2">
      <c r="B1073" s="34" t="s">
        <v>4403</v>
      </c>
      <c r="C1073" s="29"/>
      <c r="D1073" s="29"/>
      <c r="E1073" s="35" t="s">
        <v>2093</v>
      </c>
      <c r="F1073" s="36" t="s">
        <v>4401</v>
      </c>
      <c r="G1073" s="36" t="s">
        <v>4404</v>
      </c>
      <c r="H1073" s="35" t="s">
        <v>3233</v>
      </c>
      <c r="I1073" s="37">
        <v>100</v>
      </c>
      <c r="J1073" s="71" t="s">
        <v>7662</v>
      </c>
      <c r="K1073" s="52"/>
      <c r="L1073" s="52" t="str">
        <f>IF(VLOOKUP(B1073,Sheet2!A:B,2,FALSE)=0,"",VLOOKUP(B1073,Sheet2!A:B,2,FALSE))</f>
        <v/>
      </c>
    </row>
    <row r="1074" spans="2:12" x14ac:dyDescent="0.2">
      <c r="B1074" s="34" t="s">
        <v>4405</v>
      </c>
      <c r="C1074" s="29"/>
      <c r="D1074" s="29"/>
      <c r="E1074" s="35" t="s">
        <v>2093</v>
      </c>
      <c r="F1074" s="36" t="s">
        <v>3459</v>
      </c>
      <c r="G1074" s="36" t="s">
        <v>4406</v>
      </c>
      <c r="H1074" s="35" t="s">
        <v>2057</v>
      </c>
      <c r="I1074" s="37">
        <v>100</v>
      </c>
      <c r="J1074" s="71" t="s">
        <v>7662</v>
      </c>
      <c r="K1074" s="52"/>
      <c r="L1074" s="52" t="str">
        <f>IF(VLOOKUP(B1074,Sheet2!A:B,2,FALSE)=0,"",VLOOKUP(B1074,Sheet2!A:B,2,FALSE))</f>
        <v/>
      </c>
    </row>
    <row r="1075" spans="2:12" x14ac:dyDescent="0.2">
      <c r="B1075" s="34" t="s">
        <v>4407</v>
      </c>
      <c r="C1075" s="29"/>
      <c r="D1075" s="29"/>
      <c r="E1075" s="35" t="s">
        <v>2093</v>
      </c>
      <c r="F1075" s="36" t="s">
        <v>4401</v>
      </c>
      <c r="G1075" s="36" t="s">
        <v>4408</v>
      </c>
      <c r="H1075" s="35" t="s">
        <v>3233</v>
      </c>
      <c r="I1075" s="37">
        <v>200</v>
      </c>
      <c r="J1075" s="71" t="s">
        <v>7662</v>
      </c>
      <c r="K1075" s="52"/>
      <c r="L1075" s="52" t="str">
        <f>IF(VLOOKUP(B1075,Sheet2!A:B,2,FALSE)=0,"",VLOOKUP(B1075,Sheet2!A:B,2,FALSE))</f>
        <v/>
      </c>
    </row>
    <row r="1076" spans="2:12" x14ac:dyDescent="0.2">
      <c r="B1076" s="34" t="s">
        <v>4409</v>
      </c>
      <c r="C1076" s="29"/>
      <c r="D1076" s="29"/>
      <c r="E1076" s="35" t="s">
        <v>2093</v>
      </c>
      <c r="F1076" s="36" t="s">
        <v>4084</v>
      </c>
      <c r="G1076" s="36" t="s">
        <v>4410</v>
      </c>
      <c r="H1076" s="35" t="s">
        <v>2057</v>
      </c>
      <c r="I1076" s="37">
        <v>305</v>
      </c>
      <c r="J1076" s="71" t="s">
        <v>7662</v>
      </c>
      <c r="K1076" s="52"/>
      <c r="L1076" s="52" t="str">
        <f>IF(VLOOKUP(B1076,Sheet2!A:B,2,FALSE)=0,"",VLOOKUP(B1076,Sheet2!A:B,2,FALSE))</f>
        <v/>
      </c>
    </row>
    <row r="1077" spans="2:12" x14ac:dyDescent="0.2">
      <c r="B1077" s="34" t="s">
        <v>4411</v>
      </c>
      <c r="C1077" s="29"/>
      <c r="D1077" s="29"/>
      <c r="E1077" s="35" t="s">
        <v>2093</v>
      </c>
      <c r="F1077" s="36" t="s">
        <v>4084</v>
      </c>
      <c r="G1077" s="36" t="s">
        <v>4412</v>
      </c>
      <c r="H1077" s="35" t="s">
        <v>2057</v>
      </c>
      <c r="I1077" s="37">
        <v>70</v>
      </c>
      <c r="J1077" s="71" t="s">
        <v>7662</v>
      </c>
      <c r="K1077" s="52"/>
      <c r="L1077" s="52" t="str">
        <f>IF(VLOOKUP(B1077,Sheet2!A:B,2,FALSE)=0,"",VLOOKUP(B1077,Sheet2!A:B,2,FALSE))</f>
        <v/>
      </c>
    </row>
    <row r="1078" spans="2:12" x14ac:dyDescent="0.2">
      <c r="B1078" s="34" t="s">
        <v>4413</v>
      </c>
      <c r="C1078" s="29"/>
      <c r="D1078" s="29"/>
      <c r="E1078" s="35" t="s">
        <v>2093</v>
      </c>
      <c r="F1078" s="36" t="s">
        <v>4084</v>
      </c>
      <c r="G1078" s="36" t="s">
        <v>4414</v>
      </c>
      <c r="H1078" s="35" t="s">
        <v>2057</v>
      </c>
      <c r="I1078" s="37">
        <v>90</v>
      </c>
      <c r="J1078" s="71" t="s">
        <v>7662</v>
      </c>
      <c r="K1078" s="52"/>
      <c r="L1078" s="52" t="str">
        <f>IF(VLOOKUP(B1078,Sheet2!A:B,2,FALSE)=0,"",VLOOKUP(B1078,Sheet2!A:B,2,FALSE))</f>
        <v/>
      </c>
    </row>
    <row r="1079" spans="2:12" x14ac:dyDescent="0.2">
      <c r="B1079" s="34" t="s">
        <v>4415</v>
      </c>
      <c r="C1079" s="29"/>
      <c r="D1079" s="29"/>
      <c r="E1079" s="35" t="s">
        <v>2093</v>
      </c>
      <c r="F1079" s="36" t="s">
        <v>4084</v>
      </c>
      <c r="G1079" s="36" t="s">
        <v>4416</v>
      </c>
      <c r="H1079" s="35" t="s">
        <v>2057</v>
      </c>
      <c r="I1079" s="37">
        <v>290</v>
      </c>
      <c r="J1079" s="71" t="s">
        <v>7662</v>
      </c>
      <c r="K1079" s="52"/>
      <c r="L1079" s="52" t="str">
        <f>IF(VLOOKUP(B1079,Sheet2!A:B,2,FALSE)=0,"",VLOOKUP(B1079,Sheet2!A:B,2,FALSE))</f>
        <v/>
      </c>
    </row>
    <row r="1080" spans="2:12" x14ac:dyDescent="0.2">
      <c r="B1080" s="34" t="s">
        <v>4417</v>
      </c>
      <c r="C1080" s="29"/>
      <c r="D1080" s="29"/>
      <c r="E1080" s="35" t="s">
        <v>2093</v>
      </c>
      <c r="F1080" s="36" t="s">
        <v>4084</v>
      </c>
      <c r="G1080" s="36" t="s">
        <v>4418</v>
      </c>
      <c r="H1080" s="35" t="s">
        <v>2057</v>
      </c>
      <c r="I1080" s="37">
        <v>82</v>
      </c>
      <c r="J1080" s="71" t="s">
        <v>7662</v>
      </c>
      <c r="K1080" s="52"/>
      <c r="L1080" s="52" t="str">
        <f>IF(VLOOKUP(B1080,Sheet2!A:B,2,FALSE)=0,"",VLOOKUP(B1080,Sheet2!A:B,2,FALSE))</f>
        <v/>
      </c>
    </row>
    <row r="1081" spans="2:12" x14ac:dyDescent="0.2">
      <c r="B1081" s="34" t="s">
        <v>4419</v>
      </c>
      <c r="C1081" s="29"/>
      <c r="D1081" s="29"/>
      <c r="E1081" s="35" t="s">
        <v>2093</v>
      </c>
      <c r="F1081" s="36" t="s">
        <v>4084</v>
      </c>
      <c r="G1081" s="36" t="s">
        <v>4420</v>
      </c>
      <c r="H1081" s="35" t="s">
        <v>2057</v>
      </c>
      <c r="I1081" s="37">
        <v>250</v>
      </c>
      <c r="J1081" s="71" t="s">
        <v>7662</v>
      </c>
      <c r="K1081" s="52"/>
      <c r="L1081" s="52" t="str">
        <f>IF(VLOOKUP(B1081,Sheet2!A:B,2,FALSE)=0,"",VLOOKUP(B1081,Sheet2!A:B,2,FALSE))</f>
        <v/>
      </c>
    </row>
    <row r="1082" spans="2:12" x14ac:dyDescent="0.2">
      <c r="B1082" s="34" t="s">
        <v>4421</v>
      </c>
      <c r="C1082" s="29"/>
      <c r="D1082" s="29"/>
      <c r="E1082" s="35" t="s">
        <v>2093</v>
      </c>
      <c r="F1082" s="36" t="s">
        <v>4084</v>
      </c>
      <c r="G1082" s="36" t="s">
        <v>4422</v>
      </c>
      <c r="H1082" s="35" t="s">
        <v>2057</v>
      </c>
      <c r="I1082" s="37">
        <v>154</v>
      </c>
      <c r="J1082" s="71" t="s">
        <v>7662</v>
      </c>
      <c r="K1082" s="52"/>
      <c r="L1082" s="52" t="str">
        <f>IF(VLOOKUP(B1082,Sheet2!A:B,2,FALSE)=0,"",VLOOKUP(B1082,Sheet2!A:B,2,FALSE))</f>
        <v/>
      </c>
    </row>
    <row r="1083" spans="2:12" x14ac:dyDescent="0.2">
      <c r="B1083" s="34" t="s">
        <v>4423</v>
      </c>
      <c r="C1083" s="29"/>
      <c r="D1083" s="29"/>
      <c r="E1083" s="35" t="s">
        <v>2093</v>
      </c>
      <c r="F1083" s="36" t="s">
        <v>4084</v>
      </c>
      <c r="G1083" s="36" t="s">
        <v>4424</v>
      </c>
      <c r="H1083" s="35" t="s">
        <v>2057</v>
      </c>
      <c r="I1083" s="37">
        <v>302</v>
      </c>
      <c r="J1083" s="71" t="s">
        <v>7662</v>
      </c>
      <c r="K1083" s="52"/>
      <c r="L1083" s="52" t="str">
        <f>IF(VLOOKUP(B1083,Sheet2!A:B,2,FALSE)=0,"",VLOOKUP(B1083,Sheet2!A:B,2,FALSE))</f>
        <v/>
      </c>
    </row>
    <row r="1084" spans="2:12" x14ac:dyDescent="0.2">
      <c r="B1084" s="34" t="s">
        <v>4425</v>
      </c>
      <c r="C1084" s="29"/>
      <c r="D1084" s="29"/>
      <c r="E1084" s="35" t="s">
        <v>2093</v>
      </c>
      <c r="F1084" s="36" t="s">
        <v>4084</v>
      </c>
      <c r="G1084" s="36" t="s">
        <v>4426</v>
      </c>
      <c r="H1084" s="35" t="s">
        <v>2057</v>
      </c>
      <c r="I1084" s="37">
        <v>430</v>
      </c>
      <c r="J1084" s="71" t="s">
        <v>7662</v>
      </c>
      <c r="K1084" s="52"/>
      <c r="L1084" s="52" t="str">
        <f>IF(VLOOKUP(B1084,Sheet2!A:B,2,FALSE)=0,"",VLOOKUP(B1084,Sheet2!A:B,2,FALSE))</f>
        <v/>
      </c>
    </row>
    <row r="1085" spans="2:12" x14ac:dyDescent="0.2">
      <c r="B1085" s="34" t="s">
        <v>4427</v>
      </c>
      <c r="C1085" s="29"/>
      <c r="D1085" s="29"/>
      <c r="E1085" s="35" t="s">
        <v>2093</v>
      </c>
      <c r="F1085" s="36" t="s">
        <v>4084</v>
      </c>
      <c r="G1085" s="36" t="s">
        <v>4428</v>
      </c>
      <c r="H1085" s="35" t="s">
        <v>2057</v>
      </c>
      <c r="I1085" s="37">
        <v>650</v>
      </c>
      <c r="J1085" s="71" t="s">
        <v>7662</v>
      </c>
      <c r="K1085" s="52"/>
      <c r="L1085" s="52" t="str">
        <f>IF(VLOOKUP(B1085,Sheet2!A:B,2,FALSE)=0,"",VLOOKUP(B1085,Sheet2!A:B,2,FALSE))</f>
        <v/>
      </c>
    </row>
    <row r="1086" spans="2:12" x14ac:dyDescent="0.2">
      <c r="B1086" s="34" t="s">
        <v>4429</v>
      </c>
      <c r="C1086" s="29"/>
      <c r="D1086" s="29"/>
      <c r="E1086" s="35" t="s">
        <v>2093</v>
      </c>
      <c r="F1086" s="36" t="s">
        <v>4084</v>
      </c>
      <c r="G1086" s="36" t="s">
        <v>4430</v>
      </c>
      <c r="H1086" s="35" t="s">
        <v>2057</v>
      </c>
      <c r="I1086" s="37">
        <v>670</v>
      </c>
      <c r="J1086" s="71" t="s">
        <v>7662</v>
      </c>
      <c r="K1086" s="52"/>
      <c r="L1086" s="52" t="str">
        <f>IF(VLOOKUP(B1086,Sheet2!A:B,2,FALSE)=0,"",VLOOKUP(B1086,Sheet2!A:B,2,FALSE))</f>
        <v/>
      </c>
    </row>
    <row r="1087" spans="2:12" x14ac:dyDescent="0.2">
      <c r="B1087" s="34" t="s">
        <v>4431</v>
      </c>
      <c r="C1087" s="29"/>
      <c r="D1087" s="29"/>
      <c r="E1087" s="35" t="s">
        <v>2093</v>
      </c>
      <c r="F1087" s="36" t="s">
        <v>4084</v>
      </c>
      <c r="G1087" s="36" t="s">
        <v>4432</v>
      </c>
      <c r="H1087" s="35" t="s">
        <v>2057</v>
      </c>
      <c r="I1087" s="37">
        <v>220</v>
      </c>
      <c r="J1087" s="71" t="s">
        <v>7662</v>
      </c>
      <c r="K1087" s="52"/>
      <c r="L1087" s="52" t="str">
        <f>IF(VLOOKUP(B1087,Sheet2!A:B,2,FALSE)=0,"",VLOOKUP(B1087,Sheet2!A:B,2,FALSE))</f>
        <v/>
      </c>
    </row>
    <row r="1088" spans="2:12" x14ac:dyDescent="0.2">
      <c r="B1088" s="34" t="s">
        <v>4433</v>
      </c>
      <c r="C1088" s="29"/>
      <c r="D1088" s="29"/>
      <c r="E1088" s="35" t="s">
        <v>2093</v>
      </c>
      <c r="F1088" s="36" t="s">
        <v>4084</v>
      </c>
      <c r="G1088" s="36" t="s">
        <v>4434</v>
      </c>
      <c r="H1088" s="35" t="s">
        <v>2057</v>
      </c>
      <c r="I1088" s="37">
        <v>350</v>
      </c>
      <c r="J1088" s="71" t="s">
        <v>7662</v>
      </c>
      <c r="K1088" s="52"/>
      <c r="L1088" s="52" t="str">
        <f>IF(VLOOKUP(B1088,Sheet2!A:B,2,FALSE)=0,"",VLOOKUP(B1088,Sheet2!A:B,2,FALSE))</f>
        <v/>
      </c>
    </row>
    <row r="1089" spans="2:12" x14ac:dyDescent="0.2">
      <c r="B1089" s="34" t="s">
        <v>4435</v>
      </c>
      <c r="C1089" s="29"/>
      <c r="D1089" s="29"/>
      <c r="E1089" s="35" t="s">
        <v>2093</v>
      </c>
      <c r="F1089" s="36" t="s">
        <v>4084</v>
      </c>
      <c r="G1089" s="36" t="s">
        <v>4436</v>
      </c>
      <c r="H1089" s="35" t="s">
        <v>2057</v>
      </c>
      <c r="I1089" s="37">
        <v>470</v>
      </c>
      <c r="J1089" s="71" t="s">
        <v>7662</v>
      </c>
      <c r="K1089" s="52"/>
      <c r="L1089" s="52" t="str">
        <f>IF(VLOOKUP(B1089,Sheet2!A:B,2,FALSE)=0,"",VLOOKUP(B1089,Sheet2!A:B,2,FALSE))</f>
        <v/>
      </c>
    </row>
    <row r="1090" spans="2:12" x14ac:dyDescent="0.2">
      <c r="B1090" s="34" t="s">
        <v>4437</v>
      </c>
      <c r="C1090" s="29"/>
      <c r="D1090" s="29"/>
      <c r="E1090" s="35" t="s">
        <v>2093</v>
      </c>
      <c r="F1090" s="36" t="s">
        <v>4084</v>
      </c>
      <c r="G1090" s="36" t="s">
        <v>4438</v>
      </c>
      <c r="H1090" s="35" t="s">
        <v>2057</v>
      </c>
      <c r="I1090" s="37">
        <v>3000</v>
      </c>
      <c r="J1090" s="71" t="s">
        <v>7662</v>
      </c>
      <c r="K1090" s="52"/>
      <c r="L1090" s="52" t="str">
        <f>IF(VLOOKUP(B1090,Sheet2!A:B,2,FALSE)=0,"",VLOOKUP(B1090,Sheet2!A:B,2,FALSE))</f>
        <v/>
      </c>
    </row>
    <row r="1091" spans="2:12" x14ac:dyDescent="0.2">
      <c r="B1091" s="34" t="s">
        <v>4439</v>
      </c>
      <c r="C1091" s="29"/>
      <c r="D1091" s="29"/>
      <c r="E1091" s="35" t="s">
        <v>2093</v>
      </c>
      <c r="F1091" s="36" t="s">
        <v>3451</v>
      </c>
      <c r="G1091" s="36" t="s">
        <v>4440</v>
      </c>
      <c r="H1091" s="35" t="s">
        <v>2057</v>
      </c>
      <c r="I1091" s="37">
        <v>74</v>
      </c>
      <c r="J1091" s="71" t="s">
        <v>7662</v>
      </c>
      <c r="K1091" s="52"/>
      <c r="L1091" s="52" t="str">
        <f>IF(VLOOKUP(B1091,Sheet2!A:B,2,FALSE)=0,"",VLOOKUP(B1091,Sheet2!A:B,2,FALSE))</f>
        <v/>
      </c>
    </row>
    <row r="1092" spans="2:12" x14ac:dyDescent="0.2">
      <c r="B1092" s="34" t="s">
        <v>4441</v>
      </c>
      <c r="C1092" s="29"/>
      <c r="D1092" s="29"/>
      <c r="E1092" s="35" t="s">
        <v>2093</v>
      </c>
      <c r="F1092" s="36" t="s">
        <v>3556</v>
      </c>
      <c r="G1092" s="36" t="s">
        <v>4442</v>
      </c>
      <c r="H1092" s="35" t="s">
        <v>3233</v>
      </c>
      <c r="I1092" s="37">
        <v>100</v>
      </c>
      <c r="J1092" s="71" t="s">
        <v>7662</v>
      </c>
      <c r="K1092" s="52"/>
      <c r="L1092" s="52" t="str">
        <f>IF(VLOOKUP(B1092,Sheet2!A:B,2,FALSE)=0,"",VLOOKUP(B1092,Sheet2!A:B,2,FALSE))</f>
        <v/>
      </c>
    </row>
    <row r="1093" spans="2:12" x14ac:dyDescent="0.2">
      <c r="B1093" s="34" t="s">
        <v>4443</v>
      </c>
      <c r="C1093" s="29"/>
      <c r="D1093" s="29"/>
      <c r="E1093" s="35" t="s">
        <v>2093</v>
      </c>
      <c r="F1093" s="36" t="s">
        <v>3442</v>
      </c>
      <c r="G1093" s="36" t="s">
        <v>4444</v>
      </c>
      <c r="H1093" s="35" t="s">
        <v>2057</v>
      </c>
      <c r="I1093" s="37">
        <v>200</v>
      </c>
      <c r="J1093" s="71" t="s">
        <v>7662</v>
      </c>
      <c r="K1093" s="52"/>
      <c r="L1093" s="52" t="str">
        <f>IF(VLOOKUP(B1093,Sheet2!A:B,2,FALSE)=0,"",VLOOKUP(B1093,Sheet2!A:B,2,FALSE))</f>
        <v/>
      </c>
    </row>
    <row r="1094" spans="2:12" x14ac:dyDescent="0.2">
      <c r="B1094" s="34" t="s">
        <v>4445</v>
      </c>
      <c r="C1094" s="29"/>
      <c r="D1094" s="29"/>
      <c r="E1094" s="35" t="s">
        <v>2093</v>
      </c>
      <c r="F1094" s="36" t="s">
        <v>4084</v>
      </c>
      <c r="G1094" s="36" t="s">
        <v>4446</v>
      </c>
      <c r="H1094" s="35" t="s">
        <v>2057</v>
      </c>
      <c r="I1094" s="37">
        <v>380</v>
      </c>
      <c r="J1094" s="71" t="s">
        <v>7662</v>
      </c>
      <c r="K1094" s="52"/>
      <c r="L1094" s="52" t="str">
        <f>IF(VLOOKUP(B1094,Sheet2!A:B,2,FALSE)=0,"",VLOOKUP(B1094,Sheet2!A:B,2,FALSE))</f>
        <v/>
      </c>
    </row>
    <row r="1095" spans="2:12" x14ac:dyDescent="0.2">
      <c r="B1095" s="34" t="s">
        <v>4447</v>
      </c>
      <c r="C1095" s="29"/>
      <c r="D1095" s="29"/>
      <c r="E1095" s="35" t="s">
        <v>2093</v>
      </c>
      <c r="F1095" s="36" t="s">
        <v>4448</v>
      </c>
      <c r="G1095" s="36" t="s">
        <v>4449</v>
      </c>
      <c r="H1095" s="35" t="s">
        <v>3233</v>
      </c>
      <c r="I1095" s="37">
        <v>395</v>
      </c>
      <c r="J1095" s="71" t="s">
        <v>7662</v>
      </c>
      <c r="K1095" s="52"/>
      <c r="L1095" s="52" t="str">
        <f>IF(VLOOKUP(B1095,Sheet2!A:B,2,FALSE)=0,"",VLOOKUP(B1095,Sheet2!A:B,2,FALSE))</f>
        <v/>
      </c>
    </row>
    <row r="1096" spans="2:12" x14ac:dyDescent="0.2">
      <c r="B1096" s="34" t="s">
        <v>4450</v>
      </c>
      <c r="C1096" s="29"/>
      <c r="D1096" s="29"/>
      <c r="E1096" s="35" t="s">
        <v>2093</v>
      </c>
      <c r="F1096" s="36" t="s">
        <v>4448</v>
      </c>
      <c r="G1096" s="36" t="s">
        <v>4451</v>
      </c>
      <c r="H1096" s="35" t="s">
        <v>3233</v>
      </c>
      <c r="I1096" s="37">
        <v>382</v>
      </c>
      <c r="J1096" s="71" t="s">
        <v>7662</v>
      </c>
      <c r="K1096" s="52"/>
      <c r="L1096" s="52" t="str">
        <f>IF(VLOOKUP(B1096,Sheet2!A:B,2,FALSE)=0,"",VLOOKUP(B1096,Sheet2!A:B,2,FALSE))</f>
        <v/>
      </c>
    </row>
    <row r="1097" spans="2:12" x14ac:dyDescent="0.2">
      <c r="B1097" s="34" t="s">
        <v>4452</v>
      </c>
      <c r="C1097" s="29"/>
      <c r="D1097" s="29"/>
      <c r="E1097" s="35" t="s">
        <v>2093</v>
      </c>
      <c r="F1097" s="36" t="s">
        <v>4448</v>
      </c>
      <c r="G1097" s="36" t="s">
        <v>4453</v>
      </c>
      <c r="H1097" s="35" t="s">
        <v>3233</v>
      </c>
      <c r="I1097" s="37">
        <v>150</v>
      </c>
      <c r="J1097" s="71" t="s">
        <v>7662</v>
      </c>
      <c r="K1097" s="52"/>
      <c r="L1097" s="52" t="str">
        <f>IF(VLOOKUP(B1097,Sheet2!A:B,2,FALSE)=0,"",VLOOKUP(B1097,Sheet2!A:B,2,FALSE))</f>
        <v/>
      </c>
    </row>
    <row r="1098" spans="2:12" x14ac:dyDescent="0.2">
      <c r="B1098" s="34" t="s">
        <v>4454</v>
      </c>
      <c r="C1098" s="29"/>
      <c r="D1098" s="29"/>
      <c r="E1098" s="35" t="s">
        <v>2093</v>
      </c>
      <c r="F1098" s="36" t="s">
        <v>3887</v>
      </c>
      <c r="G1098" s="36" t="s">
        <v>4455</v>
      </c>
      <c r="H1098" s="35" t="s">
        <v>2057</v>
      </c>
      <c r="I1098" s="37">
        <v>180</v>
      </c>
      <c r="J1098" s="71" t="s">
        <v>7662</v>
      </c>
      <c r="K1098" s="52"/>
      <c r="L1098" s="52" t="str">
        <f>IF(VLOOKUP(B1098,Sheet2!A:B,2,FALSE)=0,"",VLOOKUP(B1098,Sheet2!A:B,2,FALSE))</f>
        <v/>
      </c>
    </row>
    <row r="1099" spans="2:12" x14ac:dyDescent="0.2">
      <c r="B1099" s="34" t="s">
        <v>4456</v>
      </c>
      <c r="C1099" s="29"/>
      <c r="D1099" s="29"/>
      <c r="E1099" s="35" t="s">
        <v>2093</v>
      </c>
      <c r="F1099" s="36" t="s">
        <v>3655</v>
      </c>
      <c r="G1099" s="36" t="s">
        <v>4457</v>
      </c>
      <c r="H1099" s="35" t="s">
        <v>2057</v>
      </c>
      <c r="I1099" s="37">
        <v>270</v>
      </c>
      <c r="J1099" s="71" t="s">
        <v>7662</v>
      </c>
      <c r="K1099" s="52"/>
      <c r="L1099" s="52" t="str">
        <f>IF(VLOOKUP(B1099,Sheet2!A:B,2,FALSE)=0,"",VLOOKUP(B1099,Sheet2!A:B,2,FALSE))</f>
        <v/>
      </c>
    </row>
    <row r="1100" spans="2:12" x14ac:dyDescent="0.2">
      <c r="B1100" s="34" t="s">
        <v>4458</v>
      </c>
      <c r="C1100" s="29"/>
      <c r="D1100" s="29"/>
      <c r="E1100" s="35" t="s">
        <v>2093</v>
      </c>
      <c r="F1100" s="36" t="s">
        <v>4044</v>
      </c>
      <c r="G1100" s="36" t="s">
        <v>4459</v>
      </c>
      <c r="H1100" s="35" t="s">
        <v>3233</v>
      </c>
      <c r="I1100" s="37">
        <v>164</v>
      </c>
      <c r="J1100" s="71" t="s">
        <v>7662</v>
      </c>
      <c r="K1100" s="52"/>
      <c r="L1100" s="52" t="str">
        <f>IF(VLOOKUP(B1100,Sheet2!A:B,2,FALSE)=0,"",VLOOKUP(B1100,Sheet2!A:B,2,FALSE))</f>
        <v/>
      </c>
    </row>
    <row r="1101" spans="2:12" x14ac:dyDescent="0.2">
      <c r="B1101" s="34" t="s">
        <v>4460</v>
      </c>
      <c r="C1101" s="29"/>
      <c r="D1101" s="29"/>
      <c r="E1101" s="35" t="s">
        <v>2093</v>
      </c>
      <c r="F1101" s="36" t="s">
        <v>4044</v>
      </c>
      <c r="G1101" s="36" t="s">
        <v>4461</v>
      </c>
      <c r="H1101" s="35" t="s">
        <v>3233</v>
      </c>
      <c r="I1101" s="37">
        <v>201</v>
      </c>
      <c r="J1101" s="71" t="s">
        <v>7662</v>
      </c>
      <c r="K1101" s="52"/>
      <c r="L1101" s="52" t="str">
        <f>IF(VLOOKUP(B1101,Sheet2!A:B,2,FALSE)=0,"",VLOOKUP(B1101,Sheet2!A:B,2,FALSE))</f>
        <v/>
      </c>
    </row>
    <row r="1102" spans="2:12" x14ac:dyDescent="0.2">
      <c r="B1102" s="34" t="s">
        <v>4462</v>
      </c>
      <c r="C1102" s="29"/>
      <c r="D1102" s="29"/>
      <c r="E1102" s="35" t="s">
        <v>2093</v>
      </c>
      <c r="F1102" s="36" t="s">
        <v>3451</v>
      </c>
      <c r="G1102" s="36" t="s">
        <v>4463</v>
      </c>
      <c r="H1102" s="35" t="s">
        <v>2057</v>
      </c>
      <c r="I1102" s="37">
        <v>170</v>
      </c>
      <c r="J1102" s="71" t="s">
        <v>7662</v>
      </c>
      <c r="K1102" s="52"/>
      <c r="L1102" s="52" t="str">
        <f>IF(VLOOKUP(B1102,Sheet2!A:B,2,FALSE)=0,"",VLOOKUP(B1102,Sheet2!A:B,2,FALSE))</f>
        <v/>
      </c>
    </row>
    <row r="1103" spans="2:12" x14ac:dyDescent="0.2">
      <c r="B1103" s="34" t="s">
        <v>4464</v>
      </c>
      <c r="C1103" s="29"/>
      <c r="D1103" s="29"/>
      <c r="E1103" s="35" t="s">
        <v>2093</v>
      </c>
      <c r="F1103" s="36" t="s">
        <v>3451</v>
      </c>
      <c r="G1103" s="36" t="s">
        <v>4465</v>
      </c>
      <c r="H1103" s="35" t="s">
        <v>2057</v>
      </c>
      <c r="I1103" s="37">
        <v>190</v>
      </c>
      <c r="J1103" s="71" t="s">
        <v>7662</v>
      </c>
      <c r="K1103" s="52"/>
      <c r="L1103" s="52" t="str">
        <f>IF(VLOOKUP(B1103,Sheet2!A:B,2,FALSE)=0,"",VLOOKUP(B1103,Sheet2!A:B,2,FALSE))</f>
        <v/>
      </c>
    </row>
    <row r="1104" spans="2:12" x14ac:dyDescent="0.2">
      <c r="B1104" s="34" t="s">
        <v>4466</v>
      </c>
      <c r="C1104" s="29"/>
      <c r="D1104" s="29"/>
      <c r="E1104" s="35" t="s">
        <v>2093</v>
      </c>
      <c r="F1104" s="36" t="s">
        <v>3451</v>
      </c>
      <c r="G1104" s="36" t="s">
        <v>4467</v>
      </c>
      <c r="H1104" s="35" t="s">
        <v>2057</v>
      </c>
      <c r="I1104" s="37">
        <v>70</v>
      </c>
      <c r="J1104" s="71" t="s">
        <v>7662</v>
      </c>
      <c r="K1104" s="52"/>
      <c r="L1104" s="52" t="str">
        <f>IF(VLOOKUP(B1104,Sheet2!A:B,2,FALSE)=0,"",VLOOKUP(B1104,Sheet2!A:B,2,FALSE))</f>
        <v/>
      </c>
    </row>
    <row r="1105" spans="2:12" x14ac:dyDescent="0.2">
      <c r="B1105" s="34" t="s">
        <v>4468</v>
      </c>
      <c r="C1105" s="29"/>
      <c r="D1105" s="29"/>
      <c r="E1105" s="35" t="s">
        <v>2093</v>
      </c>
      <c r="F1105" s="36" t="s">
        <v>4469</v>
      </c>
      <c r="G1105" s="36" t="s">
        <v>4470</v>
      </c>
      <c r="H1105" s="35" t="s">
        <v>3233</v>
      </c>
      <c r="I1105" s="37">
        <v>480</v>
      </c>
      <c r="J1105" s="71" t="s">
        <v>7662</v>
      </c>
      <c r="K1105" s="52"/>
      <c r="L1105" s="52" t="str">
        <f>IF(VLOOKUP(B1105,Sheet2!A:B,2,FALSE)=0,"",VLOOKUP(B1105,Sheet2!A:B,2,FALSE))</f>
        <v/>
      </c>
    </row>
    <row r="1106" spans="2:12" x14ac:dyDescent="0.2">
      <c r="B1106" s="34" t="s">
        <v>4471</v>
      </c>
      <c r="C1106" s="29"/>
      <c r="D1106" s="29"/>
      <c r="E1106" s="35" t="s">
        <v>2093</v>
      </c>
      <c r="F1106" s="36" t="s">
        <v>4472</v>
      </c>
      <c r="G1106" s="36" t="s">
        <v>4473</v>
      </c>
      <c r="H1106" s="35" t="s">
        <v>3233</v>
      </c>
      <c r="I1106" s="37">
        <v>51</v>
      </c>
      <c r="J1106" s="71" t="s">
        <v>7662</v>
      </c>
      <c r="K1106" s="52"/>
      <c r="L1106" s="52" t="str">
        <f>IF(VLOOKUP(B1106,Sheet2!A:B,2,FALSE)=0,"",VLOOKUP(B1106,Sheet2!A:B,2,FALSE))</f>
        <v/>
      </c>
    </row>
    <row r="1107" spans="2:12" x14ac:dyDescent="0.2">
      <c r="B1107" s="34" t="s">
        <v>4474</v>
      </c>
      <c r="C1107" s="29"/>
      <c r="D1107" s="29"/>
      <c r="E1107" s="35" t="s">
        <v>2093</v>
      </c>
      <c r="F1107" s="36" t="s">
        <v>4472</v>
      </c>
      <c r="G1107" s="36" t="s">
        <v>4475</v>
      </c>
      <c r="H1107" s="35" t="s">
        <v>3233</v>
      </c>
      <c r="I1107" s="37">
        <v>31</v>
      </c>
      <c r="J1107" s="71" t="s">
        <v>7662</v>
      </c>
      <c r="K1107" s="52"/>
      <c r="L1107" s="52" t="str">
        <f>IF(VLOOKUP(B1107,Sheet2!A:B,2,FALSE)=0,"",VLOOKUP(B1107,Sheet2!A:B,2,FALSE))</f>
        <v/>
      </c>
    </row>
    <row r="1108" spans="2:12" x14ac:dyDescent="0.2">
      <c r="B1108" s="34" t="s">
        <v>4476</v>
      </c>
      <c r="C1108" s="29"/>
      <c r="D1108" s="29"/>
      <c r="E1108" s="35" t="s">
        <v>2093</v>
      </c>
      <c r="F1108" s="36" t="s">
        <v>4295</v>
      </c>
      <c r="G1108" s="36" t="s">
        <v>4477</v>
      </c>
      <c r="H1108" s="35" t="s">
        <v>2057</v>
      </c>
      <c r="I1108" s="37">
        <v>550</v>
      </c>
      <c r="J1108" s="71" t="s">
        <v>7662</v>
      </c>
      <c r="K1108" s="52"/>
      <c r="L1108" s="52" t="str">
        <f>IF(VLOOKUP(B1108,Sheet2!A:B,2,FALSE)=0,"",VLOOKUP(B1108,Sheet2!A:B,2,FALSE))</f>
        <v/>
      </c>
    </row>
    <row r="1109" spans="2:12" x14ac:dyDescent="0.2">
      <c r="B1109" s="34" t="s">
        <v>4478</v>
      </c>
      <c r="C1109" s="29"/>
      <c r="D1109" s="29"/>
      <c r="E1109" s="35" t="s">
        <v>2093</v>
      </c>
      <c r="F1109" s="36" t="s">
        <v>4448</v>
      </c>
      <c r="G1109" s="36" t="s">
        <v>4479</v>
      </c>
      <c r="H1109" s="35" t="s">
        <v>3233</v>
      </c>
      <c r="I1109" s="37">
        <v>454</v>
      </c>
      <c r="J1109" s="71" t="s">
        <v>7662</v>
      </c>
      <c r="K1109" s="52"/>
      <c r="L1109" s="52" t="str">
        <f>IF(VLOOKUP(B1109,Sheet2!A:B,2,FALSE)=0,"",VLOOKUP(B1109,Sheet2!A:B,2,FALSE))</f>
        <v/>
      </c>
    </row>
    <row r="1110" spans="2:12" x14ac:dyDescent="0.2">
      <c r="B1110" s="34" t="s">
        <v>4480</v>
      </c>
      <c r="C1110" s="29"/>
      <c r="D1110" s="29"/>
      <c r="E1110" s="35" t="s">
        <v>2093</v>
      </c>
      <c r="F1110" s="36" t="s">
        <v>4481</v>
      </c>
      <c r="G1110" s="36" t="s">
        <v>4482</v>
      </c>
      <c r="H1110" s="35" t="s">
        <v>2057</v>
      </c>
      <c r="I1110" s="37">
        <v>80</v>
      </c>
      <c r="J1110" s="71" t="s">
        <v>7662</v>
      </c>
      <c r="K1110" s="52"/>
      <c r="L1110" s="52" t="str">
        <f>IF(VLOOKUP(B1110,Sheet2!A:B,2,FALSE)=0,"",VLOOKUP(B1110,Sheet2!A:B,2,FALSE))</f>
        <v/>
      </c>
    </row>
    <row r="1111" spans="2:12" x14ac:dyDescent="0.2">
      <c r="B1111" s="34" t="s">
        <v>4483</v>
      </c>
      <c r="C1111" s="29"/>
      <c r="D1111" s="29"/>
      <c r="E1111" s="35" t="s">
        <v>2093</v>
      </c>
      <c r="F1111" s="36" t="s">
        <v>4481</v>
      </c>
      <c r="G1111" s="36" t="s">
        <v>4484</v>
      </c>
      <c r="H1111" s="35" t="s">
        <v>2057</v>
      </c>
      <c r="I1111" s="37">
        <v>340</v>
      </c>
      <c r="J1111" s="71" t="s">
        <v>7662</v>
      </c>
      <c r="K1111" s="52"/>
      <c r="L1111" s="52" t="str">
        <f>IF(VLOOKUP(B1111,Sheet2!A:B,2,FALSE)=0,"",VLOOKUP(B1111,Sheet2!A:B,2,FALSE))</f>
        <v/>
      </c>
    </row>
    <row r="1112" spans="2:12" x14ac:dyDescent="0.2">
      <c r="B1112" s="34" t="s">
        <v>4485</v>
      </c>
      <c r="C1112" s="29"/>
      <c r="D1112" s="29"/>
      <c r="E1112" s="35" t="s">
        <v>2093</v>
      </c>
      <c r="F1112" s="36" t="s">
        <v>4486</v>
      </c>
      <c r="G1112" s="36" t="s">
        <v>4487</v>
      </c>
      <c r="H1112" s="35" t="s">
        <v>3233</v>
      </c>
      <c r="I1112" s="37">
        <v>223</v>
      </c>
      <c r="J1112" s="71" t="s">
        <v>7662</v>
      </c>
      <c r="K1112" s="52"/>
      <c r="L1112" s="52" t="str">
        <f>IF(VLOOKUP(B1112,Sheet2!A:B,2,FALSE)=0,"",VLOOKUP(B1112,Sheet2!A:B,2,FALSE))</f>
        <v/>
      </c>
    </row>
    <row r="1113" spans="2:12" x14ac:dyDescent="0.2">
      <c r="B1113" s="34" t="s">
        <v>4488</v>
      </c>
      <c r="C1113" s="29"/>
      <c r="D1113" s="29"/>
      <c r="E1113" s="35" t="s">
        <v>2093</v>
      </c>
      <c r="F1113" s="36" t="s">
        <v>4486</v>
      </c>
      <c r="G1113" s="36" t="s">
        <v>4489</v>
      </c>
      <c r="H1113" s="35" t="s">
        <v>3233</v>
      </c>
      <c r="I1113" s="37">
        <v>65</v>
      </c>
      <c r="J1113" s="71" t="s">
        <v>7662</v>
      </c>
      <c r="K1113" s="52"/>
      <c r="L1113" s="52" t="str">
        <f>IF(VLOOKUP(B1113,Sheet2!A:B,2,FALSE)=0,"",VLOOKUP(B1113,Sheet2!A:B,2,FALSE))</f>
        <v/>
      </c>
    </row>
    <row r="1114" spans="2:12" x14ac:dyDescent="0.2">
      <c r="B1114" s="34" t="s">
        <v>4490</v>
      </c>
      <c r="C1114" s="29"/>
      <c r="D1114" s="29"/>
      <c r="E1114" s="35" t="s">
        <v>2093</v>
      </c>
      <c r="F1114" s="36" t="s">
        <v>4486</v>
      </c>
      <c r="G1114" s="36" t="s">
        <v>4491</v>
      </c>
      <c r="H1114" s="35" t="s">
        <v>3233</v>
      </c>
      <c r="I1114" s="37">
        <v>60</v>
      </c>
      <c r="J1114" s="71" t="s">
        <v>7662</v>
      </c>
      <c r="K1114" s="52"/>
      <c r="L1114" s="52" t="str">
        <f>IF(VLOOKUP(B1114,Sheet2!A:B,2,FALSE)=0,"",VLOOKUP(B1114,Sheet2!A:B,2,FALSE))</f>
        <v/>
      </c>
    </row>
    <row r="1115" spans="2:12" x14ac:dyDescent="0.2">
      <c r="B1115" s="34" t="s">
        <v>4492</v>
      </c>
      <c r="C1115" s="29"/>
      <c r="D1115" s="29"/>
      <c r="E1115" s="35" t="s">
        <v>2093</v>
      </c>
      <c r="F1115" s="36" t="s">
        <v>4481</v>
      </c>
      <c r="G1115" s="36" t="s">
        <v>4493</v>
      </c>
      <c r="H1115" s="35" t="s">
        <v>2057</v>
      </c>
      <c r="I1115" s="37">
        <v>70</v>
      </c>
      <c r="J1115" s="71" t="s">
        <v>7662</v>
      </c>
      <c r="K1115" s="52"/>
      <c r="L1115" s="52" t="str">
        <f>IF(VLOOKUP(B1115,Sheet2!A:B,2,FALSE)=0,"",VLOOKUP(B1115,Sheet2!A:B,2,FALSE))</f>
        <v/>
      </c>
    </row>
    <row r="1116" spans="2:12" x14ac:dyDescent="0.2">
      <c r="B1116" s="34" t="s">
        <v>4494</v>
      </c>
      <c r="C1116" s="29"/>
      <c r="D1116" s="29"/>
      <c r="E1116" s="35" t="s">
        <v>2093</v>
      </c>
      <c r="F1116" s="36" t="s">
        <v>4481</v>
      </c>
      <c r="G1116" s="36" t="s">
        <v>4495</v>
      </c>
      <c r="H1116" s="35" t="s">
        <v>2057</v>
      </c>
      <c r="I1116" s="37">
        <v>100</v>
      </c>
      <c r="J1116" s="71" t="s">
        <v>7662</v>
      </c>
      <c r="K1116" s="52"/>
      <c r="L1116" s="52" t="str">
        <f>IF(VLOOKUP(B1116,Sheet2!A:B,2,FALSE)=0,"",VLOOKUP(B1116,Sheet2!A:B,2,FALSE))</f>
        <v/>
      </c>
    </row>
    <row r="1117" spans="2:12" x14ac:dyDescent="0.2">
      <c r="B1117" s="34" t="s">
        <v>4496</v>
      </c>
      <c r="C1117" s="29"/>
      <c r="D1117" s="29"/>
      <c r="E1117" s="35" t="s">
        <v>2093</v>
      </c>
      <c r="F1117" s="36" t="s">
        <v>3459</v>
      </c>
      <c r="G1117" s="36" t="s">
        <v>4497</v>
      </c>
      <c r="H1117" s="35" t="s">
        <v>2057</v>
      </c>
      <c r="I1117" s="37">
        <v>300</v>
      </c>
      <c r="J1117" s="71" t="s">
        <v>7662</v>
      </c>
      <c r="K1117" s="52"/>
      <c r="L1117" s="52" t="str">
        <f>IF(VLOOKUP(B1117,Sheet2!A:B,2,FALSE)=0,"",VLOOKUP(B1117,Sheet2!A:B,2,FALSE))</f>
        <v/>
      </c>
    </row>
    <row r="1118" spans="2:12" x14ac:dyDescent="0.2">
      <c r="B1118" s="34" t="s">
        <v>4498</v>
      </c>
      <c r="C1118" s="29"/>
      <c r="D1118" s="29"/>
      <c r="E1118" s="35" t="s">
        <v>2093</v>
      </c>
      <c r="F1118" s="36" t="s">
        <v>3945</v>
      </c>
      <c r="G1118" s="36" t="s">
        <v>4499</v>
      </c>
      <c r="H1118" s="35" t="s">
        <v>3233</v>
      </c>
      <c r="I1118" s="37">
        <v>195</v>
      </c>
      <c r="J1118" s="71" t="s">
        <v>7662</v>
      </c>
      <c r="K1118" s="52"/>
      <c r="L1118" s="52" t="str">
        <f>IF(VLOOKUP(B1118,Sheet2!A:B,2,FALSE)=0,"",VLOOKUP(B1118,Sheet2!A:B,2,FALSE))</f>
        <v/>
      </c>
    </row>
    <row r="1119" spans="2:12" x14ac:dyDescent="0.2">
      <c r="B1119" s="34" t="s">
        <v>4500</v>
      </c>
      <c r="C1119" s="29"/>
      <c r="D1119" s="29"/>
      <c r="E1119" s="35" t="s">
        <v>2093</v>
      </c>
      <c r="F1119" s="36" t="s">
        <v>3228</v>
      </c>
      <c r="G1119" s="36" t="s">
        <v>4501</v>
      </c>
      <c r="H1119" s="35" t="s">
        <v>2057</v>
      </c>
      <c r="I1119" s="37">
        <v>4600</v>
      </c>
      <c r="J1119" s="71" t="s">
        <v>7662</v>
      </c>
      <c r="K1119" s="52"/>
      <c r="L1119" s="52" t="str">
        <f>IF(VLOOKUP(B1119,Sheet2!A:B,2,FALSE)=0,"",VLOOKUP(B1119,Sheet2!A:B,2,FALSE))</f>
        <v/>
      </c>
    </row>
    <row r="1120" spans="2:12" x14ac:dyDescent="0.2">
      <c r="B1120" s="34" t="s">
        <v>4502</v>
      </c>
      <c r="C1120" s="29"/>
      <c r="D1120" s="29"/>
      <c r="E1120" s="35" t="s">
        <v>2093</v>
      </c>
      <c r="F1120" s="36" t="s">
        <v>3442</v>
      </c>
      <c r="G1120" s="36" t="s">
        <v>4503</v>
      </c>
      <c r="H1120" s="35" t="s">
        <v>2057</v>
      </c>
      <c r="I1120" s="37">
        <v>250</v>
      </c>
      <c r="J1120" s="71" t="s">
        <v>7662</v>
      </c>
      <c r="K1120" s="52"/>
      <c r="L1120" s="52" t="str">
        <f>IF(VLOOKUP(B1120,Sheet2!A:B,2,FALSE)=0,"",VLOOKUP(B1120,Sheet2!A:B,2,FALSE))</f>
        <v/>
      </c>
    </row>
    <row r="1121" spans="2:12" x14ac:dyDescent="0.2">
      <c r="B1121" s="34" t="s">
        <v>4504</v>
      </c>
      <c r="C1121" s="29"/>
      <c r="D1121" s="29"/>
      <c r="E1121" s="35" t="s">
        <v>2093</v>
      </c>
      <c r="F1121" s="36" t="s">
        <v>3451</v>
      </c>
      <c r="G1121" s="36" t="s">
        <v>4505</v>
      </c>
      <c r="H1121" s="35" t="s">
        <v>2057</v>
      </c>
      <c r="I1121" s="37">
        <v>146</v>
      </c>
      <c r="J1121" s="71" t="s">
        <v>7662</v>
      </c>
      <c r="K1121" s="52"/>
      <c r="L1121" s="52" t="str">
        <f>IF(VLOOKUP(B1121,Sheet2!A:B,2,FALSE)=0,"",VLOOKUP(B1121,Sheet2!A:B,2,FALSE))</f>
        <v/>
      </c>
    </row>
    <row r="1122" spans="2:12" x14ac:dyDescent="0.2">
      <c r="B1122" s="34" t="s">
        <v>4506</v>
      </c>
      <c r="C1122" s="29"/>
      <c r="D1122" s="29"/>
      <c r="E1122" s="35" t="s">
        <v>2093</v>
      </c>
      <c r="F1122" s="36" t="s">
        <v>4507</v>
      </c>
      <c r="G1122" s="36" t="s">
        <v>4508</v>
      </c>
      <c r="H1122" s="35" t="s">
        <v>2057</v>
      </c>
      <c r="I1122" s="37">
        <v>400</v>
      </c>
      <c r="J1122" s="71" t="s">
        <v>7662</v>
      </c>
      <c r="K1122" s="52"/>
      <c r="L1122" s="52" t="str">
        <f>IF(VLOOKUP(B1122,Sheet2!A:B,2,FALSE)=0,"",VLOOKUP(B1122,Sheet2!A:B,2,FALSE))</f>
        <v/>
      </c>
    </row>
    <row r="1123" spans="2:12" x14ac:dyDescent="0.2">
      <c r="B1123" s="34" t="s">
        <v>4509</v>
      </c>
      <c r="C1123" s="29"/>
      <c r="D1123" s="29"/>
      <c r="E1123" s="35" t="s">
        <v>2093</v>
      </c>
      <c r="F1123" s="36" t="s">
        <v>4507</v>
      </c>
      <c r="G1123" s="36" t="s">
        <v>4510</v>
      </c>
      <c r="H1123" s="35" t="s">
        <v>2057</v>
      </c>
      <c r="I1123" s="37">
        <v>176</v>
      </c>
      <c r="J1123" s="71" t="s">
        <v>7662</v>
      </c>
      <c r="K1123" s="52"/>
      <c r="L1123" s="52" t="str">
        <f>IF(VLOOKUP(B1123,Sheet2!A:B,2,FALSE)=0,"",VLOOKUP(B1123,Sheet2!A:B,2,FALSE))</f>
        <v/>
      </c>
    </row>
    <row r="1124" spans="2:12" x14ac:dyDescent="0.2">
      <c r="B1124" s="34" t="s">
        <v>4511</v>
      </c>
      <c r="C1124" s="29"/>
      <c r="D1124" s="29"/>
      <c r="E1124" s="35" t="s">
        <v>2093</v>
      </c>
      <c r="F1124" s="36" t="s">
        <v>3655</v>
      </c>
      <c r="G1124" s="36" t="s">
        <v>4512</v>
      </c>
      <c r="H1124" s="35" t="s">
        <v>2057</v>
      </c>
      <c r="I1124" s="37">
        <v>120</v>
      </c>
      <c r="J1124" s="71" t="s">
        <v>7662</v>
      </c>
      <c r="K1124" s="52"/>
      <c r="L1124" s="52" t="str">
        <f>IF(VLOOKUP(B1124,Sheet2!A:B,2,FALSE)=0,"",VLOOKUP(B1124,Sheet2!A:B,2,FALSE))</f>
        <v/>
      </c>
    </row>
    <row r="1125" spans="2:12" x14ac:dyDescent="0.2">
      <c r="B1125" s="34" t="s">
        <v>4513</v>
      </c>
      <c r="C1125" s="29"/>
      <c r="D1125" s="29"/>
      <c r="E1125" s="35" t="s">
        <v>2093</v>
      </c>
      <c r="F1125" s="36" t="s">
        <v>3655</v>
      </c>
      <c r="G1125" s="36" t="s">
        <v>4514</v>
      </c>
      <c r="H1125" s="35" t="s">
        <v>2057</v>
      </c>
      <c r="I1125" s="37">
        <v>120</v>
      </c>
      <c r="J1125" s="71" t="s">
        <v>7662</v>
      </c>
      <c r="K1125" s="52"/>
      <c r="L1125" s="52" t="str">
        <f>IF(VLOOKUP(B1125,Sheet2!A:B,2,FALSE)=0,"",VLOOKUP(B1125,Sheet2!A:B,2,FALSE))</f>
        <v/>
      </c>
    </row>
    <row r="1126" spans="2:12" x14ac:dyDescent="0.2">
      <c r="B1126" s="34" t="s">
        <v>4515</v>
      </c>
      <c r="C1126" s="29"/>
      <c r="D1126" s="29"/>
      <c r="E1126" s="35" t="s">
        <v>2093</v>
      </c>
      <c r="F1126" s="36" t="s">
        <v>3655</v>
      </c>
      <c r="G1126" s="36" t="s">
        <v>4516</v>
      </c>
      <c r="H1126" s="35" t="s">
        <v>2057</v>
      </c>
      <c r="I1126" s="37">
        <v>90</v>
      </c>
      <c r="J1126" s="71" t="s">
        <v>7662</v>
      </c>
      <c r="K1126" s="52"/>
      <c r="L1126" s="52" t="str">
        <f>IF(VLOOKUP(B1126,Sheet2!A:B,2,FALSE)=0,"",VLOOKUP(B1126,Sheet2!A:B,2,FALSE))</f>
        <v/>
      </c>
    </row>
    <row r="1127" spans="2:12" x14ac:dyDescent="0.2">
      <c r="B1127" s="34" t="s">
        <v>4517</v>
      </c>
      <c r="C1127" s="29"/>
      <c r="D1127" s="29"/>
      <c r="E1127" s="35" t="s">
        <v>2093</v>
      </c>
      <c r="F1127" s="36" t="s">
        <v>3655</v>
      </c>
      <c r="G1127" s="36" t="s">
        <v>4518</v>
      </c>
      <c r="H1127" s="35" t="s">
        <v>2057</v>
      </c>
      <c r="I1127" s="37">
        <v>30</v>
      </c>
      <c r="J1127" s="71" t="s">
        <v>7662</v>
      </c>
      <c r="K1127" s="52"/>
      <c r="L1127" s="52" t="str">
        <f>IF(VLOOKUP(B1127,Sheet2!A:B,2,FALSE)=0,"",VLOOKUP(B1127,Sheet2!A:B,2,FALSE))</f>
        <v/>
      </c>
    </row>
    <row r="1128" spans="2:12" x14ac:dyDescent="0.2">
      <c r="B1128" s="34" t="s">
        <v>4519</v>
      </c>
      <c r="C1128" s="29"/>
      <c r="D1128" s="29"/>
      <c r="E1128" s="35" t="s">
        <v>2093</v>
      </c>
      <c r="F1128" s="36" t="s">
        <v>3655</v>
      </c>
      <c r="G1128" s="36" t="s">
        <v>4520</v>
      </c>
      <c r="H1128" s="35" t="s">
        <v>2057</v>
      </c>
      <c r="I1128" s="37">
        <v>280</v>
      </c>
      <c r="J1128" s="71" t="s">
        <v>7662</v>
      </c>
      <c r="K1128" s="52"/>
      <c r="L1128" s="52" t="str">
        <f>IF(VLOOKUP(B1128,Sheet2!A:B,2,FALSE)=0,"",VLOOKUP(B1128,Sheet2!A:B,2,FALSE))</f>
        <v/>
      </c>
    </row>
    <row r="1129" spans="2:12" x14ac:dyDescent="0.2">
      <c r="B1129" s="34" t="s">
        <v>4521</v>
      </c>
      <c r="C1129" s="29"/>
      <c r="D1129" s="29"/>
      <c r="E1129" s="35" t="s">
        <v>2093</v>
      </c>
      <c r="F1129" s="36" t="s">
        <v>3655</v>
      </c>
      <c r="G1129" s="36" t="s">
        <v>4522</v>
      </c>
      <c r="H1129" s="35" t="s">
        <v>2057</v>
      </c>
      <c r="I1129" s="37">
        <v>860</v>
      </c>
      <c r="J1129" s="71" t="s">
        <v>7662</v>
      </c>
      <c r="K1129" s="52"/>
      <c r="L1129" s="52" t="str">
        <f>IF(VLOOKUP(B1129,Sheet2!A:B,2,FALSE)=0,"",VLOOKUP(B1129,Sheet2!A:B,2,FALSE))</f>
        <v/>
      </c>
    </row>
    <row r="1130" spans="2:12" x14ac:dyDescent="0.2">
      <c r="B1130" s="34" t="s">
        <v>4523</v>
      </c>
      <c r="C1130" s="29"/>
      <c r="D1130" s="29"/>
      <c r="E1130" s="35" t="s">
        <v>2093</v>
      </c>
      <c r="F1130" s="36" t="s">
        <v>3655</v>
      </c>
      <c r="G1130" s="36" t="s">
        <v>4524</v>
      </c>
      <c r="H1130" s="35" t="s">
        <v>2057</v>
      </c>
      <c r="I1130" s="37">
        <v>260</v>
      </c>
      <c r="J1130" s="71" t="s">
        <v>7662</v>
      </c>
      <c r="K1130" s="52"/>
      <c r="L1130" s="52" t="str">
        <f>IF(VLOOKUP(B1130,Sheet2!A:B,2,FALSE)=0,"",VLOOKUP(B1130,Sheet2!A:B,2,FALSE))</f>
        <v/>
      </c>
    </row>
    <row r="1131" spans="2:12" x14ac:dyDescent="0.2">
      <c r="B1131" s="34" t="s">
        <v>4525</v>
      </c>
      <c r="C1131" s="29"/>
      <c r="D1131" s="29"/>
      <c r="E1131" s="35" t="s">
        <v>2093</v>
      </c>
      <c r="F1131" s="36" t="s">
        <v>3655</v>
      </c>
      <c r="G1131" s="36" t="s">
        <v>4526</v>
      </c>
      <c r="H1131" s="35" t="s">
        <v>2057</v>
      </c>
      <c r="I1131" s="37">
        <v>80</v>
      </c>
      <c r="J1131" s="71" t="s">
        <v>7662</v>
      </c>
      <c r="K1131" s="52"/>
      <c r="L1131" s="52" t="str">
        <f>IF(VLOOKUP(B1131,Sheet2!A:B,2,FALSE)=0,"",VLOOKUP(B1131,Sheet2!A:B,2,FALSE))</f>
        <v/>
      </c>
    </row>
    <row r="1132" spans="2:12" x14ac:dyDescent="0.2">
      <c r="B1132" s="34" t="s">
        <v>4527</v>
      </c>
      <c r="C1132" s="29"/>
      <c r="D1132" s="29"/>
      <c r="E1132" s="35" t="s">
        <v>2093</v>
      </c>
      <c r="F1132" s="36" t="s">
        <v>3585</v>
      </c>
      <c r="G1132" s="36" t="s">
        <v>4528</v>
      </c>
      <c r="H1132" s="35" t="s">
        <v>3233</v>
      </c>
      <c r="I1132" s="37">
        <v>400</v>
      </c>
      <c r="J1132" s="71" t="s">
        <v>7662</v>
      </c>
      <c r="K1132" s="52"/>
      <c r="L1132" s="52" t="str">
        <f>IF(VLOOKUP(B1132,Sheet2!A:B,2,FALSE)=0,"",VLOOKUP(B1132,Sheet2!A:B,2,FALSE))</f>
        <v/>
      </c>
    </row>
    <row r="1133" spans="2:12" x14ac:dyDescent="0.2">
      <c r="B1133" s="34" t="s">
        <v>4529</v>
      </c>
      <c r="C1133" s="29"/>
      <c r="D1133" s="29"/>
      <c r="E1133" s="35" t="s">
        <v>2093</v>
      </c>
      <c r="F1133" s="36" t="s">
        <v>3585</v>
      </c>
      <c r="G1133" s="36" t="s">
        <v>4530</v>
      </c>
      <c r="H1133" s="35" t="s">
        <v>3233</v>
      </c>
      <c r="I1133" s="37">
        <v>339</v>
      </c>
      <c r="J1133" s="71" t="s">
        <v>7662</v>
      </c>
      <c r="K1133" s="52"/>
      <c r="L1133" s="52" t="str">
        <f>IF(VLOOKUP(B1133,Sheet2!A:B,2,FALSE)=0,"",VLOOKUP(B1133,Sheet2!A:B,2,FALSE))</f>
        <v/>
      </c>
    </row>
    <row r="1134" spans="2:12" x14ac:dyDescent="0.2">
      <c r="B1134" s="34" t="s">
        <v>4531</v>
      </c>
      <c r="C1134" s="29"/>
      <c r="D1134" s="29"/>
      <c r="E1134" s="35" t="s">
        <v>2093</v>
      </c>
      <c r="F1134" s="36" t="s">
        <v>3585</v>
      </c>
      <c r="G1134" s="36" t="s">
        <v>4532</v>
      </c>
      <c r="H1134" s="35" t="s">
        <v>3233</v>
      </c>
      <c r="I1134" s="37">
        <v>200</v>
      </c>
      <c r="J1134" s="71" t="s">
        <v>7662</v>
      </c>
      <c r="K1134" s="52"/>
      <c r="L1134" s="52" t="str">
        <f>IF(VLOOKUP(B1134,Sheet2!A:B,2,FALSE)=0,"",VLOOKUP(B1134,Sheet2!A:B,2,FALSE))</f>
        <v/>
      </c>
    </row>
    <row r="1135" spans="2:12" x14ac:dyDescent="0.2">
      <c r="B1135" s="34" t="s">
        <v>4533</v>
      </c>
      <c r="C1135" s="29"/>
      <c r="D1135" s="29"/>
      <c r="E1135" s="35" t="s">
        <v>2093</v>
      </c>
      <c r="F1135" s="36" t="s">
        <v>3451</v>
      </c>
      <c r="G1135" s="36" t="s">
        <v>4534</v>
      </c>
      <c r="H1135" s="35" t="s">
        <v>2057</v>
      </c>
      <c r="I1135" s="37">
        <v>36</v>
      </c>
      <c r="J1135" s="71" t="s">
        <v>7662</v>
      </c>
      <c r="K1135" s="52"/>
      <c r="L1135" s="52" t="str">
        <f>IF(VLOOKUP(B1135,Sheet2!A:B,2,FALSE)=0,"",VLOOKUP(B1135,Sheet2!A:B,2,FALSE))</f>
        <v/>
      </c>
    </row>
    <row r="1136" spans="2:12" x14ac:dyDescent="0.2">
      <c r="B1136" s="34" t="s">
        <v>4535</v>
      </c>
      <c r="C1136" s="29"/>
      <c r="D1136" s="29"/>
      <c r="E1136" s="35" t="s">
        <v>2093</v>
      </c>
      <c r="F1136" s="36" t="s">
        <v>3655</v>
      </c>
      <c r="G1136" s="36" t="s">
        <v>4536</v>
      </c>
      <c r="H1136" s="35" t="s">
        <v>2057</v>
      </c>
      <c r="I1136" s="37">
        <v>270</v>
      </c>
      <c r="J1136" s="71" t="s">
        <v>7662</v>
      </c>
      <c r="K1136" s="52"/>
      <c r="L1136" s="52" t="str">
        <f>IF(VLOOKUP(B1136,Sheet2!A:B,2,FALSE)=0,"",VLOOKUP(B1136,Sheet2!A:B,2,FALSE))</f>
        <v/>
      </c>
    </row>
    <row r="1137" spans="2:12" x14ac:dyDescent="0.2">
      <c r="B1137" s="34" t="s">
        <v>4537</v>
      </c>
      <c r="C1137" s="29"/>
      <c r="D1137" s="29"/>
      <c r="E1137" s="35" t="s">
        <v>2093</v>
      </c>
      <c r="F1137" s="36" t="s">
        <v>3459</v>
      </c>
      <c r="G1137" s="36" t="s">
        <v>4538</v>
      </c>
      <c r="H1137" s="35" t="s">
        <v>2057</v>
      </c>
      <c r="I1137" s="37">
        <v>150</v>
      </c>
      <c r="J1137" s="71" t="s">
        <v>7662</v>
      </c>
      <c r="K1137" s="52"/>
      <c r="L1137" s="52" t="str">
        <f>IF(VLOOKUP(B1137,Sheet2!A:B,2,FALSE)=0,"",VLOOKUP(B1137,Sheet2!A:B,2,FALSE))</f>
        <v/>
      </c>
    </row>
    <row r="1138" spans="2:12" x14ac:dyDescent="0.2">
      <c r="B1138" s="34" t="s">
        <v>4539</v>
      </c>
      <c r="C1138" s="29"/>
      <c r="D1138" s="29"/>
      <c r="E1138" s="35" t="s">
        <v>2093</v>
      </c>
      <c r="F1138" s="36" t="s">
        <v>3459</v>
      </c>
      <c r="G1138" s="36" t="s">
        <v>4540</v>
      </c>
      <c r="H1138" s="35" t="s">
        <v>2057</v>
      </c>
      <c r="I1138" s="37">
        <v>50</v>
      </c>
      <c r="J1138" s="71" t="s">
        <v>7662</v>
      </c>
      <c r="K1138" s="52"/>
      <c r="L1138" s="52" t="str">
        <f>IF(VLOOKUP(B1138,Sheet2!A:B,2,FALSE)=0,"",VLOOKUP(B1138,Sheet2!A:B,2,FALSE))</f>
        <v/>
      </c>
    </row>
    <row r="1139" spans="2:12" x14ac:dyDescent="0.2">
      <c r="B1139" s="34" t="s">
        <v>4541</v>
      </c>
      <c r="C1139" s="29"/>
      <c r="D1139" s="29"/>
      <c r="E1139" s="35" t="s">
        <v>2093</v>
      </c>
      <c r="F1139" s="36" t="s">
        <v>3459</v>
      </c>
      <c r="G1139" s="36" t="s">
        <v>4542</v>
      </c>
      <c r="H1139" s="35" t="s">
        <v>2057</v>
      </c>
      <c r="I1139" s="37">
        <v>50</v>
      </c>
      <c r="J1139" s="71" t="s">
        <v>7662</v>
      </c>
      <c r="K1139" s="52"/>
      <c r="L1139" s="52" t="str">
        <f>IF(VLOOKUP(B1139,Sheet2!A:B,2,FALSE)=0,"",VLOOKUP(B1139,Sheet2!A:B,2,FALSE))</f>
        <v/>
      </c>
    </row>
    <row r="1140" spans="2:12" x14ac:dyDescent="0.2">
      <c r="B1140" s="34" t="s">
        <v>4543</v>
      </c>
      <c r="C1140" s="29"/>
      <c r="D1140" s="29"/>
      <c r="E1140" s="35" t="s">
        <v>2093</v>
      </c>
      <c r="F1140" s="36" t="s">
        <v>3459</v>
      </c>
      <c r="G1140" s="36" t="s">
        <v>4544</v>
      </c>
      <c r="H1140" s="35" t="s">
        <v>2057</v>
      </c>
      <c r="I1140" s="37">
        <v>150</v>
      </c>
      <c r="J1140" s="71" t="s">
        <v>7662</v>
      </c>
      <c r="K1140" s="52"/>
      <c r="L1140" s="52" t="str">
        <f>IF(VLOOKUP(B1140,Sheet2!A:B,2,FALSE)=0,"",VLOOKUP(B1140,Sheet2!A:B,2,FALSE))</f>
        <v/>
      </c>
    </row>
    <row r="1141" spans="2:12" x14ac:dyDescent="0.2">
      <c r="B1141" s="34" t="s">
        <v>4545</v>
      </c>
      <c r="C1141" s="29"/>
      <c r="D1141" s="29"/>
      <c r="E1141" s="35" t="s">
        <v>2093</v>
      </c>
      <c r="F1141" s="36" t="s">
        <v>3459</v>
      </c>
      <c r="G1141" s="36" t="s">
        <v>4546</v>
      </c>
      <c r="H1141" s="35" t="s">
        <v>2057</v>
      </c>
      <c r="I1141" s="37">
        <v>50</v>
      </c>
      <c r="J1141" s="71" t="s">
        <v>7662</v>
      </c>
      <c r="K1141" s="52"/>
      <c r="L1141" s="52" t="str">
        <f>IF(VLOOKUP(B1141,Sheet2!A:B,2,FALSE)=0,"",VLOOKUP(B1141,Sheet2!A:B,2,FALSE))</f>
        <v/>
      </c>
    </row>
    <row r="1142" spans="2:12" x14ac:dyDescent="0.2">
      <c r="B1142" s="34" t="s">
        <v>4547</v>
      </c>
      <c r="C1142" s="29"/>
      <c r="D1142" s="29"/>
      <c r="E1142" s="35" t="s">
        <v>2093</v>
      </c>
      <c r="F1142" s="36" t="s">
        <v>3459</v>
      </c>
      <c r="G1142" s="36" t="s">
        <v>4548</v>
      </c>
      <c r="H1142" s="35" t="s">
        <v>2057</v>
      </c>
      <c r="I1142" s="37">
        <v>50</v>
      </c>
      <c r="J1142" s="71" t="s">
        <v>7662</v>
      </c>
      <c r="K1142" s="52"/>
      <c r="L1142" s="52" t="str">
        <f>IF(VLOOKUP(B1142,Sheet2!A:B,2,FALSE)=0,"",VLOOKUP(B1142,Sheet2!A:B,2,FALSE))</f>
        <v/>
      </c>
    </row>
    <row r="1143" spans="2:12" x14ac:dyDescent="0.2">
      <c r="B1143" s="34" t="s">
        <v>4549</v>
      </c>
      <c r="C1143" s="29"/>
      <c r="D1143" s="29"/>
      <c r="E1143" s="35" t="s">
        <v>2093</v>
      </c>
      <c r="F1143" s="36" t="s">
        <v>3459</v>
      </c>
      <c r="G1143" s="36" t="s">
        <v>4550</v>
      </c>
      <c r="H1143" s="35" t="s">
        <v>2057</v>
      </c>
      <c r="I1143" s="37">
        <v>150</v>
      </c>
      <c r="J1143" s="71" t="s">
        <v>7662</v>
      </c>
      <c r="K1143" s="52"/>
      <c r="L1143" s="52" t="str">
        <f>IF(VLOOKUP(B1143,Sheet2!A:B,2,FALSE)=0,"",VLOOKUP(B1143,Sheet2!A:B,2,FALSE))</f>
        <v/>
      </c>
    </row>
    <row r="1144" spans="2:12" x14ac:dyDescent="0.2">
      <c r="B1144" s="34" t="s">
        <v>4551</v>
      </c>
      <c r="C1144" s="29"/>
      <c r="D1144" s="29"/>
      <c r="E1144" s="35" t="s">
        <v>2093</v>
      </c>
      <c r="F1144" s="36" t="s">
        <v>3459</v>
      </c>
      <c r="G1144" s="36" t="s">
        <v>4552</v>
      </c>
      <c r="H1144" s="35" t="s">
        <v>2057</v>
      </c>
      <c r="I1144" s="37">
        <v>150</v>
      </c>
      <c r="J1144" s="71" t="s">
        <v>7662</v>
      </c>
      <c r="K1144" s="52"/>
      <c r="L1144" s="52" t="str">
        <f>IF(VLOOKUP(B1144,Sheet2!A:B,2,FALSE)=0,"",VLOOKUP(B1144,Sheet2!A:B,2,FALSE))</f>
        <v/>
      </c>
    </row>
    <row r="1145" spans="2:12" x14ac:dyDescent="0.2">
      <c r="B1145" s="34" t="s">
        <v>4553</v>
      </c>
      <c r="C1145" s="29"/>
      <c r="D1145" s="29"/>
      <c r="E1145" s="35" t="s">
        <v>2093</v>
      </c>
      <c r="F1145" s="36" t="s">
        <v>3459</v>
      </c>
      <c r="G1145" s="36" t="s">
        <v>4554</v>
      </c>
      <c r="H1145" s="35" t="s">
        <v>2057</v>
      </c>
      <c r="I1145" s="37">
        <v>150</v>
      </c>
      <c r="J1145" s="71" t="s">
        <v>7662</v>
      </c>
      <c r="K1145" s="52"/>
      <c r="L1145" s="52" t="str">
        <f>IF(VLOOKUP(B1145,Sheet2!A:B,2,FALSE)=0,"",VLOOKUP(B1145,Sheet2!A:B,2,FALSE))</f>
        <v/>
      </c>
    </row>
    <row r="1146" spans="2:12" x14ac:dyDescent="0.2">
      <c r="B1146" s="34" t="s">
        <v>4555</v>
      </c>
      <c r="C1146" s="29"/>
      <c r="D1146" s="29"/>
      <c r="E1146" s="35" t="s">
        <v>2093</v>
      </c>
      <c r="F1146" s="36" t="s">
        <v>3945</v>
      </c>
      <c r="G1146" s="36" t="s">
        <v>4556</v>
      </c>
      <c r="H1146" s="35" t="s">
        <v>3233</v>
      </c>
      <c r="I1146" s="37">
        <v>120</v>
      </c>
      <c r="J1146" s="71" t="s">
        <v>7662</v>
      </c>
      <c r="K1146" s="52"/>
      <c r="L1146" s="52" t="str">
        <f>IF(VLOOKUP(B1146,Sheet2!A:B,2,FALSE)=0,"",VLOOKUP(B1146,Sheet2!A:B,2,FALSE))</f>
        <v/>
      </c>
    </row>
    <row r="1147" spans="2:12" x14ac:dyDescent="0.2">
      <c r="B1147" s="34" t="s">
        <v>4557</v>
      </c>
      <c r="C1147" s="29"/>
      <c r="D1147" s="29"/>
      <c r="E1147" s="35" t="s">
        <v>2093</v>
      </c>
      <c r="F1147" s="36" t="s">
        <v>3945</v>
      </c>
      <c r="G1147" s="36" t="s">
        <v>4558</v>
      </c>
      <c r="H1147" s="35" t="s">
        <v>3233</v>
      </c>
      <c r="I1147" s="37">
        <v>50</v>
      </c>
      <c r="J1147" s="71" t="s">
        <v>7662</v>
      </c>
      <c r="K1147" s="52"/>
      <c r="L1147" s="52" t="str">
        <f>IF(VLOOKUP(B1147,Sheet2!A:B,2,FALSE)=0,"",VLOOKUP(B1147,Sheet2!A:B,2,FALSE))</f>
        <v/>
      </c>
    </row>
    <row r="1148" spans="2:12" x14ac:dyDescent="0.2">
      <c r="B1148" s="34" t="s">
        <v>4559</v>
      </c>
      <c r="C1148" s="29"/>
      <c r="D1148" s="29"/>
      <c r="E1148" s="35" t="s">
        <v>2093</v>
      </c>
      <c r="F1148" s="36" t="s">
        <v>3945</v>
      </c>
      <c r="G1148" s="36" t="s">
        <v>4560</v>
      </c>
      <c r="H1148" s="35" t="s">
        <v>3233</v>
      </c>
      <c r="I1148" s="37">
        <v>100</v>
      </c>
      <c r="J1148" s="71" t="s">
        <v>7662</v>
      </c>
      <c r="K1148" s="52"/>
      <c r="L1148" s="52" t="str">
        <f>IF(VLOOKUP(B1148,Sheet2!A:B,2,FALSE)=0,"",VLOOKUP(B1148,Sheet2!A:B,2,FALSE))</f>
        <v/>
      </c>
    </row>
    <row r="1149" spans="2:12" x14ac:dyDescent="0.2">
      <c r="B1149" s="34" t="s">
        <v>4561</v>
      </c>
      <c r="C1149" s="29"/>
      <c r="D1149" s="29"/>
      <c r="E1149" s="35" t="s">
        <v>2093</v>
      </c>
      <c r="F1149" s="36" t="s">
        <v>3945</v>
      </c>
      <c r="G1149" s="36" t="s">
        <v>4562</v>
      </c>
      <c r="H1149" s="35" t="s">
        <v>3233</v>
      </c>
      <c r="I1149" s="37">
        <v>150</v>
      </c>
      <c r="J1149" s="71" t="s">
        <v>7662</v>
      </c>
      <c r="K1149" s="52"/>
      <c r="L1149" s="52" t="str">
        <f>IF(VLOOKUP(B1149,Sheet2!A:B,2,FALSE)=0,"",VLOOKUP(B1149,Sheet2!A:B,2,FALSE))</f>
        <v/>
      </c>
    </row>
    <row r="1150" spans="2:12" x14ac:dyDescent="0.2">
      <c r="B1150" s="34" t="s">
        <v>4563</v>
      </c>
      <c r="C1150" s="29"/>
      <c r="D1150" s="29"/>
      <c r="E1150" s="35" t="s">
        <v>2093</v>
      </c>
      <c r="F1150" s="36" t="s">
        <v>4564</v>
      </c>
      <c r="G1150" s="36" t="s">
        <v>4565</v>
      </c>
      <c r="H1150" s="35" t="s">
        <v>2057</v>
      </c>
      <c r="I1150" s="37">
        <v>700</v>
      </c>
      <c r="J1150" s="71" t="s">
        <v>7662</v>
      </c>
      <c r="K1150" s="52"/>
      <c r="L1150" s="52" t="str">
        <f>IF(VLOOKUP(B1150,Sheet2!A:B,2,FALSE)=0,"",VLOOKUP(B1150,Sheet2!A:B,2,FALSE))</f>
        <v/>
      </c>
    </row>
    <row r="1151" spans="2:12" x14ac:dyDescent="0.2">
      <c r="B1151" s="34" t="s">
        <v>4566</v>
      </c>
      <c r="C1151" s="29"/>
      <c r="D1151" s="29"/>
      <c r="E1151" s="35" t="s">
        <v>2093</v>
      </c>
      <c r="F1151" s="36" t="s">
        <v>3459</v>
      </c>
      <c r="G1151" s="36" t="s">
        <v>4567</v>
      </c>
      <c r="H1151" s="35" t="s">
        <v>2057</v>
      </c>
      <c r="I1151" s="37">
        <v>100</v>
      </c>
      <c r="J1151" s="71" t="s">
        <v>7662</v>
      </c>
      <c r="K1151" s="52"/>
      <c r="L1151" s="52" t="str">
        <f>IF(VLOOKUP(B1151,Sheet2!A:B,2,FALSE)=0,"",VLOOKUP(B1151,Sheet2!A:B,2,FALSE))</f>
        <v/>
      </c>
    </row>
    <row r="1152" spans="2:12" x14ac:dyDescent="0.2">
      <c r="B1152" s="34" t="s">
        <v>4568</v>
      </c>
      <c r="C1152" s="29"/>
      <c r="D1152" s="29"/>
      <c r="E1152" s="35" t="s">
        <v>2093</v>
      </c>
      <c r="F1152" s="36" t="s">
        <v>3451</v>
      </c>
      <c r="G1152" s="36" t="s">
        <v>4569</v>
      </c>
      <c r="H1152" s="35" t="s">
        <v>2057</v>
      </c>
      <c r="I1152" s="37">
        <v>175</v>
      </c>
      <c r="J1152" s="71" t="s">
        <v>7662</v>
      </c>
      <c r="K1152" s="52"/>
      <c r="L1152" s="52" t="str">
        <f>IF(VLOOKUP(B1152,Sheet2!A:B,2,FALSE)=0,"",VLOOKUP(B1152,Sheet2!A:B,2,FALSE))</f>
        <v/>
      </c>
    </row>
    <row r="1153" spans="2:12" x14ac:dyDescent="0.2">
      <c r="B1153" s="34" t="s">
        <v>4570</v>
      </c>
      <c r="C1153" s="29"/>
      <c r="D1153" s="29"/>
      <c r="E1153" s="35" t="s">
        <v>2093</v>
      </c>
      <c r="F1153" s="36" t="s">
        <v>3451</v>
      </c>
      <c r="G1153" s="36" t="s">
        <v>4571</v>
      </c>
      <c r="H1153" s="35" t="s">
        <v>2057</v>
      </c>
      <c r="I1153" s="37">
        <v>240</v>
      </c>
      <c r="J1153" s="71" t="s">
        <v>7662</v>
      </c>
      <c r="K1153" s="52"/>
      <c r="L1153" s="52" t="str">
        <f>IF(VLOOKUP(B1153,Sheet2!A:B,2,FALSE)=0,"",VLOOKUP(B1153,Sheet2!A:B,2,FALSE))</f>
        <v/>
      </c>
    </row>
    <row r="1154" spans="2:12" x14ac:dyDescent="0.2">
      <c r="B1154" s="34" t="s">
        <v>4572</v>
      </c>
      <c r="C1154" s="29"/>
      <c r="D1154" s="29"/>
      <c r="E1154" s="35" t="s">
        <v>2093</v>
      </c>
      <c r="F1154" s="36" t="s">
        <v>3451</v>
      </c>
      <c r="G1154" s="36" t="s">
        <v>4573</v>
      </c>
      <c r="H1154" s="35" t="s">
        <v>2057</v>
      </c>
      <c r="I1154" s="37">
        <v>260</v>
      </c>
      <c r="J1154" s="71" t="s">
        <v>7662</v>
      </c>
      <c r="K1154" s="52"/>
      <c r="L1154" s="52" t="str">
        <f>IF(VLOOKUP(B1154,Sheet2!A:B,2,FALSE)=0,"",VLOOKUP(B1154,Sheet2!A:B,2,FALSE))</f>
        <v/>
      </c>
    </row>
    <row r="1155" spans="2:12" x14ac:dyDescent="0.2">
      <c r="B1155" s="34" t="s">
        <v>4574</v>
      </c>
      <c r="C1155" s="29"/>
      <c r="D1155" s="29"/>
      <c r="E1155" s="35" t="s">
        <v>2093</v>
      </c>
      <c r="F1155" s="36" t="s">
        <v>3451</v>
      </c>
      <c r="G1155" s="36" t="s">
        <v>4575</v>
      </c>
      <c r="H1155" s="35" t="s">
        <v>2057</v>
      </c>
      <c r="I1155" s="37">
        <v>170</v>
      </c>
      <c r="J1155" s="71" t="s">
        <v>7662</v>
      </c>
      <c r="K1155" s="52"/>
      <c r="L1155" s="52" t="str">
        <f>IF(VLOOKUP(B1155,Sheet2!A:B,2,FALSE)=0,"",VLOOKUP(B1155,Sheet2!A:B,2,FALSE))</f>
        <v/>
      </c>
    </row>
    <row r="1156" spans="2:12" x14ac:dyDescent="0.2">
      <c r="B1156" s="34" t="s">
        <v>4576</v>
      </c>
      <c r="C1156" s="29"/>
      <c r="D1156" s="29"/>
      <c r="E1156" s="35" t="s">
        <v>2093</v>
      </c>
      <c r="F1156" s="36" t="s">
        <v>3451</v>
      </c>
      <c r="G1156" s="36" t="s">
        <v>4577</v>
      </c>
      <c r="H1156" s="35" t="s">
        <v>2057</v>
      </c>
      <c r="I1156" s="37">
        <v>100</v>
      </c>
      <c r="J1156" s="71" t="s">
        <v>7662</v>
      </c>
      <c r="K1156" s="52"/>
      <c r="L1156" s="52" t="str">
        <f>IF(VLOOKUP(B1156,Sheet2!A:B,2,FALSE)=0,"",VLOOKUP(B1156,Sheet2!A:B,2,FALSE))</f>
        <v/>
      </c>
    </row>
    <row r="1157" spans="2:12" x14ac:dyDescent="0.2">
      <c r="B1157" s="34" t="s">
        <v>4578</v>
      </c>
      <c r="C1157" s="29"/>
      <c r="D1157" s="29"/>
      <c r="E1157" s="35" t="s">
        <v>2093</v>
      </c>
      <c r="F1157" s="36" t="s">
        <v>3556</v>
      </c>
      <c r="G1157" s="36" t="s">
        <v>4579</v>
      </c>
      <c r="H1157" s="35" t="s">
        <v>3233</v>
      </c>
      <c r="I1157" s="37">
        <v>375</v>
      </c>
      <c r="J1157" s="71" t="s">
        <v>7662</v>
      </c>
      <c r="K1157" s="52"/>
      <c r="L1157" s="52" t="str">
        <f>IF(VLOOKUP(B1157,Sheet2!A:B,2,FALSE)=0,"",VLOOKUP(B1157,Sheet2!A:B,2,FALSE))</f>
        <v/>
      </c>
    </row>
    <row r="1158" spans="2:12" x14ac:dyDescent="0.2">
      <c r="B1158" s="34" t="s">
        <v>4580</v>
      </c>
      <c r="C1158" s="29"/>
      <c r="D1158" s="29"/>
      <c r="E1158" s="35" t="s">
        <v>2093</v>
      </c>
      <c r="F1158" s="36" t="s">
        <v>3556</v>
      </c>
      <c r="G1158" s="36" t="s">
        <v>4581</v>
      </c>
      <c r="H1158" s="35" t="s">
        <v>3233</v>
      </c>
      <c r="I1158" s="37">
        <v>300</v>
      </c>
      <c r="J1158" s="71" t="s">
        <v>7662</v>
      </c>
      <c r="K1158" s="52"/>
      <c r="L1158" s="52" t="str">
        <f>IF(VLOOKUP(B1158,Sheet2!A:B,2,FALSE)=0,"",VLOOKUP(B1158,Sheet2!A:B,2,FALSE))</f>
        <v/>
      </c>
    </row>
    <row r="1159" spans="2:12" x14ac:dyDescent="0.2">
      <c r="B1159" s="34" t="s">
        <v>4582</v>
      </c>
      <c r="C1159" s="29"/>
      <c r="D1159" s="29"/>
      <c r="E1159" s="35" t="s">
        <v>2093</v>
      </c>
      <c r="F1159" s="36" t="s">
        <v>3556</v>
      </c>
      <c r="G1159" s="36" t="s">
        <v>4583</v>
      </c>
      <c r="H1159" s="35" t="s">
        <v>3233</v>
      </c>
      <c r="I1159" s="37">
        <v>385</v>
      </c>
      <c r="J1159" s="71" t="s">
        <v>7662</v>
      </c>
      <c r="K1159" s="52"/>
      <c r="L1159" s="52" t="str">
        <f>IF(VLOOKUP(B1159,Sheet2!A:B,2,FALSE)=0,"",VLOOKUP(B1159,Sheet2!A:B,2,FALSE))</f>
        <v/>
      </c>
    </row>
    <row r="1160" spans="2:12" x14ac:dyDescent="0.2">
      <c r="B1160" s="34" t="s">
        <v>4584</v>
      </c>
      <c r="C1160" s="29"/>
      <c r="D1160" s="29"/>
      <c r="E1160" s="35" t="s">
        <v>2093</v>
      </c>
      <c r="F1160" s="36" t="s">
        <v>4585</v>
      </c>
      <c r="G1160" s="36" t="s">
        <v>4586</v>
      </c>
      <c r="H1160" s="35" t="s">
        <v>2057</v>
      </c>
      <c r="I1160" s="37">
        <v>200</v>
      </c>
      <c r="J1160" s="71" t="s">
        <v>7662</v>
      </c>
      <c r="K1160" s="52"/>
      <c r="L1160" s="52" t="str">
        <f>IF(VLOOKUP(B1160,Sheet2!A:B,2,FALSE)=0,"",VLOOKUP(B1160,Sheet2!A:B,2,FALSE))</f>
        <v/>
      </c>
    </row>
    <row r="1161" spans="2:12" x14ac:dyDescent="0.2">
      <c r="B1161" s="34" t="s">
        <v>4587</v>
      </c>
      <c r="C1161" s="29"/>
      <c r="D1161" s="29"/>
      <c r="E1161" s="35" t="s">
        <v>2093</v>
      </c>
      <c r="F1161" s="36" t="s">
        <v>4312</v>
      </c>
      <c r="G1161" s="36" t="s">
        <v>4588</v>
      </c>
      <c r="H1161" s="35" t="s">
        <v>2057</v>
      </c>
      <c r="I1161" s="37">
        <v>80</v>
      </c>
      <c r="J1161" s="71" t="s">
        <v>7662</v>
      </c>
      <c r="K1161" s="52"/>
      <c r="L1161" s="52" t="str">
        <f>IF(VLOOKUP(B1161,Sheet2!A:B,2,FALSE)=0,"",VLOOKUP(B1161,Sheet2!A:B,2,FALSE))</f>
        <v/>
      </c>
    </row>
    <row r="1162" spans="2:12" x14ac:dyDescent="0.2">
      <c r="B1162" s="34" t="s">
        <v>4589</v>
      </c>
      <c r="C1162" s="29"/>
      <c r="D1162" s="29"/>
      <c r="E1162" s="35" t="s">
        <v>2093</v>
      </c>
      <c r="F1162" s="36" t="s">
        <v>4312</v>
      </c>
      <c r="G1162" s="36" t="s">
        <v>4590</v>
      </c>
      <c r="H1162" s="35" t="s">
        <v>2057</v>
      </c>
      <c r="I1162" s="37">
        <v>100</v>
      </c>
      <c r="J1162" s="71" t="s">
        <v>7662</v>
      </c>
      <c r="K1162" s="52"/>
      <c r="L1162" s="52" t="str">
        <f>IF(VLOOKUP(B1162,Sheet2!A:B,2,FALSE)=0,"",VLOOKUP(B1162,Sheet2!A:B,2,FALSE))</f>
        <v/>
      </c>
    </row>
    <row r="1163" spans="2:12" x14ac:dyDescent="0.2">
      <c r="B1163" s="34" t="s">
        <v>4591</v>
      </c>
      <c r="C1163" s="29"/>
      <c r="D1163" s="29"/>
      <c r="E1163" s="35" t="s">
        <v>2093</v>
      </c>
      <c r="F1163" s="36" t="s">
        <v>4312</v>
      </c>
      <c r="G1163" s="36" t="s">
        <v>4592</v>
      </c>
      <c r="H1163" s="35" t="s">
        <v>2057</v>
      </c>
      <c r="I1163" s="37">
        <v>294</v>
      </c>
      <c r="J1163" s="71" t="s">
        <v>7662</v>
      </c>
      <c r="K1163" s="52"/>
      <c r="L1163" s="52" t="str">
        <f>IF(VLOOKUP(B1163,Sheet2!A:B,2,FALSE)=0,"",VLOOKUP(B1163,Sheet2!A:B,2,FALSE))</f>
        <v/>
      </c>
    </row>
    <row r="1164" spans="2:12" x14ac:dyDescent="0.2">
      <c r="B1164" s="34" t="s">
        <v>4593</v>
      </c>
      <c r="C1164" s="29"/>
      <c r="D1164" s="29"/>
      <c r="E1164" s="35" t="s">
        <v>2093</v>
      </c>
      <c r="F1164" s="36" t="s">
        <v>4312</v>
      </c>
      <c r="G1164" s="36" t="s">
        <v>4594</v>
      </c>
      <c r="H1164" s="35" t="s">
        <v>2057</v>
      </c>
      <c r="I1164" s="37">
        <v>142</v>
      </c>
      <c r="J1164" s="71" t="s">
        <v>7662</v>
      </c>
      <c r="K1164" s="52"/>
      <c r="L1164" s="52" t="str">
        <f>IF(VLOOKUP(B1164,Sheet2!A:B,2,FALSE)=0,"",VLOOKUP(B1164,Sheet2!A:B,2,FALSE))</f>
        <v/>
      </c>
    </row>
    <row r="1165" spans="2:12" x14ac:dyDescent="0.2">
      <c r="B1165" s="34" t="s">
        <v>4595</v>
      </c>
      <c r="C1165" s="29"/>
      <c r="D1165" s="29"/>
      <c r="E1165" s="35" t="s">
        <v>2093</v>
      </c>
      <c r="F1165" s="36" t="s">
        <v>4312</v>
      </c>
      <c r="G1165" s="36" t="s">
        <v>4596</v>
      </c>
      <c r="H1165" s="35" t="s">
        <v>2057</v>
      </c>
      <c r="I1165" s="37">
        <v>100</v>
      </c>
      <c r="J1165" s="71" t="s">
        <v>7662</v>
      </c>
      <c r="K1165" s="52"/>
      <c r="L1165" s="52" t="str">
        <f>IF(VLOOKUP(B1165,Sheet2!A:B,2,FALSE)=0,"",VLOOKUP(B1165,Sheet2!A:B,2,FALSE))</f>
        <v/>
      </c>
    </row>
    <row r="1166" spans="2:12" x14ac:dyDescent="0.2">
      <c r="B1166" s="34" t="s">
        <v>4597</v>
      </c>
      <c r="C1166" s="29"/>
      <c r="D1166" s="29"/>
      <c r="E1166" s="35" t="s">
        <v>2093</v>
      </c>
      <c r="F1166" s="36" t="s">
        <v>4312</v>
      </c>
      <c r="G1166" s="36" t="s">
        <v>4598</v>
      </c>
      <c r="H1166" s="35" t="s">
        <v>2057</v>
      </c>
      <c r="I1166" s="37">
        <v>280</v>
      </c>
      <c r="J1166" s="71" t="s">
        <v>7662</v>
      </c>
      <c r="K1166" s="52"/>
      <c r="L1166" s="52" t="str">
        <f>IF(VLOOKUP(B1166,Sheet2!A:B,2,FALSE)=0,"",VLOOKUP(B1166,Sheet2!A:B,2,FALSE))</f>
        <v/>
      </c>
    </row>
    <row r="1167" spans="2:12" x14ac:dyDescent="0.2">
      <c r="B1167" s="34" t="s">
        <v>4599</v>
      </c>
      <c r="C1167" s="29"/>
      <c r="D1167" s="29"/>
      <c r="E1167" s="35" t="s">
        <v>2093</v>
      </c>
      <c r="F1167" s="36" t="s">
        <v>4312</v>
      </c>
      <c r="G1167" s="36" t="s">
        <v>4600</v>
      </c>
      <c r="H1167" s="35" t="s">
        <v>2057</v>
      </c>
      <c r="I1167" s="37">
        <v>152</v>
      </c>
      <c r="J1167" s="71" t="s">
        <v>7662</v>
      </c>
      <c r="K1167" s="52"/>
      <c r="L1167" s="52" t="str">
        <f>IF(VLOOKUP(B1167,Sheet2!A:B,2,FALSE)=0,"",VLOOKUP(B1167,Sheet2!A:B,2,FALSE))</f>
        <v/>
      </c>
    </row>
    <row r="1168" spans="2:12" x14ac:dyDescent="0.2">
      <c r="B1168" s="34" t="s">
        <v>4601</v>
      </c>
      <c r="C1168" s="29"/>
      <c r="D1168" s="29"/>
      <c r="E1168" s="35" t="s">
        <v>2093</v>
      </c>
      <c r="F1168" s="36" t="s">
        <v>4312</v>
      </c>
      <c r="G1168" s="36" t="s">
        <v>4602</v>
      </c>
      <c r="H1168" s="35" t="s">
        <v>2057</v>
      </c>
      <c r="I1168" s="37">
        <v>150</v>
      </c>
      <c r="J1168" s="71" t="s">
        <v>7662</v>
      </c>
      <c r="K1168" s="52"/>
      <c r="L1168" s="52" t="str">
        <f>IF(VLOOKUP(B1168,Sheet2!A:B,2,FALSE)=0,"",VLOOKUP(B1168,Sheet2!A:B,2,FALSE))</f>
        <v/>
      </c>
    </row>
    <row r="1169" spans="2:12" x14ac:dyDescent="0.2">
      <c r="B1169" s="34" t="s">
        <v>4603</v>
      </c>
      <c r="C1169" s="29"/>
      <c r="D1169" s="29"/>
      <c r="E1169" s="35" t="s">
        <v>2093</v>
      </c>
      <c r="F1169" s="36" t="s">
        <v>4312</v>
      </c>
      <c r="G1169" s="36" t="s">
        <v>4604</v>
      </c>
      <c r="H1169" s="35" t="s">
        <v>2057</v>
      </c>
      <c r="I1169" s="37">
        <v>20</v>
      </c>
      <c r="J1169" s="71" t="s">
        <v>7662</v>
      </c>
      <c r="K1169" s="52"/>
      <c r="L1169" s="52" t="str">
        <f>IF(VLOOKUP(B1169,Sheet2!A:B,2,FALSE)=0,"",VLOOKUP(B1169,Sheet2!A:B,2,FALSE))</f>
        <v/>
      </c>
    </row>
    <row r="1170" spans="2:12" x14ac:dyDescent="0.2">
      <c r="B1170" s="34" t="s">
        <v>4605</v>
      </c>
      <c r="C1170" s="29"/>
      <c r="D1170" s="29"/>
      <c r="E1170" s="35" t="s">
        <v>2093</v>
      </c>
      <c r="F1170" s="36" t="s">
        <v>3228</v>
      </c>
      <c r="G1170" s="36" t="s">
        <v>4606</v>
      </c>
      <c r="H1170" s="35" t="s">
        <v>2057</v>
      </c>
      <c r="I1170" s="37">
        <v>104</v>
      </c>
      <c r="J1170" s="71" t="s">
        <v>7662</v>
      </c>
      <c r="K1170" s="52"/>
      <c r="L1170" s="52" t="str">
        <f>IF(VLOOKUP(B1170,Sheet2!A:B,2,FALSE)=0,"",VLOOKUP(B1170,Sheet2!A:B,2,FALSE))</f>
        <v/>
      </c>
    </row>
    <row r="1171" spans="2:12" x14ac:dyDescent="0.2">
      <c r="B1171" s="34" t="s">
        <v>4607</v>
      </c>
      <c r="C1171" s="29"/>
      <c r="D1171" s="29"/>
      <c r="E1171" s="35" t="s">
        <v>2093</v>
      </c>
      <c r="F1171" s="36" t="s">
        <v>4312</v>
      </c>
      <c r="G1171" s="36" t="s">
        <v>4608</v>
      </c>
      <c r="H1171" s="35" t="s">
        <v>2057</v>
      </c>
      <c r="I1171" s="37">
        <v>32</v>
      </c>
      <c r="J1171" s="71" t="s">
        <v>7662</v>
      </c>
      <c r="K1171" s="52"/>
      <c r="L1171" s="52" t="str">
        <f>IF(VLOOKUP(B1171,Sheet2!A:B,2,FALSE)=0,"",VLOOKUP(B1171,Sheet2!A:B,2,FALSE))</f>
        <v/>
      </c>
    </row>
    <row r="1172" spans="2:12" x14ac:dyDescent="0.2">
      <c r="B1172" s="34" t="s">
        <v>4609</v>
      </c>
      <c r="C1172" s="29"/>
      <c r="D1172" s="29"/>
      <c r="E1172" s="35" t="s">
        <v>2093</v>
      </c>
      <c r="F1172" s="36" t="s">
        <v>4610</v>
      </c>
      <c r="G1172" s="36" t="s">
        <v>4611</v>
      </c>
      <c r="H1172" s="35" t="s">
        <v>3233</v>
      </c>
      <c r="I1172" s="37">
        <v>478</v>
      </c>
      <c r="J1172" s="71" t="s">
        <v>7662</v>
      </c>
      <c r="K1172" s="52"/>
      <c r="L1172" s="52" t="str">
        <f>IF(VLOOKUP(B1172,Sheet2!A:B,2,FALSE)=0,"",VLOOKUP(B1172,Sheet2!A:B,2,FALSE))</f>
        <v/>
      </c>
    </row>
    <row r="1173" spans="2:12" x14ac:dyDescent="0.2">
      <c r="B1173" s="34" t="s">
        <v>4612</v>
      </c>
      <c r="C1173" s="29"/>
      <c r="D1173" s="29"/>
      <c r="E1173" s="35" t="s">
        <v>2093</v>
      </c>
      <c r="F1173" s="36" t="s">
        <v>4610</v>
      </c>
      <c r="G1173" s="36" t="s">
        <v>4613</v>
      </c>
      <c r="H1173" s="35" t="s">
        <v>3233</v>
      </c>
      <c r="I1173" s="37">
        <v>56</v>
      </c>
      <c r="J1173" s="71" t="s">
        <v>7662</v>
      </c>
      <c r="K1173" s="52"/>
      <c r="L1173" s="52" t="str">
        <f>IF(VLOOKUP(B1173,Sheet2!A:B,2,FALSE)=0,"",VLOOKUP(B1173,Sheet2!A:B,2,FALSE))</f>
        <v/>
      </c>
    </row>
    <row r="1174" spans="2:12" x14ac:dyDescent="0.2">
      <c r="B1174" s="34" t="s">
        <v>4614</v>
      </c>
      <c r="C1174" s="29"/>
      <c r="D1174" s="29"/>
      <c r="E1174" s="35" t="s">
        <v>2093</v>
      </c>
      <c r="F1174" s="36" t="s">
        <v>3442</v>
      </c>
      <c r="G1174" s="36" t="s">
        <v>4615</v>
      </c>
      <c r="H1174" s="35" t="s">
        <v>2057</v>
      </c>
      <c r="I1174" s="37">
        <v>160</v>
      </c>
      <c r="J1174" s="71" t="s">
        <v>7662</v>
      </c>
      <c r="K1174" s="52"/>
      <c r="L1174" s="52" t="str">
        <f>IF(VLOOKUP(B1174,Sheet2!A:B,2,FALSE)=0,"",VLOOKUP(B1174,Sheet2!A:B,2,FALSE))</f>
        <v/>
      </c>
    </row>
    <row r="1175" spans="2:12" x14ac:dyDescent="0.2">
      <c r="B1175" s="34" t="s">
        <v>4616</v>
      </c>
      <c r="C1175" s="29"/>
      <c r="D1175" s="29"/>
      <c r="E1175" s="35" t="s">
        <v>2093</v>
      </c>
      <c r="F1175" s="36" t="s">
        <v>4617</v>
      </c>
      <c r="G1175" s="36" t="s">
        <v>4617</v>
      </c>
      <c r="H1175" s="35" t="s">
        <v>3233</v>
      </c>
      <c r="I1175" s="37">
        <v>4400</v>
      </c>
      <c r="J1175" s="71" t="s">
        <v>7662</v>
      </c>
      <c r="K1175" s="52"/>
      <c r="L1175" s="52" t="str">
        <f>IF(VLOOKUP(B1175,Sheet2!A:B,2,FALSE)=0,"",VLOOKUP(B1175,Sheet2!A:B,2,FALSE))</f>
        <v/>
      </c>
    </row>
    <row r="1176" spans="2:12" x14ac:dyDescent="0.2">
      <c r="B1176" s="34" t="s">
        <v>4618</v>
      </c>
      <c r="C1176" s="29"/>
      <c r="D1176" s="29"/>
      <c r="E1176" s="35" t="s">
        <v>2093</v>
      </c>
      <c r="F1176" s="36" t="s">
        <v>4619</v>
      </c>
      <c r="G1176" s="36" t="s">
        <v>4620</v>
      </c>
      <c r="H1176" s="35" t="s">
        <v>3233</v>
      </c>
      <c r="I1176" s="37">
        <v>454</v>
      </c>
      <c r="J1176" s="71" t="s">
        <v>7662</v>
      </c>
      <c r="K1176" s="52"/>
      <c r="L1176" s="52" t="str">
        <f>IF(VLOOKUP(B1176,Sheet2!A:B,2,FALSE)=0,"",VLOOKUP(B1176,Sheet2!A:B,2,FALSE))</f>
        <v/>
      </c>
    </row>
    <row r="1177" spans="2:12" x14ac:dyDescent="0.2">
      <c r="B1177" s="34" t="s">
        <v>4621</v>
      </c>
      <c r="C1177" s="29"/>
      <c r="D1177" s="29"/>
      <c r="E1177" s="35" t="s">
        <v>2093</v>
      </c>
      <c r="F1177" s="36" t="s">
        <v>3451</v>
      </c>
      <c r="G1177" s="36" t="s">
        <v>4622</v>
      </c>
      <c r="H1177" s="35" t="s">
        <v>2057</v>
      </c>
      <c r="I1177" s="37">
        <v>56</v>
      </c>
      <c r="J1177" s="71" t="s">
        <v>7662</v>
      </c>
      <c r="K1177" s="52"/>
      <c r="L1177" s="52" t="str">
        <f>IF(VLOOKUP(B1177,Sheet2!A:B,2,FALSE)=0,"",VLOOKUP(B1177,Sheet2!A:B,2,FALSE))</f>
        <v/>
      </c>
    </row>
    <row r="1178" spans="2:12" x14ac:dyDescent="0.2">
      <c r="B1178" s="34" t="s">
        <v>4623</v>
      </c>
      <c r="C1178" s="29"/>
      <c r="D1178" s="29"/>
      <c r="E1178" s="35" t="s">
        <v>2093</v>
      </c>
      <c r="F1178" s="36" t="s">
        <v>3588</v>
      </c>
      <c r="G1178" s="36" t="s">
        <v>4624</v>
      </c>
      <c r="H1178" s="35" t="s">
        <v>3233</v>
      </c>
      <c r="I1178" s="37">
        <v>145</v>
      </c>
      <c r="J1178" s="71" t="s">
        <v>7662</v>
      </c>
      <c r="K1178" s="52"/>
      <c r="L1178" s="52" t="str">
        <f>IF(VLOOKUP(B1178,Sheet2!A:B,2,FALSE)=0,"",VLOOKUP(B1178,Sheet2!A:B,2,FALSE))</f>
        <v/>
      </c>
    </row>
    <row r="1179" spans="2:12" x14ac:dyDescent="0.2">
      <c r="B1179" s="34" t="s">
        <v>4625</v>
      </c>
      <c r="C1179" s="29"/>
      <c r="D1179" s="29"/>
      <c r="E1179" s="35" t="s">
        <v>2093</v>
      </c>
      <c r="F1179" s="36" t="s">
        <v>4626</v>
      </c>
      <c r="G1179" s="36" t="s">
        <v>4626</v>
      </c>
      <c r="H1179" s="35" t="s">
        <v>2057</v>
      </c>
      <c r="I1179" s="37">
        <v>104</v>
      </c>
      <c r="J1179" s="71" t="s">
        <v>7662</v>
      </c>
      <c r="K1179" s="52"/>
      <c r="L1179" s="52" t="str">
        <f>IF(VLOOKUP(B1179,Sheet2!A:B,2,FALSE)=0,"",VLOOKUP(B1179,Sheet2!A:B,2,FALSE))</f>
        <v/>
      </c>
    </row>
    <row r="1180" spans="2:12" x14ac:dyDescent="0.2">
      <c r="B1180" s="34" t="s">
        <v>4627</v>
      </c>
      <c r="C1180" s="29"/>
      <c r="D1180" s="29"/>
      <c r="E1180" s="35" t="s">
        <v>2093</v>
      </c>
      <c r="F1180" s="36" t="s">
        <v>3451</v>
      </c>
      <c r="G1180" s="36" t="s">
        <v>4628</v>
      </c>
      <c r="H1180" s="35" t="s">
        <v>2057</v>
      </c>
      <c r="I1180" s="37">
        <v>200</v>
      </c>
      <c r="J1180" s="71" t="s">
        <v>7662</v>
      </c>
      <c r="K1180" s="52"/>
      <c r="L1180" s="52" t="str">
        <f>IF(VLOOKUP(B1180,Sheet2!A:B,2,FALSE)=0,"",VLOOKUP(B1180,Sheet2!A:B,2,FALSE))</f>
        <v/>
      </c>
    </row>
    <row r="1181" spans="2:12" x14ac:dyDescent="0.2">
      <c r="B1181" s="34" t="s">
        <v>4629</v>
      </c>
      <c r="C1181" s="29"/>
      <c r="D1181" s="29"/>
      <c r="E1181" s="35" t="s">
        <v>2093</v>
      </c>
      <c r="F1181" s="36" t="s">
        <v>3451</v>
      </c>
      <c r="G1181" s="36" t="s">
        <v>4630</v>
      </c>
      <c r="H1181" s="35" t="s">
        <v>2057</v>
      </c>
      <c r="I1181" s="37">
        <v>200</v>
      </c>
      <c r="J1181" s="71" t="s">
        <v>7662</v>
      </c>
      <c r="K1181" s="52"/>
      <c r="L1181" s="52" t="str">
        <f>IF(VLOOKUP(B1181,Sheet2!A:B,2,FALSE)=0,"",VLOOKUP(B1181,Sheet2!A:B,2,FALSE))</f>
        <v/>
      </c>
    </row>
    <row r="1182" spans="2:12" x14ac:dyDescent="0.2">
      <c r="B1182" s="34" t="s">
        <v>4631</v>
      </c>
      <c r="C1182" s="29"/>
      <c r="D1182" s="29"/>
      <c r="E1182" s="35" t="s">
        <v>2093</v>
      </c>
      <c r="F1182" s="36" t="s">
        <v>4632</v>
      </c>
      <c r="G1182" s="36" t="s">
        <v>4633</v>
      </c>
      <c r="H1182" s="35" t="s">
        <v>3233</v>
      </c>
      <c r="I1182" s="37">
        <v>171</v>
      </c>
      <c r="J1182" s="71" t="s">
        <v>7662</v>
      </c>
      <c r="K1182" s="52"/>
      <c r="L1182" s="52" t="str">
        <f>IF(VLOOKUP(B1182,Sheet2!A:B,2,FALSE)=0,"",VLOOKUP(B1182,Sheet2!A:B,2,FALSE))</f>
        <v/>
      </c>
    </row>
    <row r="1183" spans="2:12" x14ac:dyDescent="0.2">
      <c r="B1183" s="34" t="s">
        <v>4634</v>
      </c>
      <c r="C1183" s="29"/>
      <c r="D1183" s="29"/>
      <c r="E1183" s="35" t="s">
        <v>2093</v>
      </c>
      <c r="F1183" s="36" t="s">
        <v>4632</v>
      </c>
      <c r="G1183" s="36" t="s">
        <v>4635</v>
      </c>
      <c r="H1183" s="35" t="s">
        <v>3233</v>
      </c>
      <c r="I1183" s="37">
        <v>153</v>
      </c>
      <c r="J1183" s="71" t="s">
        <v>7662</v>
      </c>
      <c r="K1183" s="52"/>
      <c r="L1183" s="52" t="str">
        <f>IF(VLOOKUP(B1183,Sheet2!A:B,2,FALSE)=0,"",VLOOKUP(B1183,Sheet2!A:B,2,FALSE))</f>
        <v/>
      </c>
    </row>
    <row r="1184" spans="2:12" x14ac:dyDescent="0.2">
      <c r="B1184" s="34" t="s">
        <v>4636</v>
      </c>
      <c r="C1184" s="29"/>
      <c r="D1184" s="29"/>
      <c r="E1184" s="35" t="s">
        <v>2093</v>
      </c>
      <c r="F1184" s="36" t="s">
        <v>4632</v>
      </c>
      <c r="G1184" s="36" t="s">
        <v>4637</v>
      </c>
      <c r="H1184" s="35" t="s">
        <v>3233</v>
      </c>
      <c r="I1184" s="37">
        <v>238</v>
      </c>
      <c r="J1184" s="71" t="s">
        <v>7662</v>
      </c>
      <c r="K1184" s="52"/>
      <c r="L1184" s="52" t="str">
        <f>IF(VLOOKUP(B1184,Sheet2!A:B,2,FALSE)=0,"",VLOOKUP(B1184,Sheet2!A:B,2,FALSE))</f>
        <v/>
      </c>
    </row>
    <row r="1185" spans="2:12" x14ac:dyDescent="0.2">
      <c r="B1185" s="34" t="s">
        <v>4638</v>
      </c>
      <c r="C1185" s="29"/>
      <c r="D1185" s="29"/>
      <c r="E1185" s="35" t="s">
        <v>2093</v>
      </c>
      <c r="F1185" s="36" t="s">
        <v>4632</v>
      </c>
      <c r="G1185" s="36" t="s">
        <v>4639</v>
      </c>
      <c r="H1185" s="35" t="s">
        <v>3233</v>
      </c>
      <c r="I1185" s="37">
        <v>178</v>
      </c>
      <c r="J1185" s="71" t="s">
        <v>7662</v>
      </c>
      <c r="K1185" s="52"/>
      <c r="L1185" s="52" t="str">
        <f>IF(VLOOKUP(B1185,Sheet2!A:B,2,FALSE)=0,"",VLOOKUP(B1185,Sheet2!A:B,2,FALSE))</f>
        <v/>
      </c>
    </row>
    <row r="1186" spans="2:12" x14ac:dyDescent="0.2">
      <c r="B1186" s="34" t="s">
        <v>4640</v>
      </c>
      <c r="C1186" s="29"/>
      <c r="D1186" s="29"/>
      <c r="E1186" s="35" t="s">
        <v>2093</v>
      </c>
      <c r="F1186" s="36" t="s">
        <v>4632</v>
      </c>
      <c r="G1186" s="36" t="s">
        <v>4641</v>
      </c>
      <c r="H1186" s="35" t="s">
        <v>3233</v>
      </c>
      <c r="I1186" s="37">
        <v>171</v>
      </c>
      <c r="J1186" s="71" t="s">
        <v>7662</v>
      </c>
      <c r="K1186" s="52"/>
      <c r="L1186" s="52" t="str">
        <f>IF(VLOOKUP(B1186,Sheet2!A:B,2,FALSE)=0,"",VLOOKUP(B1186,Sheet2!A:B,2,FALSE))</f>
        <v/>
      </c>
    </row>
    <row r="1187" spans="2:12" x14ac:dyDescent="0.2">
      <c r="B1187" s="34" t="s">
        <v>4642</v>
      </c>
      <c r="C1187" s="29"/>
      <c r="D1187" s="29"/>
      <c r="E1187" s="35" t="s">
        <v>2093</v>
      </c>
      <c r="F1187" s="36" t="s">
        <v>4643</v>
      </c>
      <c r="G1187" s="36" t="s">
        <v>4644</v>
      </c>
      <c r="H1187" s="35" t="s">
        <v>3233</v>
      </c>
      <c r="I1187" s="37">
        <v>432</v>
      </c>
      <c r="J1187" s="71" t="s">
        <v>7662</v>
      </c>
      <c r="K1187" s="52"/>
      <c r="L1187" s="52" t="str">
        <f>IF(VLOOKUP(B1187,Sheet2!A:B,2,FALSE)=0,"",VLOOKUP(B1187,Sheet2!A:B,2,FALSE))</f>
        <v/>
      </c>
    </row>
    <row r="1188" spans="2:12" x14ac:dyDescent="0.2">
      <c r="B1188" s="34" t="s">
        <v>4645</v>
      </c>
      <c r="C1188" s="29"/>
      <c r="D1188" s="29"/>
      <c r="E1188" s="35" t="s">
        <v>2093</v>
      </c>
      <c r="F1188" s="36" t="s">
        <v>4646</v>
      </c>
      <c r="G1188" s="36" t="s">
        <v>4647</v>
      </c>
      <c r="H1188" s="35" t="s">
        <v>3233</v>
      </c>
      <c r="I1188" s="37">
        <v>400</v>
      </c>
      <c r="J1188" s="71" t="s">
        <v>7662</v>
      </c>
      <c r="K1188" s="52"/>
      <c r="L1188" s="52" t="str">
        <f>IF(VLOOKUP(B1188,Sheet2!A:B,2,FALSE)=0,"",VLOOKUP(B1188,Sheet2!A:B,2,FALSE))</f>
        <v/>
      </c>
    </row>
    <row r="1189" spans="2:12" x14ac:dyDescent="0.2">
      <c r="B1189" s="34" t="s">
        <v>4648</v>
      </c>
      <c r="C1189" s="29"/>
      <c r="D1189" s="29"/>
      <c r="E1189" s="35" t="s">
        <v>2093</v>
      </c>
      <c r="F1189" s="36" t="s">
        <v>4649</v>
      </c>
      <c r="G1189" s="36" t="s">
        <v>4650</v>
      </c>
      <c r="H1189" s="35" t="s">
        <v>2057</v>
      </c>
      <c r="I1189" s="37">
        <v>300</v>
      </c>
      <c r="J1189" s="71" t="s">
        <v>7662</v>
      </c>
      <c r="K1189" s="52"/>
      <c r="L1189" s="52" t="str">
        <f>IF(VLOOKUP(B1189,Sheet2!A:B,2,FALSE)=0,"",VLOOKUP(B1189,Sheet2!A:B,2,FALSE))</f>
        <v/>
      </c>
    </row>
    <row r="1190" spans="2:12" x14ac:dyDescent="0.2">
      <c r="B1190" s="34" t="s">
        <v>4651</v>
      </c>
      <c r="C1190" s="29"/>
      <c r="D1190" s="29"/>
      <c r="E1190" s="35" t="s">
        <v>2093</v>
      </c>
      <c r="F1190" s="36" t="s">
        <v>4652</v>
      </c>
      <c r="G1190" s="36" t="s">
        <v>4653</v>
      </c>
      <c r="H1190" s="35" t="s">
        <v>3233</v>
      </c>
      <c r="I1190" s="37">
        <v>520</v>
      </c>
      <c r="J1190" s="71" t="s">
        <v>7662</v>
      </c>
      <c r="K1190" s="52"/>
      <c r="L1190" s="52" t="str">
        <f>IF(VLOOKUP(B1190,Sheet2!A:B,2,FALSE)=0,"",VLOOKUP(B1190,Sheet2!A:B,2,FALSE))</f>
        <v/>
      </c>
    </row>
    <row r="1191" spans="2:12" x14ac:dyDescent="0.2">
      <c r="B1191" s="34" t="s">
        <v>4654</v>
      </c>
      <c r="C1191" s="29"/>
      <c r="D1191" s="29"/>
      <c r="E1191" s="35" t="s">
        <v>2093</v>
      </c>
      <c r="F1191" s="36" t="s">
        <v>4655</v>
      </c>
      <c r="G1191" s="36" t="s">
        <v>4656</v>
      </c>
      <c r="H1191" s="35" t="s">
        <v>3233</v>
      </c>
      <c r="I1191" s="37">
        <v>95</v>
      </c>
      <c r="J1191" s="71" t="s">
        <v>7662</v>
      </c>
      <c r="K1191" s="52"/>
      <c r="L1191" s="52" t="str">
        <f>IF(VLOOKUP(B1191,Sheet2!A:B,2,FALSE)=0,"",VLOOKUP(B1191,Sheet2!A:B,2,FALSE))</f>
        <v/>
      </c>
    </row>
    <row r="1192" spans="2:12" x14ac:dyDescent="0.2">
      <c r="B1192" s="34" t="s">
        <v>4657</v>
      </c>
      <c r="C1192" s="29"/>
      <c r="D1192" s="29"/>
      <c r="E1192" s="35" t="s">
        <v>2093</v>
      </c>
      <c r="F1192" s="36" t="s">
        <v>4655</v>
      </c>
      <c r="G1192" s="36" t="s">
        <v>4658</v>
      </c>
      <c r="H1192" s="35" t="s">
        <v>3233</v>
      </c>
      <c r="I1192" s="37">
        <v>275</v>
      </c>
      <c r="J1192" s="71" t="s">
        <v>7662</v>
      </c>
      <c r="K1192" s="52"/>
      <c r="L1192" s="52" t="str">
        <f>IF(VLOOKUP(B1192,Sheet2!A:B,2,FALSE)=0,"",VLOOKUP(B1192,Sheet2!A:B,2,FALSE))</f>
        <v/>
      </c>
    </row>
    <row r="1193" spans="2:12" x14ac:dyDescent="0.2">
      <c r="B1193" s="34" t="s">
        <v>4659</v>
      </c>
      <c r="C1193" s="29"/>
      <c r="D1193" s="29"/>
      <c r="E1193" s="35" t="s">
        <v>2093</v>
      </c>
      <c r="F1193" s="36" t="s">
        <v>4655</v>
      </c>
      <c r="G1193" s="36" t="s">
        <v>4660</v>
      </c>
      <c r="H1193" s="35" t="s">
        <v>3233</v>
      </c>
      <c r="I1193" s="37">
        <v>85</v>
      </c>
      <c r="J1193" s="71" t="s">
        <v>7662</v>
      </c>
      <c r="K1193" s="52"/>
      <c r="L1193" s="52" t="str">
        <f>IF(VLOOKUP(B1193,Sheet2!A:B,2,FALSE)=0,"",VLOOKUP(B1193,Sheet2!A:B,2,FALSE))</f>
        <v/>
      </c>
    </row>
    <row r="1194" spans="2:12" x14ac:dyDescent="0.2">
      <c r="B1194" s="34" t="s">
        <v>4661</v>
      </c>
      <c r="C1194" s="29"/>
      <c r="D1194" s="29"/>
      <c r="E1194" s="35" t="s">
        <v>2093</v>
      </c>
      <c r="F1194" s="36" t="s">
        <v>3887</v>
      </c>
      <c r="G1194" s="36" t="s">
        <v>4662</v>
      </c>
      <c r="H1194" s="35" t="s">
        <v>2057</v>
      </c>
      <c r="I1194" s="37">
        <v>200</v>
      </c>
      <c r="J1194" s="71" t="s">
        <v>7662</v>
      </c>
      <c r="K1194" s="52"/>
      <c r="L1194" s="52" t="str">
        <f>IF(VLOOKUP(B1194,Sheet2!A:B,2,FALSE)=0,"",VLOOKUP(B1194,Sheet2!A:B,2,FALSE))</f>
        <v/>
      </c>
    </row>
    <row r="1195" spans="2:12" x14ac:dyDescent="0.2">
      <c r="B1195" s="34" t="s">
        <v>4663</v>
      </c>
      <c r="C1195" s="29"/>
      <c r="D1195" s="29"/>
      <c r="E1195" s="35" t="s">
        <v>2093</v>
      </c>
      <c r="F1195" s="36" t="s">
        <v>3459</v>
      </c>
      <c r="G1195" s="36" t="s">
        <v>4664</v>
      </c>
      <c r="H1195" s="35" t="s">
        <v>2057</v>
      </c>
      <c r="I1195" s="37">
        <v>20</v>
      </c>
      <c r="J1195" s="71" t="s">
        <v>7662</v>
      </c>
      <c r="K1195" s="52"/>
      <c r="L1195" s="52" t="str">
        <f>IF(VLOOKUP(B1195,Sheet2!A:B,2,FALSE)=0,"",VLOOKUP(B1195,Sheet2!A:B,2,FALSE))</f>
        <v/>
      </c>
    </row>
    <row r="1196" spans="2:12" x14ac:dyDescent="0.2">
      <c r="B1196" s="34" t="s">
        <v>4665</v>
      </c>
      <c r="C1196" s="29"/>
      <c r="D1196" s="29"/>
      <c r="E1196" s="35" t="s">
        <v>2093</v>
      </c>
      <c r="F1196" s="36" t="s">
        <v>3261</v>
      </c>
      <c r="G1196" s="36" t="s">
        <v>4666</v>
      </c>
      <c r="H1196" s="35" t="s">
        <v>3233</v>
      </c>
      <c r="I1196" s="37">
        <v>65</v>
      </c>
      <c r="J1196" s="71" t="s">
        <v>7662</v>
      </c>
      <c r="K1196" s="52"/>
      <c r="L1196" s="52" t="str">
        <f>IF(VLOOKUP(B1196,Sheet2!A:B,2,FALSE)=0,"",VLOOKUP(B1196,Sheet2!A:B,2,FALSE))</f>
        <v/>
      </c>
    </row>
    <row r="1197" spans="2:12" x14ac:dyDescent="0.2">
      <c r="B1197" s="34" t="s">
        <v>4667</v>
      </c>
      <c r="C1197" s="29"/>
      <c r="D1197" s="29"/>
      <c r="E1197" s="35" t="s">
        <v>2093</v>
      </c>
      <c r="F1197" s="36" t="s">
        <v>4632</v>
      </c>
      <c r="G1197" s="36" t="s">
        <v>4668</v>
      </c>
      <c r="H1197" s="35" t="s">
        <v>3233</v>
      </c>
      <c r="I1197" s="37">
        <v>173</v>
      </c>
      <c r="J1197" s="71" t="s">
        <v>7662</v>
      </c>
      <c r="K1197" s="52"/>
      <c r="L1197" s="52" t="str">
        <f>IF(VLOOKUP(B1197,Sheet2!A:B,2,FALSE)=0,"",VLOOKUP(B1197,Sheet2!A:B,2,FALSE))</f>
        <v/>
      </c>
    </row>
    <row r="1198" spans="2:12" x14ac:dyDescent="0.2">
      <c r="B1198" s="34" t="s">
        <v>4669</v>
      </c>
      <c r="C1198" s="29"/>
      <c r="D1198" s="29"/>
      <c r="E1198" s="35" t="s">
        <v>2093</v>
      </c>
      <c r="F1198" s="36" t="s">
        <v>4632</v>
      </c>
      <c r="G1198" s="36" t="s">
        <v>4670</v>
      </c>
      <c r="H1198" s="35" t="s">
        <v>3233</v>
      </c>
      <c r="I1198" s="37">
        <v>232</v>
      </c>
      <c r="J1198" s="71" t="s">
        <v>7662</v>
      </c>
      <c r="K1198" s="52"/>
      <c r="L1198" s="52" t="str">
        <f>IF(VLOOKUP(B1198,Sheet2!A:B,2,FALSE)=0,"",VLOOKUP(B1198,Sheet2!A:B,2,FALSE))</f>
        <v/>
      </c>
    </row>
    <row r="1199" spans="2:12" x14ac:dyDescent="0.2">
      <c r="B1199" s="34" t="s">
        <v>4671</v>
      </c>
      <c r="C1199" s="29"/>
      <c r="D1199" s="29"/>
      <c r="E1199" s="35" t="s">
        <v>2093</v>
      </c>
      <c r="F1199" s="36" t="s">
        <v>3462</v>
      </c>
      <c r="G1199" s="36" t="s">
        <v>4672</v>
      </c>
      <c r="H1199" s="35" t="s">
        <v>2057</v>
      </c>
      <c r="I1199" s="37">
        <v>160</v>
      </c>
      <c r="J1199" s="71" t="s">
        <v>7662</v>
      </c>
      <c r="K1199" s="52"/>
      <c r="L1199" s="52" t="str">
        <f>IF(VLOOKUP(B1199,Sheet2!A:B,2,FALSE)=0,"",VLOOKUP(B1199,Sheet2!A:B,2,FALSE))</f>
        <v/>
      </c>
    </row>
    <row r="1200" spans="2:12" x14ac:dyDescent="0.2">
      <c r="B1200" s="34" t="s">
        <v>4673</v>
      </c>
      <c r="C1200" s="29"/>
      <c r="D1200" s="29"/>
      <c r="E1200" s="35" t="s">
        <v>2093</v>
      </c>
      <c r="F1200" s="36" t="s">
        <v>4674</v>
      </c>
      <c r="G1200" s="36" t="s">
        <v>4675</v>
      </c>
      <c r="H1200" s="35" t="s">
        <v>2057</v>
      </c>
      <c r="I1200" s="37">
        <v>140</v>
      </c>
      <c r="J1200" s="71" t="s">
        <v>7662</v>
      </c>
      <c r="K1200" s="52"/>
      <c r="L1200" s="52" t="str">
        <f>IF(VLOOKUP(B1200,Sheet2!A:B,2,FALSE)=0,"",VLOOKUP(B1200,Sheet2!A:B,2,FALSE))</f>
        <v/>
      </c>
    </row>
    <row r="1201" spans="2:12" x14ac:dyDescent="0.2">
      <c r="B1201" s="34" t="s">
        <v>4676</v>
      </c>
      <c r="C1201" s="29"/>
      <c r="D1201" s="29"/>
      <c r="E1201" s="35" t="s">
        <v>2093</v>
      </c>
      <c r="F1201" s="36" t="s">
        <v>4677</v>
      </c>
      <c r="G1201" s="36" t="s">
        <v>4678</v>
      </c>
      <c r="H1201" s="35" t="s">
        <v>2057</v>
      </c>
      <c r="I1201" s="37">
        <v>191</v>
      </c>
      <c r="J1201" s="71" t="s">
        <v>7662</v>
      </c>
      <c r="K1201" s="52"/>
      <c r="L1201" s="52" t="str">
        <f>IF(VLOOKUP(B1201,Sheet2!A:B,2,FALSE)=0,"",VLOOKUP(B1201,Sheet2!A:B,2,FALSE))</f>
        <v/>
      </c>
    </row>
    <row r="1202" spans="2:12" x14ac:dyDescent="0.2">
      <c r="B1202" s="34" t="s">
        <v>4679</v>
      </c>
      <c r="C1202" s="29"/>
      <c r="D1202" s="29"/>
      <c r="E1202" s="35" t="s">
        <v>2093</v>
      </c>
      <c r="F1202" s="36" t="s">
        <v>4680</v>
      </c>
      <c r="G1202" s="36" t="s">
        <v>4681</v>
      </c>
      <c r="H1202" s="35" t="s">
        <v>2057</v>
      </c>
      <c r="I1202" s="37">
        <v>365</v>
      </c>
      <c r="J1202" s="71" t="s">
        <v>7662</v>
      </c>
      <c r="K1202" s="52"/>
      <c r="L1202" s="52" t="str">
        <f>IF(VLOOKUP(B1202,Sheet2!A:B,2,FALSE)=0,"",VLOOKUP(B1202,Sheet2!A:B,2,FALSE))</f>
        <v/>
      </c>
    </row>
    <row r="1203" spans="2:12" x14ac:dyDescent="0.2">
      <c r="B1203" s="34" t="s">
        <v>4682</v>
      </c>
      <c r="C1203" s="29"/>
      <c r="D1203" s="29"/>
      <c r="E1203" s="35" t="s">
        <v>2093</v>
      </c>
      <c r="F1203" s="36" t="s">
        <v>4683</v>
      </c>
      <c r="G1203" s="36" t="s">
        <v>4684</v>
      </c>
      <c r="H1203" s="35" t="s">
        <v>2057</v>
      </c>
      <c r="I1203" s="37">
        <v>365</v>
      </c>
      <c r="J1203" s="71" t="s">
        <v>7662</v>
      </c>
      <c r="K1203" s="52"/>
      <c r="L1203" s="52" t="str">
        <f>IF(VLOOKUP(B1203,Sheet2!A:B,2,FALSE)=0,"",VLOOKUP(B1203,Sheet2!A:B,2,FALSE))</f>
        <v/>
      </c>
    </row>
    <row r="1204" spans="2:12" x14ac:dyDescent="0.2">
      <c r="B1204" s="34" t="s">
        <v>4685</v>
      </c>
      <c r="C1204" s="29"/>
      <c r="D1204" s="29"/>
      <c r="E1204" s="35" t="s">
        <v>2093</v>
      </c>
      <c r="F1204" s="36" t="s">
        <v>4686</v>
      </c>
      <c r="G1204" s="36" t="s">
        <v>4687</v>
      </c>
      <c r="H1204" s="35" t="s">
        <v>2057</v>
      </c>
      <c r="I1204" s="37">
        <v>130</v>
      </c>
      <c r="J1204" s="71" t="s">
        <v>7662</v>
      </c>
      <c r="K1204" s="52"/>
      <c r="L1204" s="52" t="str">
        <f>IF(VLOOKUP(B1204,Sheet2!A:B,2,FALSE)=0,"",VLOOKUP(B1204,Sheet2!A:B,2,FALSE))</f>
        <v/>
      </c>
    </row>
    <row r="1205" spans="2:12" x14ac:dyDescent="0.2">
      <c r="B1205" s="34" t="s">
        <v>4688</v>
      </c>
      <c r="C1205" s="29"/>
      <c r="D1205" s="29"/>
      <c r="E1205" s="35" t="s">
        <v>2093</v>
      </c>
      <c r="F1205" s="36" t="s">
        <v>4689</v>
      </c>
      <c r="G1205" s="36" t="s">
        <v>4690</v>
      </c>
      <c r="H1205" s="35" t="s">
        <v>2057</v>
      </c>
      <c r="I1205" s="37">
        <v>100</v>
      </c>
      <c r="J1205" s="71" t="s">
        <v>7662</v>
      </c>
      <c r="K1205" s="52"/>
      <c r="L1205" s="52" t="str">
        <f>IF(VLOOKUP(B1205,Sheet2!A:B,2,FALSE)=0,"",VLOOKUP(B1205,Sheet2!A:B,2,FALSE))</f>
        <v/>
      </c>
    </row>
    <row r="1206" spans="2:12" x14ac:dyDescent="0.2">
      <c r="B1206" s="34" t="s">
        <v>4691</v>
      </c>
      <c r="C1206" s="29"/>
      <c r="D1206" s="29"/>
      <c r="E1206" s="35" t="s">
        <v>2093</v>
      </c>
      <c r="F1206" s="36" t="s">
        <v>4692</v>
      </c>
      <c r="G1206" s="36" t="s">
        <v>4693</v>
      </c>
      <c r="H1206" s="35" t="s">
        <v>2057</v>
      </c>
      <c r="I1206" s="37">
        <v>120</v>
      </c>
      <c r="J1206" s="71" t="s">
        <v>7662</v>
      </c>
      <c r="K1206" s="52"/>
      <c r="L1206" s="52" t="str">
        <f>IF(VLOOKUP(B1206,Sheet2!A:B,2,FALSE)=0,"",VLOOKUP(B1206,Sheet2!A:B,2,FALSE))</f>
        <v/>
      </c>
    </row>
    <row r="1207" spans="2:12" x14ac:dyDescent="0.2">
      <c r="B1207" s="34" t="s">
        <v>4694</v>
      </c>
      <c r="C1207" s="29"/>
      <c r="D1207" s="29"/>
      <c r="E1207" s="35" t="s">
        <v>2093</v>
      </c>
      <c r="F1207" s="36" t="s">
        <v>4695</v>
      </c>
      <c r="G1207" s="36" t="s">
        <v>4696</v>
      </c>
      <c r="H1207" s="35" t="s">
        <v>2057</v>
      </c>
      <c r="I1207" s="37">
        <v>200</v>
      </c>
      <c r="J1207" s="71" t="s">
        <v>7662</v>
      </c>
      <c r="K1207" s="52"/>
      <c r="L1207" s="52" t="str">
        <f>IF(VLOOKUP(B1207,Sheet2!A:B,2,FALSE)=0,"",VLOOKUP(B1207,Sheet2!A:B,2,FALSE))</f>
        <v/>
      </c>
    </row>
    <row r="1208" spans="2:12" x14ac:dyDescent="0.2">
      <c r="B1208" s="34" t="s">
        <v>4697</v>
      </c>
      <c r="C1208" s="29"/>
      <c r="D1208" s="29"/>
      <c r="E1208" s="35" t="s">
        <v>2093</v>
      </c>
      <c r="F1208" s="36" t="s">
        <v>4698</v>
      </c>
      <c r="G1208" s="36" t="s">
        <v>4699</v>
      </c>
      <c r="H1208" s="35" t="s">
        <v>2057</v>
      </c>
      <c r="I1208" s="37">
        <v>200</v>
      </c>
      <c r="J1208" s="71" t="s">
        <v>7662</v>
      </c>
      <c r="K1208" s="52"/>
      <c r="L1208" s="52" t="str">
        <f>IF(VLOOKUP(B1208,Sheet2!A:B,2,FALSE)=0,"",VLOOKUP(B1208,Sheet2!A:B,2,FALSE))</f>
        <v/>
      </c>
    </row>
    <row r="1209" spans="2:12" x14ac:dyDescent="0.2">
      <c r="B1209" s="34" t="s">
        <v>4700</v>
      </c>
      <c r="C1209" s="29"/>
      <c r="D1209" s="29"/>
      <c r="E1209" s="35" t="s">
        <v>2093</v>
      </c>
      <c r="F1209" s="36" t="s">
        <v>4701</v>
      </c>
      <c r="G1209" s="36" t="s">
        <v>4702</v>
      </c>
      <c r="H1209" s="35" t="s">
        <v>2057</v>
      </c>
      <c r="I1209" s="37">
        <v>120</v>
      </c>
      <c r="J1209" s="71" t="s">
        <v>7662</v>
      </c>
      <c r="K1209" s="52"/>
      <c r="L1209" s="52" t="str">
        <f>IF(VLOOKUP(B1209,Sheet2!A:B,2,FALSE)=0,"",VLOOKUP(B1209,Sheet2!A:B,2,FALSE))</f>
        <v/>
      </c>
    </row>
    <row r="1210" spans="2:12" x14ac:dyDescent="0.2">
      <c r="B1210" s="34" t="s">
        <v>4703</v>
      </c>
      <c r="C1210" s="29"/>
      <c r="D1210" s="29"/>
      <c r="E1210" s="35" t="s">
        <v>2093</v>
      </c>
      <c r="F1210" s="36" t="s">
        <v>4704</v>
      </c>
      <c r="G1210" s="36" t="s">
        <v>4705</v>
      </c>
      <c r="H1210" s="35" t="s">
        <v>2057</v>
      </c>
      <c r="I1210" s="37">
        <v>140</v>
      </c>
      <c r="J1210" s="71" t="s">
        <v>7662</v>
      </c>
      <c r="K1210" s="52"/>
      <c r="L1210" s="52" t="str">
        <f>IF(VLOOKUP(B1210,Sheet2!A:B,2,FALSE)=0,"",VLOOKUP(B1210,Sheet2!A:B,2,FALSE))</f>
        <v/>
      </c>
    </row>
    <row r="1211" spans="2:12" x14ac:dyDescent="0.2">
      <c r="B1211" s="34" t="s">
        <v>4706</v>
      </c>
      <c r="C1211" s="29"/>
      <c r="D1211" s="29"/>
      <c r="E1211" s="35" t="s">
        <v>2093</v>
      </c>
      <c r="F1211" s="36" t="s">
        <v>4707</v>
      </c>
      <c r="G1211" s="36" t="s">
        <v>4708</v>
      </c>
      <c r="H1211" s="35" t="s">
        <v>2057</v>
      </c>
      <c r="I1211" s="37">
        <v>200</v>
      </c>
      <c r="J1211" s="71" t="s">
        <v>7662</v>
      </c>
      <c r="K1211" s="52"/>
      <c r="L1211" s="52" t="str">
        <f>IF(VLOOKUP(B1211,Sheet2!A:B,2,FALSE)=0,"",VLOOKUP(B1211,Sheet2!A:B,2,FALSE))</f>
        <v/>
      </c>
    </row>
    <row r="1212" spans="2:12" x14ac:dyDescent="0.2">
      <c r="B1212" s="34" t="s">
        <v>4709</v>
      </c>
      <c r="C1212" s="29"/>
      <c r="D1212" s="29"/>
      <c r="E1212" s="35" t="s">
        <v>2093</v>
      </c>
      <c r="F1212" s="36" t="s">
        <v>4710</v>
      </c>
      <c r="G1212" s="36" t="s">
        <v>4711</v>
      </c>
      <c r="H1212" s="35" t="s">
        <v>2057</v>
      </c>
      <c r="I1212" s="37">
        <v>200</v>
      </c>
      <c r="J1212" s="71" t="s">
        <v>7662</v>
      </c>
      <c r="K1212" s="52"/>
      <c r="L1212" s="52" t="str">
        <f>IF(VLOOKUP(B1212,Sheet2!A:B,2,FALSE)=0,"",VLOOKUP(B1212,Sheet2!A:B,2,FALSE))</f>
        <v/>
      </c>
    </row>
    <row r="1213" spans="2:12" x14ac:dyDescent="0.2">
      <c r="B1213" s="34" t="s">
        <v>4712</v>
      </c>
      <c r="C1213" s="29"/>
      <c r="D1213" s="29"/>
      <c r="E1213" s="35" t="s">
        <v>2093</v>
      </c>
      <c r="F1213" s="36" t="s">
        <v>4710</v>
      </c>
      <c r="G1213" s="36" t="s">
        <v>4713</v>
      </c>
      <c r="H1213" s="35" t="s">
        <v>2057</v>
      </c>
      <c r="I1213" s="37">
        <v>200</v>
      </c>
      <c r="J1213" s="71" t="s">
        <v>7662</v>
      </c>
      <c r="K1213" s="52"/>
      <c r="L1213" s="52" t="str">
        <f>IF(VLOOKUP(B1213,Sheet2!A:B,2,FALSE)=0,"",VLOOKUP(B1213,Sheet2!A:B,2,FALSE))</f>
        <v/>
      </c>
    </row>
    <row r="1214" spans="2:12" x14ac:dyDescent="0.2">
      <c r="B1214" s="34" t="s">
        <v>4714</v>
      </c>
      <c r="C1214" s="29"/>
      <c r="D1214" s="29"/>
      <c r="E1214" s="35" t="s">
        <v>2093</v>
      </c>
      <c r="F1214" s="36" t="s">
        <v>4710</v>
      </c>
      <c r="G1214" s="36" t="s">
        <v>4715</v>
      </c>
      <c r="H1214" s="35" t="s">
        <v>2057</v>
      </c>
      <c r="I1214" s="37">
        <v>200</v>
      </c>
      <c r="J1214" s="71" t="s">
        <v>7662</v>
      </c>
      <c r="K1214" s="52"/>
      <c r="L1214" s="52" t="str">
        <f>IF(VLOOKUP(B1214,Sheet2!A:B,2,FALSE)=0,"",VLOOKUP(B1214,Sheet2!A:B,2,FALSE))</f>
        <v/>
      </c>
    </row>
    <row r="1215" spans="2:12" x14ac:dyDescent="0.2">
      <c r="B1215" s="34" t="s">
        <v>4716</v>
      </c>
      <c r="C1215" s="29"/>
      <c r="D1215" s="29"/>
      <c r="E1215" s="35" t="s">
        <v>2093</v>
      </c>
      <c r="F1215" s="36" t="s">
        <v>4717</v>
      </c>
      <c r="G1215" s="36" t="s">
        <v>4718</v>
      </c>
      <c r="H1215" s="35" t="s">
        <v>3233</v>
      </c>
      <c r="I1215" s="37">
        <v>65</v>
      </c>
      <c r="J1215" s="71" t="s">
        <v>7662</v>
      </c>
      <c r="K1215" s="52"/>
      <c r="L1215" s="52" t="str">
        <f>IF(VLOOKUP(B1215,Sheet2!A:B,2,FALSE)=0,"",VLOOKUP(B1215,Sheet2!A:B,2,FALSE))</f>
        <v/>
      </c>
    </row>
    <row r="1216" spans="2:12" x14ac:dyDescent="0.2">
      <c r="B1216" s="34" t="s">
        <v>4719</v>
      </c>
      <c r="C1216" s="29"/>
      <c r="D1216" s="29"/>
      <c r="E1216" s="35" t="s">
        <v>2093</v>
      </c>
      <c r="F1216" s="36" t="s">
        <v>4717</v>
      </c>
      <c r="G1216" s="36" t="s">
        <v>4720</v>
      </c>
      <c r="H1216" s="35" t="s">
        <v>3233</v>
      </c>
      <c r="I1216" s="37">
        <v>65</v>
      </c>
      <c r="J1216" s="71" t="s">
        <v>7662</v>
      </c>
      <c r="K1216" s="52"/>
      <c r="L1216" s="52" t="str">
        <f>IF(VLOOKUP(B1216,Sheet2!A:B,2,FALSE)=0,"",VLOOKUP(B1216,Sheet2!A:B,2,FALSE))</f>
        <v/>
      </c>
    </row>
    <row r="1217" spans="2:12" x14ac:dyDescent="0.2">
      <c r="B1217" s="34" t="s">
        <v>4721</v>
      </c>
      <c r="C1217" s="29"/>
      <c r="D1217" s="29"/>
      <c r="E1217" s="35" t="s">
        <v>2093</v>
      </c>
      <c r="F1217" s="36" t="s">
        <v>4717</v>
      </c>
      <c r="G1217" s="36" t="s">
        <v>4722</v>
      </c>
      <c r="H1217" s="35" t="s">
        <v>3233</v>
      </c>
      <c r="I1217" s="37">
        <v>40</v>
      </c>
      <c r="J1217" s="71" t="s">
        <v>7662</v>
      </c>
      <c r="K1217" s="52"/>
      <c r="L1217" s="52" t="str">
        <f>IF(VLOOKUP(B1217,Sheet2!A:B,2,FALSE)=0,"",VLOOKUP(B1217,Sheet2!A:B,2,FALSE))</f>
        <v/>
      </c>
    </row>
    <row r="1218" spans="2:12" x14ac:dyDescent="0.2">
      <c r="B1218" s="34" t="s">
        <v>4723</v>
      </c>
      <c r="C1218" s="29"/>
      <c r="D1218" s="29"/>
      <c r="E1218" s="35" t="s">
        <v>2093</v>
      </c>
      <c r="F1218" s="36" t="s">
        <v>4717</v>
      </c>
      <c r="G1218" s="36" t="s">
        <v>4724</v>
      </c>
      <c r="H1218" s="35" t="s">
        <v>3233</v>
      </c>
      <c r="I1218" s="37">
        <v>40</v>
      </c>
      <c r="J1218" s="71" t="s">
        <v>7662</v>
      </c>
      <c r="K1218" s="52"/>
      <c r="L1218" s="52" t="str">
        <f>IF(VLOOKUP(B1218,Sheet2!A:B,2,FALSE)=0,"",VLOOKUP(B1218,Sheet2!A:B,2,FALSE))</f>
        <v/>
      </c>
    </row>
    <row r="1219" spans="2:12" x14ac:dyDescent="0.2">
      <c r="B1219" s="34" t="s">
        <v>4725</v>
      </c>
      <c r="C1219" s="29"/>
      <c r="D1219" s="29"/>
      <c r="E1219" s="35" t="s">
        <v>2093</v>
      </c>
      <c r="F1219" s="36" t="s">
        <v>4717</v>
      </c>
      <c r="G1219" s="36" t="s">
        <v>4726</v>
      </c>
      <c r="H1219" s="35" t="s">
        <v>3233</v>
      </c>
      <c r="I1219" s="37">
        <v>40</v>
      </c>
      <c r="J1219" s="71" t="s">
        <v>7662</v>
      </c>
      <c r="K1219" s="52"/>
      <c r="L1219" s="52" t="str">
        <f>IF(VLOOKUP(B1219,Sheet2!A:B,2,FALSE)=0,"",VLOOKUP(B1219,Sheet2!A:B,2,FALSE))</f>
        <v/>
      </c>
    </row>
    <row r="1220" spans="2:12" x14ac:dyDescent="0.2">
      <c r="B1220" s="34" t="s">
        <v>4727</v>
      </c>
      <c r="C1220" s="29"/>
      <c r="D1220" s="29"/>
      <c r="E1220" s="35" t="s">
        <v>2093</v>
      </c>
      <c r="F1220" s="36" t="s">
        <v>4717</v>
      </c>
      <c r="G1220" s="36" t="s">
        <v>4728</v>
      </c>
      <c r="H1220" s="35" t="s">
        <v>3233</v>
      </c>
      <c r="I1220" s="37">
        <v>40</v>
      </c>
      <c r="J1220" s="71" t="s">
        <v>7662</v>
      </c>
      <c r="K1220" s="52"/>
      <c r="L1220" s="52" t="str">
        <f>IF(VLOOKUP(B1220,Sheet2!A:B,2,FALSE)=0,"",VLOOKUP(B1220,Sheet2!A:B,2,FALSE))</f>
        <v/>
      </c>
    </row>
    <row r="1221" spans="2:12" x14ac:dyDescent="0.2">
      <c r="B1221" s="34" t="s">
        <v>4729</v>
      </c>
      <c r="C1221" s="29"/>
      <c r="D1221" s="29"/>
      <c r="E1221" s="35" t="s">
        <v>2093</v>
      </c>
      <c r="F1221" s="36" t="s">
        <v>4730</v>
      </c>
      <c r="G1221" s="36" t="s">
        <v>4731</v>
      </c>
      <c r="H1221" s="35" t="s">
        <v>2057</v>
      </c>
      <c r="I1221" s="37">
        <v>130</v>
      </c>
      <c r="J1221" s="71" t="s">
        <v>7662</v>
      </c>
      <c r="K1221" s="52"/>
      <c r="L1221" s="52" t="str">
        <f>IF(VLOOKUP(B1221,Sheet2!A:B,2,FALSE)=0,"",VLOOKUP(B1221,Sheet2!A:B,2,FALSE))</f>
        <v/>
      </c>
    </row>
    <row r="1222" spans="2:12" x14ac:dyDescent="0.2">
      <c r="B1222" s="34" t="s">
        <v>4732</v>
      </c>
      <c r="C1222" s="29"/>
      <c r="D1222" s="29"/>
      <c r="E1222" s="35" t="s">
        <v>2093</v>
      </c>
      <c r="F1222" s="36" t="s">
        <v>4730</v>
      </c>
      <c r="G1222" s="36" t="s">
        <v>4733</v>
      </c>
      <c r="H1222" s="35" t="s">
        <v>2057</v>
      </c>
      <c r="I1222" s="37">
        <v>130</v>
      </c>
      <c r="J1222" s="71" t="s">
        <v>7662</v>
      </c>
      <c r="K1222" s="52"/>
      <c r="L1222" s="52" t="str">
        <f>IF(VLOOKUP(B1222,Sheet2!A:B,2,FALSE)=0,"",VLOOKUP(B1222,Sheet2!A:B,2,FALSE))</f>
        <v/>
      </c>
    </row>
    <row r="1223" spans="2:12" x14ac:dyDescent="0.2">
      <c r="B1223" s="34" t="s">
        <v>4734</v>
      </c>
      <c r="C1223" s="29"/>
      <c r="D1223" s="29"/>
      <c r="E1223" s="35" t="s">
        <v>2093</v>
      </c>
      <c r="F1223" s="36" t="s">
        <v>4730</v>
      </c>
      <c r="G1223" s="36" t="s">
        <v>4735</v>
      </c>
      <c r="H1223" s="35" t="s">
        <v>2057</v>
      </c>
      <c r="I1223" s="37">
        <v>134</v>
      </c>
      <c r="J1223" s="71" t="s">
        <v>7662</v>
      </c>
      <c r="K1223" s="52"/>
      <c r="L1223" s="52" t="str">
        <f>IF(VLOOKUP(B1223,Sheet2!A:B,2,FALSE)=0,"",VLOOKUP(B1223,Sheet2!A:B,2,FALSE))</f>
        <v/>
      </c>
    </row>
    <row r="1224" spans="2:12" x14ac:dyDescent="0.2">
      <c r="B1224" s="34" t="s">
        <v>4736</v>
      </c>
      <c r="C1224" s="29"/>
      <c r="D1224" s="29"/>
      <c r="E1224" s="35" t="s">
        <v>2093</v>
      </c>
      <c r="F1224" s="36" t="s">
        <v>4730</v>
      </c>
      <c r="G1224" s="36" t="s">
        <v>4737</v>
      </c>
      <c r="H1224" s="35" t="s">
        <v>2057</v>
      </c>
      <c r="I1224" s="37">
        <v>134</v>
      </c>
      <c r="J1224" s="71" t="s">
        <v>7662</v>
      </c>
      <c r="K1224" s="52"/>
      <c r="L1224" s="52" t="str">
        <f>IF(VLOOKUP(B1224,Sheet2!A:B,2,FALSE)=0,"",VLOOKUP(B1224,Sheet2!A:B,2,FALSE))</f>
        <v/>
      </c>
    </row>
    <row r="1225" spans="2:12" x14ac:dyDescent="0.2">
      <c r="B1225" s="34" t="s">
        <v>4738</v>
      </c>
      <c r="C1225" s="29"/>
      <c r="D1225" s="29"/>
      <c r="E1225" s="35" t="s">
        <v>2093</v>
      </c>
      <c r="F1225" s="36" t="s">
        <v>4730</v>
      </c>
      <c r="G1225" s="36" t="s">
        <v>4739</v>
      </c>
      <c r="H1225" s="35" t="s">
        <v>2057</v>
      </c>
      <c r="I1225" s="37">
        <v>130</v>
      </c>
      <c r="J1225" s="71" t="s">
        <v>7662</v>
      </c>
      <c r="K1225" s="52"/>
      <c r="L1225" s="52" t="str">
        <f>IF(VLOOKUP(B1225,Sheet2!A:B,2,FALSE)=0,"",VLOOKUP(B1225,Sheet2!A:B,2,FALSE))</f>
        <v/>
      </c>
    </row>
    <row r="1226" spans="2:12" x14ac:dyDescent="0.2">
      <c r="B1226" s="34" t="s">
        <v>4740</v>
      </c>
      <c r="C1226" s="29"/>
      <c r="D1226" s="29"/>
      <c r="E1226" s="35" t="s">
        <v>2093</v>
      </c>
      <c r="F1226" s="36" t="s">
        <v>4730</v>
      </c>
      <c r="G1226" s="36" t="s">
        <v>4741</v>
      </c>
      <c r="H1226" s="35" t="s">
        <v>2057</v>
      </c>
      <c r="I1226" s="37">
        <v>130</v>
      </c>
      <c r="J1226" s="71" t="s">
        <v>7662</v>
      </c>
      <c r="K1226" s="52"/>
      <c r="L1226" s="52" t="str">
        <f>IF(VLOOKUP(B1226,Sheet2!A:B,2,FALSE)=0,"",VLOOKUP(B1226,Sheet2!A:B,2,FALSE))</f>
        <v/>
      </c>
    </row>
    <row r="1227" spans="2:12" x14ac:dyDescent="0.2">
      <c r="B1227" s="34" t="s">
        <v>4742</v>
      </c>
      <c r="C1227" s="29"/>
      <c r="D1227" s="29"/>
      <c r="E1227" s="35" t="s">
        <v>2093</v>
      </c>
      <c r="F1227" s="36" t="s">
        <v>4730</v>
      </c>
      <c r="G1227" s="36" t="s">
        <v>4743</v>
      </c>
      <c r="H1227" s="35" t="s">
        <v>2057</v>
      </c>
      <c r="I1227" s="37">
        <v>114</v>
      </c>
      <c r="J1227" s="71" t="s">
        <v>7662</v>
      </c>
      <c r="K1227" s="52"/>
      <c r="L1227" s="52" t="str">
        <f>IF(VLOOKUP(B1227,Sheet2!A:B,2,FALSE)=0,"",VLOOKUP(B1227,Sheet2!A:B,2,FALSE))</f>
        <v/>
      </c>
    </row>
    <row r="1228" spans="2:12" x14ac:dyDescent="0.2">
      <c r="B1228" s="34" t="s">
        <v>4744</v>
      </c>
      <c r="C1228" s="29"/>
      <c r="D1228" s="29"/>
      <c r="E1228" s="35" t="s">
        <v>2093</v>
      </c>
      <c r="F1228" s="36" t="s">
        <v>4730</v>
      </c>
      <c r="G1228" s="36" t="s">
        <v>4745</v>
      </c>
      <c r="H1228" s="35" t="s">
        <v>2057</v>
      </c>
      <c r="I1228" s="37">
        <v>114</v>
      </c>
      <c r="J1228" s="71" t="s">
        <v>7662</v>
      </c>
      <c r="K1228" s="52"/>
      <c r="L1228" s="52" t="str">
        <f>IF(VLOOKUP(B1228,Sheet2!A:B,2,FALSE)=0,"",VLOOKUP(B1228,Sheet2!A:B,2,FALSE))</f>
        <v/>
      </c>
    </row>
    <row r="1229" spans="2:12" x14ac:dyDescent="0.2">
      <c r="B1229" s="34" t="s">
        <v>4746</v>
      </c>
      <c r="C1229" s="29"/>
      <c r="D1229" s="29"/>
      <c r="E1229" s="35" t="s">
        <v>2093</v>
      </c>
      <c r="F1229" s="36" t="s">
        <v>4730</v>
      </c>
      <c r="G1229" s="36" t="s">
        <v>4747</v>
      </c>
      <c r="H1229" s="35" t="s">
        <v>2057</v>
      </c>
      <c r="I1229" s="37">
        <v>114</v>
      </c>
      <c r="J1229" s="71" t="s">
        <v>7662</v>
      </c>
      <c r="K1229" s="52"/>
      <c r="L1229" s="52" t="str">
        <f>IF(VLOOKUP(B1229,Sheet2!A:B,2,FALSE)=0,"",VLOOKUP(B1229,Sheet2!A:B,2,FALSE))</f>
        <v/>
      </c>
    </row>
    <row r="1230" spans="2:12" x14ac:dyDescent="0.2">
      <c r="B1230" s="34" t="s">
        <v>4748</v>
      </c>
      <c r="C1230" s="29"/>
      <c r="D1230" s="29"/>
      <c r="E1230" s="35" t="s">
        <v>2093</v>
      </c>
      <c r="F1230" s="36" t="s">
        <v>4730</v>
      </c>
      <c r="G1230" s="36" t="s">
        <v>4749</v>
      </c>
      <c r="H1230" s="35" t="s">
        <v>2057</v>
      </c>
      <c r="I1230" s="37">
        <v>122</v>
      </c>
      <c r="J1230" s="71" t="s">
        <v>7662</v>
      </c>
      <c r="K1230" s="52"/>
      <c r="L1230" s="52" t="str">
        <f>IF(VLOOKUP(B1230,Sheet2!A:B,2,FALSE)=0,"",VLOOKUP(B1230,Sheet2!A:B,2,FALSE))</f>
        <v/>
      </c>
    </row>
    <row r="1231" spans="2:12" x14ac:dyDescent="0.2">
      <c r="B1231" s="34" t="s">
        <v>4750</v>
      </c>
      <c r="C1231" s="29"/>
      <c r="D1231" s="29"/>
      <c r="E1231" s="35" t="s">
        <v>2093</v>
      </c>
      <c r="F1231" s="36" t="s">
        <v>4730</v>
      </c>
      <c r="G1231" s="36" t="s">
        <v>4751</v>
      </c>
      <c r="H1231" s="35" t="s">
        <v>2057</v>
      </c>
      <c r="I1231" s="37">
        <v>120</v>
      </c>
      <c r="J1231" s="71" t="s">
        <v>7662</v>
      </c>
      <c r="K1231" s="52"/>
      <c r="L1231" s="52" t="str">
        <f>IF(VLOOKUP(B1231,Sheet2!A:B,2,FALSE)=0,"",VLOOKUP(B1231,Sheet2!A:B,2,FALSE))</f>
        <v/>
      </c>
    </row>
    <row r="1232" spans="2:12" x14ac:dyDescent="0.2">
      <c r="B1232" s="34" t="s">
        <v>4752</v>
      </c>
      <c r="C1232" s="29"/>
      <c r="D1232" s="29"/>
      <c r="E1232" s="35" t="s">
        <v>2093</v>
      </c>
      <c r="F1232" s="36" t="s">
        <v>4730</v>
      </c>
      <c r="G1232" s="36" t="s">
        <v>4753</v>
      </c>
      <c r="H1232" s="35" t="s">
        <v>2057</v>
      </c>
      <c r="I1232" s="37">
        <v>114</v>
      </c>
      <c r="J1232" s="71" t="s">
        <v>7662</v>
      </c>
      <c r="K1232" s="52"/>
      <c r="L1232" s="52" t="str">
        <f>IF(VLOOKUP(B1232,Sheet2!A:B,2,FALSE)=0,"",VLOOKUP(B1232,Sheet2!A:B,2,FALSE))</f>
        <v/>
      </c>
    </row>
    <row r="1233" spans="2:12" x14ac:dyDescent="0.2">
      <c r="B1233" s="34" t="s">
        <v>4754</v>
      </c>
      <c r="C1233" s="29"/>
      <c r="D1233" s="29"/>
      <c r="E1233" s="35" t="s">
        <v>2093</v>
      </c>
      <c r="F1233" s="36" t="s">
        <v>4730</v>
      </c>
      <c r="G1233" s="36" t="s">
        <v>4755</v>
      </c>
      <c r="H1233" s="35" t="s">
        <v>2057</v>
      </c>
      <c r="I1233" s="37">
        <v>126</v>
      </c>
      <c r="J1233" s="71" t="s">
        <v>7662</v>
      </c>
      <c r="K1233" s="52"/>
      <c r="L1233" s="52" t="str">
        <f>IF(VLOOKUP(B1233,Sheet2!A:B,2,FALSE)=0,"",VLOOKUP(B1233,Sheet2!A:B,2,FALSE))</f>
        <v/>
      </c>
    </row>
    <row r="1234" spans="2:12" x14ac:dyDescent="0.2">
      <c r="B1234" s="34" t="s">
        <v>4756</v>
      </c>
      <c r="C1234" s="29"/>
      <c r="D1234" s="29"/>
      <c r="E1234" s="35" t="s">
        <v>2093</v>
      </c>
      <c r="F1234" s="36" t="s">
        <v>4730</v>
      </c>
      <c r="G1234" s="36" t="s">
        <v>4757</v>
      </c>
      <c r="H1234" s="35" t="s">
        <v>2057</v>
      </c>
      <c r="I1234" s="37">
        <v>126</v>
      </c>
      <c r="J1234" s="71" t="s">
        <v>7662</v>
      </c>
      <c r="K1234" s="52"/>
      <c r="L1234" s="52" t="str">
        <f>IF(VLOOKUP(B1234,Sheet2!A:B,2,FALSE)=0,"",VLOOKUP(B1234,Sheet2!A:B,2,FALSE))</f>
        <v/>
      </c>
    </row>
    <row r="1235" spans="2:12" x14ac:dyDescent="0.2">
      <c r="B1235" s="34" t="s">
        <v>4758</v>
      </c>
      <c r="C1235" s="29"/>
      <c r="D1235" s="29"/>
      <c r="E1235" s="35" t="s">
        <v>2093</v>
      </c>
      <c r="F1235" s="36" t="s">
        <v>4730</v>
      </c>
      <c r="G1235" s="36" t="s">
        <v>4759</v>
      </c>
      <c r="H1235" s="35" t="s">
        <v>2057</v>
      </c>
      <c r="I1235" s="37">
        <v>126</v>
      </c>
      <c r="J1235" s="71" t="s">
        <v>7662</v>
      </c>
      <c r="K1235" s="52"/>
      <c r="L1235" s="52" t="str">
        <f>IF(VLOOKUP(B1235,Sheet2!A:B,2,FALSE)=0,"",VLOOKUP(B1235,Sheet2!A:B,2,FALSE))</f>
        <v/>
      </c>
    </row>
    <row r="1236" spans="2:12" x14ac:dyDescent="0.2">
      <c r="B1236" s="34" t="s">
        <v>4760</v>
      </c>
      <c r="C1236" s="29"/>
      <c r="D1236" s="29"/>
      <c r="E1236" s="35" t="s">
        <v>2093</v>
      </c>
      <c r="F1236" s="36" t="s">
        <v>4730</v>
      </c>
      <c r="G1236" s="36" t="s">
        <v>4761</v>
      </c>
      <c r="H1236" s="35" t="s">
        <v>2057</v>
      </c>
      <c r="I1236" s="37">
        <v>126</v>
      </c>
      <c r="J1236" s="71" t="s">
        <v>7662</v>
      </c>
      <c r="K1236" s="52"/>
      <c r="L1236" s="52" t="str">
        <f>IF(VLOOKUP(B1236,Sheet2!A:B,2,FALSE)=0,"",VLOOKUP(B1236,Sheet2!A:B,2,FALSE))</f>
        <v/>
      </c>
    </row>
    <row r="1237" spans="2:12" x14ac:dyDescent="0.2">
      <c r="B1237" s="34" t="s">
        <v>4762</v>
      </c>
      <c r="C1237" s="29"/>
      <c r="D1237" s="29"/>
      <c r="E1237" s="35" t="s">
        <v>2093</v>
      </c>
      <c r="F1237" s="36" t="s">
        <v>3462</v>
      </c>
      <c r="G1237" s="36" t="s">
        <v>4763</v>
      </c>
      <c r="H1237" s="35" t="s">
        <v>2057</v>
      </c>
      <c r="I1237" s="37">
        <v>158</v>
      </c>
      <c r="J1237" s="71" t="s">
        <v>7662</v>
      </c>
      <c r="K1237" s="52"/>
      <c r="L1237" s="52" t="str">
        <f>IF(VLOOKUP(B1237,Sheet2!A:B,2,FALSE)=0,"",VLOOKUP(B1237,Sheet2!A:B,2,FALSE))</f>
        <v/>
      </c>
    </row>
    <row r="1238" spans="2:12" x14ac:dyDescent="0.2">
      <c r="B1238" s="34" t="s">
        <v>4764</v>
      </c>
      <c r="C1238" s="29"/>
      <c r="D1238" s="29"/>
      <c r="E1238" s="35" t="s">
        <v>2093</v>
      </c>
      <c r="F1238" s="36" t="s">
        <v>3462</v>
      </c>
      <c r="G1238" s="36" t="s">
        <v>4765</v>
      </c>
      <c r="H1238" s="35" t="s">
        <v>2057</v>
      </c>
      <c r="I1238" s="37">
        <v>150</v>
      </c>
      <c r="J1238" s="71" t="s">
        <v>7662</v>
      </c>
      <c r="K1238" s="52"/>
      <c r="L1238" s="52" t="str">
        <f>IF(VLOOKUP(B1238,Sheet2!A:B,2,FALSE)=0,"",VLOOKUP(B1238,Sheet2!A:B,2,FALSE))</f>
        <v/>
      </c>
    </row>
    <row r="1239" spans="2:12" x14ac:dyDescent="0.2">
      <c r="B1239" s="34" t="s">
        <v>4766</v>
      </c>
      <c r="C1239" s="29"/>
      <c r="D1239" s="29"/>
      <c r="E1239" s="35" t="s">
        <v>2093</v>
      </c>
      <c r="F1239" s="36" t="s">
        <v>3462</v>
      </c>
      <c r="G1239" s="36" t="s">
        <v>4767</v>
      </c>
      <c r="H1239" s="35" t="s">
        <v>2057</v>
      </c>
      <c r="I1239" s="37">
        <v>200</v>
      </c>
      <c r="J1239" s="71" t="s">
        <v>7662</v>
      </c>
      <c r="K1239" s="52"/>
      <c r="L1239" s="52" t="str">
        <f>IF(VLOOKUP(B1239,Sheet2!A:B,2,FALSE)=0,"",VLOOKUP(B1239,Sheet2!A:B,2,FALSE))</f>
        <v/>
      </c>
    </row>
    <row r="1240" spans="2:12" x14ac:dyDescent="0.2">
      <c r="B1240" s="34" t="s">
        <v>4768</v>
      </c>
      <c r="C1240" s="29"/>
      <c r="D1240" s="29"/>
      <c r="E1240" s="35" t="s">
        <v>2093</v>
      </c>
      <c r="F1240" s="36" t="s">
        <v>3462</v>
      </c>
      <c r="G1240" s="36" t="s">
        <v>4769</v>
      </c>
      <c r="H1240" s="35" t="s">
        <v>2057</v>
      </c>
      <c r="I1240" s="37">
        <v>200</v>
      </c>
      <c r="J1240" s="71" t="s">
        <v>7662</v>
      </c>
      <c r="K1240" s="52"/>
      <c r="L1240" s="52" t="str">
        <f>IF(VLOOKUP(B1240,Sheet2!A:B,2,FALSE)=0,"",VLOOKUP(B1240,Sheet2!A:B,2,FALSE))</f>
        <v/>
      </c>
    </row>
    <row r="1241" spans="2:12" x14ac:dyDescent="0.2">
      <c r="B1241" s="34" t="s">
        <v>4770</v>
      </c>
      <c r="C1241" s="29"/>
      <c r="D1241" s="29"/>
      <c r="E1241" s="35" t="s">
        <v>2093</v>
      </c>
      <c r="F1241" s="36" t="s">
        <v>3536</v>
      </c>
      <c r="G1241" s="36" t="s">
        <v>4771</v>
      </c>
      <c r="H1241" s="35" t="s">
        <v>3233</v>
      </c>
      <c r="I1241" s="37">
        <v>200</v>
      </c>
      <c r="J1241" s="71" t="s">
        <v>7662</v>
      </c>
      <c r="K1241" s="52"/>
      <c r="L1241" s="52" t="str">
        <f>IF(VLOOKUP(B1241,Sheet2!A:B,2,FALSE)=0,"",VLOOKUP(B1241,Sheet2!A:B,2,FALSE))</f>
        <v/>
      </c>
    </row>
    <row r="1242" spans="2:12" x14ac:dyDescent="0.2">
      <c r="B1242" s="34" t="s">
        <v>4772</v>
      </c>
      <c r="C1242" s="29"/>
      <c r="D1242" s="29"/>
      <c r="E1242" s="35" t="s">
        <v>2093</v>
      </c>
      <c r="F1242" s="36" t="s">
        <v>3536</v>
      </c>
      <c r="G1242" s="36" t="s">
        <v>4773</v>
      </c>
      <c r="H1242" s="35" t="s">
        <v>3233</v>
      </c>
      <c r="I1242" s="37">
        <v>200</v>
      </c>
      <c r="J1242" s="71" t="s">
        <v>7662</v>
      </c>
      <c r="K1242" s="52"/>
      <c r="L1242" s="52" t="str">
        <f>IF(VLOOKUP(B1242,Sheet2!A:B,2,FALSE)=0,"",VLOOKUP(B1242,Sheet2!A:B,2,FALSE))</f>
        <v/>
      </c>
    </row>
    <row r="1243" spans="2:12" x14ac:dyDescent="0.2">
      <c r="B1243" s="34" t="s">
        <v>4774</v>
      </c>
      <c r="C1243" s="29"/>
      <c r="D1243" s="29"/>
      <c r="E1243" s="35" t="s">
        <v>2093</v>
      </c>
      <c r="F1243" s="36" t="s">
        <v>3536</v>
      </c>
      <c r="G1243" s="36" t="s">
        <v>4775</v>
      </c>
      <c r="H1243" s="35" t="s">
        <v>3233</v>
      </c>
      <c r="I1243" s="37">
        <v>200</v>
      </c>
      <c r="J1243" s="71" t="s">
        <v>7662</v>
      </c>
      <c r="K1243" s="52"/>
      <c r="L1243" s="52" t="str">
        <f>IF(VLOOKUP(B1243,Sheet2!A:B,2,FALSE)=0,"",VLOOKUP(B1243,Sheet2!A:B,2,FALSE))</f>
        <v/>
      </c>
    </row>
    <row r="1244" spans="2:12" x14ac:dyDescent="0.2">
      <c r="B1244" s="34" t="s">
        <v>4776</v>
      </c>
      <c r="C1244" s="29"/>
      <c r="D1244" s="29"/>
      <c r="E1244" s="35" t="s">
        <v>2093</v>
      </c>
      <c r="F1244" s="36" t="s">
        <v>3459</v>
      </c>
      <c r="G1244" s="36" t="s">
        <v>4777</v>
      </c>
      <c r="H1244" s="35" t="s">
        <v>2057</v>
      </c>
      <c r="I1244" s="37">
        <v>100</v>
      </c>
      <c r="J1244" s="71" t="s">
        <v>7662</v>
      </c>
      <c r="K1244" s="52"/>
      <c r="L1244" s="52" t="str">
        <f>IF(VLOOKUP(B1244,Sheet2!A:B,2,FALSE)=0,"",VLOOKUP(B1244,Sheet2!A:B,2,FALSE))</f>
        <v/>
      </c>
    </row>
    <row r="1245" spans="2:12" x14ac:dyDescent="0.2">
      <c r="B1245" s="34" t="s">
        <v>4778</v>
      </c>
      <c r="C1245" s="29"/>
      <c r="D1245" s="29"/>
      <c r="E1245" s="35" t="s">
        <v>2093</v>
      </c>
      <c r="F1245" s="36" t="s">
        <v>3459</v>
      </c>
      <c r="G1245" s="36" t="s">
        <v>4779</v>
      </c>
      <c r="H1245" s="35" t="s">
        <v>2057</v>
      </c>
      <c r="I1245" s="37">
        <v>200</v>
      </c>
      <c r="J1245" s="71" t="s">
        <v>7662</v>
      </c>
      <c r="K1245" s="52"/>
      <c r="L1245" s="52" t="str">
        <f>IF(VLOOKUP(B1245,Sheet2!A:B,2,FALSE)=0,"",VLOOKUP(B1245,Sheet2!A:B,2,FALSE))</f>
        <v/>
      </c>
    </row>
    <row r="1246" spans="2:12" x14ac:dyDescent="0.2">
      <c r="B1246" s="34" t="s">
        <v>4780</v>
      </c>
      <c r="C1246" s="29"/>
      <c r="D1246" s="29"/>
      <c r="E1246" s="35" t="s">
        <v>2093</v>
      </c>
      <c r="F1246" s="36" t="s">
        <v>3459</v>
      </c>
      <c r="G1246" s="36" t="s">
        <v>4781</v>
      </c>
      <c r="H1246" s="35" t="s">
        <v>2057</v>
      </c>
      <c r="I1246" s="37">
        <v>200</v>
      </c>
      <c r="J1246" s="71" t="s">
        <v>7662</v>
      </c>
      <c r="K1246" s="52"/>
      <c r="L1246" s="52" t="str">
        <f>IF(VLOOKUP(B1246,Sheet2!A:B,2,FALSE)=0,"",VLOOKUP(B1246,Sheet2!A:B,2,FALSE))</f>
        <v/>
      </c>
    </row>
    <row r="1247" spans="2:12" x14ac:dyDescent="0.2">
      <c r="B1247" s="34" t="s">
        <v>4782</v>
      </c>
      <c r="C1247" s="29"/>
      <c r="D1247" s="29"/>
      <c r="E1247" s="35" t="s">
        <v>2093</v>
      </c>
      <c r="F1247" s="36" t="s">
        <v>3459</v>
      </c>
      <c r="G1247" s="36" t="s">
        <v>4783</v>
      </c>
      <c r="H1247" s="35" t="s">
        <v>2057</v>
      </c>
      <c r="I1247" s="37">
        <v>200</v>
      </c>
      <c r="J1247" s="71" t="s">
        <v>7662</v>
      </c>
      <c r="K1247" s="52"/>
      <c r="L1247" s="52" t="str">
        <f>IF(VLOOKUP(B1247,Sheet2!A:B,2,FALSE)=0,"",VLOOKUP(B1247,Sheet2!A:B,2,FALSE))</f>
        <v/>
      </c>
    </row>
    <row r="1248" spans="2:12" x14ac:dyDescent="0.2">
      <c r="B1248" s="34" t="s">
        <v>4784</v>
      </c>
      <c r="C1248" s="29"/>
      <c r="D1248" s="29"/>
      <c r="E1248" s="35" t="s">
        <v>2093</v>
      </c>
      <c r="F1248" s="36" t="s">
        <v>3459</v>
      </c>
      <c r="G1248" s="36" t="s">
        <v>4785</v>
      </c>
      <c r="H1248" s="35" t="s">
        <v>2057</v>
      </c>
      <c r="I1248" s="37">
        <v>200</v>
      </c>
      <c r="J1248" s="71" t="s">
        <v>7662</v>
      </c>
      <c r="K1248" s="52"/>
      <c r="L1248" s="52" t="str">
        <f>IF(VLOOKUP(B1248,Sheet2!A:B,2,FALSE)=0,"",VLOOKUP(B1248,Sheet2!A:B,2,FALSE))</f>
        <v/>
      </c>
    </row>
    <row r="1249" spans="2:12" x14ac:dyDescent="0.2">
      <c r="B1249" s="34" t="s">
        <v>4786</v>
      </c>
      <c r="C1249" s="29"/>
      <c r="D1249" s="29"/>
      <c r="E1249" s="35" t="s">
        <v>2093</v>
      </c>
      <c r="F1249" s="36" t="s">
        <v>3459</v>
      </c>
      <c r="G1249" s="36" t="s">
        <v>4787</v>
      </c>
      <c r="H1249" s="35" t="s">
        <v>2057</v>
      </c>
      <c r="I1249" s="37">
        <v>200</v>
      </c>
      <c r="J1249" s="71" t="s">
        <v>7662</v>
      </c>
      <c r="K1249" s="52"/>
      <c r="L1249" s="52" t="str">
        <f>IF(VLOOKUP(B1249,Sheet2!A:B,2,FALSE)=0,"",VLOOKUP(B1249,Sheet2!A:B,2,FALSE))</f>
        <v/>
      </c>
    </row>
    <row r="1250" spans="2:12" x14ac:dyDescent="0.2">
      <c r="B1250" s="34" t="s">
        <v>4788</v>
      </c>
      <c r="C1250" s="29"/>
      <c r="D1250" s="29"/>
      <c r="E1250" s="35" t="s">
        <v>2093</v>
      </c>
      <c r="F1250" s="36" t="s">
        <v>4789</v>
      </c>
      <c r="G1250" s="36" t="s">
        <v>4790</v>
      </c>
      <c r="H1250" s="35" t="s">
        <v>3233</v>
      </c>
      <c r="I1250" s="37">
        <v>100</v>
      </c>
      <c r="J1250" s="71" t="s">
        <v>7662</v>
      </c>
      <c r="K1250" s="52"/>
      <c r="L1250" s="52" t="str">
        <f>IF(VLOOKUP(B1250,Sheet2!A:B,2,FALSE)=0,"",VLOOKUP(B1250,Sheet2!A:B,2,FALSE))</f>
        <v/>
      </c>
    </row>
    <row r="1251" spans="2:12" x14ac:dyDescent="0.2">
      <c r="B1251" s="34" t="s">
        <v>4791</v>
      </c>
      <c r="C1251" s="29"/>
      <c r="D1251" s="29"/>
      <c r="E1251" s="35" t="s">
        <v>2093</v>
      </c>
      <c r="F1251" s="36" t="s">
        <v>3451</v>
      </c>
      <c r="G1251" s="36" t="s">
        <v>4792</v>
      </c>
      <c r="H1251" s="35" t="s">
        <v>2057</v>
      </c>
      <c r="I1251" s="37">
        <v>200</v>
      </c>
      <c r="J1251" s="71" t="s">
        <v>7662</v>
      </c>
      <c r="K1251" s="52"/>
      <c r="L1251" s="52" t="str">
        <f>IF(VLOOKUP(B1251,Sheet2!A:B,2,FALSE)=0,"",VLOOKUP(B1251,Sheet2!A:B,2,FALSE))</f>
        <v/>
      </c>
    </row>
    <row r="1252" spans="2:12" x14ac:dyDescent="0.2">
      <c r="B1252" s="34" t="s">
        <v>4793</v>
      </c>
      <c r="C1252" s="29"/>
      <c r="D1252" s="29"/>
      <c r="E1252" s="35" t="s">
        <v>2093</v>
      </c>
      <c r="F1252" s="36" t="s">
        <v>3451</v>
      </c>
      <c r="G1252" s="36" t="s">
        <v>4794</v>
      </c>
      <c r="H1252" s="35" t="s">
        <v>2057</v>
      </c>
      <c r="I1252" s="37">
        <v>200</v>
      </c>
      <c r="J1252" s="71" t="s">
        <v>7662</v>
      </c>
      <c r="K1252" s="52"/>
      <c r="L1252" s="52" t="str">
        <f>IF(VLOOKUP(B1252,Sheet2!A:B,2,FALSE)=0,"",VLOOKUP(B1252,Sheet2!A:B,2,FALSE))</f>
        <v/>
      </c>
    </row>
    <row r="1253" spans="2:12" x14ac:dyDescent="0.2">
      <c r="B1253" s="34" t="s">
        <v>4795</v>
      </c>
      <c r="C1253" s="29"/>
      <c r="D1253" s="29"/>
      <c r="E1253" s="35" t="s">
        <v>2093</v>
      </c>
      <c r="F1253" s="36" t="s">
        <v>3451</v>
      </c>
      <c r="G1253" s="36" t="s">
        <v>4796</v>
      </c>
      <c r="H1253" s="35" t="s">
        <v>2057</v>
      </c>
      <c r="I1253" s="37">
        <v>200</v>
      </c>
      <c r="J1253" s="71" t="s">
        <v>7662</v>
      </c>
      <c r="K1253" s="52"/>
      <c r="L1253" s="52" t="str">
        <f>IF(VLOOKUP(B1253,Sheet2!A:B,2,FALSE)=0,"",VLOOKUP(B1253,Sheet2!A:B,2,FALSE))</f>
        <v/>
      </c>
    </row>
    <row r="1254" spans="2:12" x14ac:dyDescent="0.2">
      <c r="B1254" s="34" t="s">
        <v>4797</v>
      </c>
      <c r="C1254" s="29"/>
      <c r="D1254" s="29"/>
      <c r="E1254" s="35" t="s">
        <v>2093</v>
      </c>
      <c r="F1254" s="36" t="s">
        <v>3451</v>
      </c>
      <c r="G1254" s="36" t="s">
        <v>4798</v>
      </c>
      <c r="H1254" s="35" t="s">
        <v>2057</v>
      </c>
      <c r="I1254" s="37">
        <v>200</v>
      </c>
      <c r="J1254" s="71" t="s">
        <v>7662</v>
      </c>
      <c r="K1254" s="52"/>
      <c r="L1254" s="52" t="str">
        <f>IF(VLOOKUP(B1254,Sheet2!A:B,2,FALSE)=0,"",VLOOKUP(B1254,Sheet2!A:B,2,FALSE))</f>
        <v/>
      </c>
    </row>
    <row r="1255" spans="2:12" x14ac:dyDescent="0.2">
      <c r="B1255" s="34" t="s">
        <v>4799</v>
      </c>
      <c r="C1255" s="29"/>
      <c r="D1255" s="29"/>
      <c r="E1255" s="35" t="s">
        <v>2093</v>
      </c>
      <c r="F1255" s="36" t="s">
        <v>3451</v>
      </c>
      <c r="G1255" s="36" t="s">
        <v>4800</v>
      </c>
      <c r="H1255" s="35" t="s">
        <v>2057</v>
      </c>
      <c r="I1255" s="37">
        <v>200</v>
      </c>
      <c r="J1255" s="71" t="s">
        <v>7662</v>
      </c>
      <c r="K1255" s="52"/>
      <c r="L1255" s="52" t="str">
        <f>IF(VLOOKUP(B1255,Sheet2!A:B,2,FALSE)=0,"",VLOOKUP(B1255,Sheet2!A:B,2,FALSE))</f>
        <v/>
      </c>
    </row>
    <row r="1256" spans="2:12" x14ac:dyDescent="0.2">
      <c r="B1256" s="34" t="s">
        <v>4801</v>
      </c>
      <c r="C1256" s="29"/>
      <c r="D1256" s="29"/>
      <c r="E1256" s="35" t="s">
        <v>2093</v>
      </c>
      <c r="F1256" s="36" t="s">
        <v>3451</v>
      </c>
      <c r="G1256" s="36" t="s">
        <v>4802</v>
      </c>
      <c r="H1256" s="35" t="s">
        <v>2057</v>
      </c>
      <c r="I1256" s="37">
        <v>200</v>
      </c>
      <c r="J1256" s="71" t="s">
        <v>7662</v>
      </c>
      <c r="K1256" s="52"/>
      <c r="L1256" s="52" t="str">
        <f>IF(VLOOKUP(B1256,Sheet2!A:B,2,FALSE)=0,"",VLOOKUP(B1256,Sheet2!A:B,2,FALSE))</f>
        <v/>
      </c>
    </row>
    <row r="1257" spans="2:12" x14ac:dyDescent="0.2">
      <c r="B1257" s="34" t="s">
        <v>4803</v>
      </c>
      <c r="C1257" s="29"/>
      <c r="D1257" s="29"/>
      <c r="E1257" s="35" t="s">
        <v>2093</v>
      </c>
      <c r="F1257" s="36" t="s">
        <v>3451</v>
      </c>
      <c r="G1257" s="36" t="s">
        <v>4804</v>
      </c>
      <c r="H1257" s="35" t="s">
        <v>2057</v>
      </c>
      <c r="I1257" s="37">
        <v>200</v>
      </c>
      <c r="J1257" s="71" t="s">
        <v>7662</v>
      </c>
      <c r="K1257" s="52"/>
      <c r="L1257" s="52" t="str">
        <f>IF(VLOOKUP(B1257,Sheet2!A:B,2,FALSE)=0,"",VLOOKUP(B1257,Sheet2!A:B,2,FALSE))</f>
        <v/>
      </c>
    </row>
    <row r="1258" spans="2:12" x14ac:dyDescent="0.2">
      <c r="B1258" s="34" t="s">
        <v>4805</v>
      </c>
      <c r="C1258" s="29"/>
      <c r="D1258" s="29"/>
      <c r="E1258" s="35" t="s">
        <v>2093</v>
      </c>
      <c r="F1258" s="36" t="s">
        <v>3451</v>
      </c>
      <c r="G1258" s="36" t="s">
        <v>4806</v>
      </c>
      <c r="H1258" s="35" t="s">
        <v>2057</v>
      </c>
      <c r="I1258" s="37">
        <v>200</v>
      </c>
      <c r="J1258" s="71" t="s">
        <v>7662</v>
      </c>
      <c r="K1258" s="52"/>
      <c r="L1258" s="52" t="str">
        <f>IF(VLOOKUP(B1258,Sheet2!A:B,2,FALSE)=0,"",VLOOKUP(B1258,Sheet2!A:B,2,FALSE))</f>
        <v/>
      </c>
    </row>
    <row r="1259" spans="2:12" x14ac:dyDescent="0.2">
      <c r="B1259" s="34" t="s">
        <v>4807</v>
      </c>
      <c r="C1259" s="29"/>
      <c r="D1259" s="29"/>
      <c r="E1259" s="35" t="s">
        <v>2093</v>
      </c>
      <c r="F1259" s="36" t="s">
        <v>3451</v>
      </c>
      <c r="G1259" s="36" t="s">
        <v>4808</v>
      </c>
      <c r="H1259" s="35" t="s">
        <v>2057</v>
      </c>
      <c r="I1259" s="37">
        <v>200</v>
      </c>
      <c r="J1259" s="71" t="s">
        <v>7662</v>
      </c>
      <c r="K1259" s="52"/>
      <c r="L1259" s="52" t="str">
        <f>IF(VLOOKUP(B1259,Sheet2!A:B,2,FALSE)=0,"",VLOOKUP(B1259,Sheet2!A:B,2,FALSE))</f>
        <v/>
      </c>
    </row>
    <row r="1260" spans="2:12" x14ac:dyDescent="0.2">
      <c r="B1260" s="34" t="s">
        <v>4809</v>
      </c>
      <c r="C1260" s="29"/>
      <c r="D1260" s="29"/>
      <c r="E1260" s="35" t="s">
        <v>2093</v>
      </c>
      <c r="F1260" s="36" t="s">
        <v>3451</v>
      </c>
      <c r="G1260" s="36" t="s">
        <v>4810</v>
      </c>
      <c r="H1260" s="35" t="s">
        <v>2057</v>
      </c>
      <c r="I1260" s="37">
        <v>200</v>
      </c>
      <c r="J1260" s="71" t="s">
        <v>7662</v>
      </c>
      <c r="K1260" s="52"/>
      <c r="L1260" s="52" t="str">
        <f>IF(VLOOKUP(B1260,Sheet2!A:B,2,FALSE)=0,"",VLOOKUP(B1260,Sheet2!A:B,2,FALSE))</f>
        <v/>
      </c>
    </row>
    <row r="1261" spans="2:12" x14ac:dyDescent="0.2">
      <c r="B1261" s="34" t="s">
        <v>4811</v>
      </c>
      <c r="C1261" s="29"/>
      <c r="D1261" s="29"/>
      <c r="E1261" s="35" t="s">
        <v>2093</v>
      </c>
      <c r="F1261" s="36" t="s">
        <v>3451</v>
      </c>
      <c r="G1261" s="36" t="s">
        <v>4812</v>
      </c>
      <c r="H1261" s="35" t="s">
        <v>2057</v>
      </c>
      <c r="I1261" s="37">
        <v>200</v>
      </c>
      <c r="J1261" s="71" t="s">
        <v>7662</v>
      </c>
      <c r="K1261" s="52"/>
      <c r="L1261" s="52" t="str">
        <f>IF(VLOOKUP(B1261,Sheet2!A:B,2,FALSE)=0,"",VLOOKUP(B1261,Sheet2!A:B,2,FALSE))</f>
        <v/>
      </c>
    </row>
    <row r="1262" spans="2:12" x14ac:dyDescent="0.2">
      <c r="B1262" s="34" t="s">
        <v>4813</v>
      </c>
      <c r="C1262" s="29"/>
      <c r="D1262" s="29"/>
      <c r="E1262" s="35" t="s">
        <v>2093</v>
      </c>
      <c r="F1262" s="36" t="s">
        <v>3451</v>
      </c>
      <c r="G1262" s="36" t="s">
        <v>4814</v>
      </c>
      <c r="H1262" s="35" t="s">
        <v>2057</v>
      </c>
      <c r="I1262" s="37">
        <v>200</v>
      </c>
      <c r="J1262" s="71" t="s">
        <v>7662</v>
      </c>
      <c r="K1262" s="52"/>
      <c r="L1262" s="52" t="str">
        <f>IF(VLOOKUP(B1262,Sheet2!A:B,2,FALSE)=0,"",VLOOKUP(B1262,Sheet2!A:B,2,FALSE))</f>
        <v/>
      </c>
    </row>
    <row r="1263" spans="2:12" x14ac:dyDescent="0.2">
      <c r="B1263" s="34" t="s">
        <v>4815</v>
      </c>
      <c r="C1263" s="29"/>
      <c r="D1263" s="29"/>
      <c r="E1263" s="35" t="s">
        <v>2093</v>
      </c>
      <c r="F1263" s="36" t="s">
        <v>3451</v>
      </c>
      <c r="G1263" s="36" t="s">
        <v>4816</v>
      </c>
      <c r="H1263" s="35" t="s">
        <v>2057</v>
      </c>
      <c r="I1263" s="37">
        <v>200</v>
      </c>
      <c r="J1263" s="71" t="s">
        <v>7662</v>
      </c>
      <c r="K1263" s="52"/>
      <c r="L1263" s="52" t="str">
        <f>IF(VLOOKUP(B1263,Sheet2!A:B,2,FALSE)=0,"",VLOOKUP(B1263,Sheet2!A:B,2,FALSE))</f>
        <v/>
      </c>
    </row>
    <row r="1264" spans="2:12" x14ac:dyDescent="0.2">
      <c r="B1264" s="34" t="s">
        <v>4817</v>
      </c>
      <c r="C1264" s="29"/>
      <c r="D1264" s="29"/>
      <c r="E1264" s="35" t="s">
        <v>2093</v>
      </c>
      <c r="F1264" s="36" t="s">
        <v>3451</v>
      </c>
      <c r="G1264" s="36" t="s">
        <v>4818</v>
      </c>
      <c r="H1264" s="35" t="s">
        <v>2057</v>
      </c>
      <c r="I1264" s="37">
        <v>200</v>
      </c>
      <c r="J1264" s="71" t="s">
        <v>7662</v>
      </c>
      <c r="K1264" s="52"/>
      <c r="L1264" s="52" t="str">
        <f>IF(VLOOKUP(B1264,Sheet2!A:B,2,FALSE)=0,"",VLOOKUP(B1264,Sheet2!A:B,2,FALSE))</f>
        <v/>
      </c>
    </row>
    <row r="1265" spans="1:12" x14ac:dyDescent="0.2">
      <c r="B1265" s="34" t="s">
        <v>4819</v>
      </c>
      <c r="C1265" s="29"/>
      <c r="D1265" s="29"/>
      <c r="E1265" s="35" t="s">
        <v>2093</v>
      </c>
      <c r="F1265" s="36" t="s">
        <v>3451</v>
      </c>
      <c r="G1265" s="36" t="s">
        <v>4820</v>
      </c>
      <c r="H1265" s="35" t="s">
        <v>2057</v>
      </c>
      <c r="I1265" s="37">
        <v>200</v>
      </c>
      <c r="J1265" s="71" t="s">
        <v>7662</v>
      </c>
      <c r="K1265" s="52"/>
      <c r="L1265" s="52" t="str">
        <f>IF(VLOOKUP(B1265,Sheet2!A:B,2,FALSE)=0,"",VLOOKUP(B1265,Sheet2!A:B,2,FALSE))</f>
        <v/>
      </c>
    </row>
    <row r="1266" spans="1:12" x14ac:dyDescent="0.2">
      <c r="B1266" s="34" t="s">
        <v>4821</v>
      </c>
      <c r="C1266" s="29"/>
      <c r="D1266" s="29"/>
      <c r="E1266" s="35" t="s">
        <v>2093</v>
      </c>
      <c r="F1266" s="36" t="s">
        <v>3451</v>
      </c>
      <c r="G1266" s="36" t="s">
        <v>4822</v>
      </c>
      <c r="H1266" s="35" t="s">
        <v>2057</v>
      </c>
      <c r="I1266" s="37">
        <v>200</v>
      </c>
      <c r="J1266" s="71" t="s">
        <v>7662</v>
      </c>
      <c r="K1266" s="52"/>
      <c r="L1266" s="52" t="str">
        <f>IF(VLOOKUP(B1266,Sheet2!A:B,2,FALSE)=0,"",VLOOKUP(B1266,Sheet2!A:B,2,FALSE))</f>
        <v/>
      </c>
    </row>
    <row r="1267" spans="1:12" x14ac:dyDescent="0.2">
      <c r="B1267" s="34" t="s">
        <v>4823</v>
      </c>
      <c r="C1267" s="29"/>
      <c r="D1267" s="29"/>
      <c r="E1267" s="35" t="s">
        <v>2093</v>
      </c>
      <c r="F1267" s="36" t="s">
        <v>3451</v>
      </c>
      <c r="G1267" s="36" t="s">
        <v>4824</v>
      </c>
      <c r="H1267" s="35" t="s">
        <v>2057</v>
      </c>
      <c r="I1267" s="37">
        <v>200</v>
      </c>
      <c r="J1267" s="71" t="s">
        <v>7662</v>
      </c>
      <c r="K1267" s="52"/>
      <c r="L1267" s="52" t="str">
        <f>IF(VLOOKUP(B1267,Sheet2!A:B,2,FALSE)=0,"",VLOOKUP(B1267,Sheet2!A:B,2,FALSE))</f>
        <v/>
      </c>
    </row>
    <row r="1268" spans="1:12" x14ac:dyDescent="0.2">
      <c r="B1268" s="34" t="s">
        <v>4825</v>
      </c>
      <c r="C1268" s="29"/>
      <c r="D1268" s="29"/>
      <c r="E1268" s="35" t="s">
        <v>2093</v>
      </c>
      <c r="F1268" s="36" t="s">
        <v>3451</v>
      </c>
      <c r="G1268" s="36" t="s">
        <v>4826</v>
      </c>
      <c r="H1268" s="35" t="s">
        <v>2057</v>
      </c>
      <c r="I1268" s="37">
        <v>200</v>
      </c>
      <c r="J1268" s="71" t="s">
        <v>7662</v>
      </c>
      <c r="K1268" s="52"/>
      <c r="L1268" s="52" t="str">
        <f>IF(VLOOKUP(B1268,Sheet2!A:B,2,FALSE)=0,"",VLOOKUP(B1268,Sheet2!A:B,2,FALSE))</f>
        <v/>
      </c>
    </row>
    <row r="1269" spans="1:12" x14ac:dyDescent="0.2">
      <c r="B1269" s="34" t="s">
        <v>4827</v>
      </c>
      <c r="C1269" s="29"/>
      <c r="D1269" s="29"/>
      <c r="E1269" s="35" t="s">
        <v>2093</v>
      </c>
      <c r="F1269" s="36" t="s">
        <v>3451</v>
      </c>
      <c r="G1269" s="36" t="s">
        <v>4828</v>
      </c>
      <c r="H1269" s="35" t="s">
        <v>2057</v>
      </c>
      <c r="I1269" s="37">
        <v>200</v>
      </c>
      <c r="J1269" s="71" t="s">
        <v>7662</v>
      </c>
      <c r="K1269" s="52"/>
      <c r="L1269" s="52" t="str">
        <f>IF(VLOOKUP(B1269,Sheet2!A:B,2,FALSE)=0,"",VLOOKUP(B1269,Sheet2!A:B,2,FALSE))</f>
        <v/>
      </c>
    </row>
    <row r="1270" spans="1:12" x14ac:dyDescent="0.2">
      <c r="B1270" s="34" t="s">
        <v>4829</v>
      </c>
      <c r="C1270" s="29"/>
      <c r="D1270" s="29"/>
      <c r="E1270" s="35" t="s">
        <v>2093</v>
      </c>
      <c r="F1270" s="36" t="s">
        <v>3451</v>
      </c>
      <c r="G1270" s="36" t="s">
        <v>4830</v>
      </c>
      <c r="H1270" s="35" t="s">
        <v>2057</v>
      </c>
      <c r="I1270" s="37">
        <v>200</v>
      </c>
      <c r="J1270" s="71" t="s">
        <v>7662</v>
      </c>
      <c r="K1270" s="52"/>
      <c r="L1270" s="52" t="str">
        <f>IF(VLOOKUP(B1270,Sheet2!A:B,2,FALSE)=0,"",VLOOKUP(B1270,Sheet2!A:B,2,FALSE))</f>
        <v/>
      </c>
    </row>
    <row r="1271" spans="1:12" x14ac:dyDescent="0.2">
      <c r="A1271" t="str">
        <f t="shared" ref="A1271:A1275" si="20">F1271&amp;" "&amp;G1271</f>
        <v>240号砂带 1520*630油漆（常用）</v>
      </c>
      <c r="B1271" s="34" t="s">
        <v>4831</v>
      </c>
      <c r="C1271" s="29" t="str">
        <f>VLOOKUP(A1271,Sheet5!A:C,2,FALSE)</f>
        <v>UFFQT023</v>
      </c>
      <c r="D1271" s="29" t="str">
        <f>VLOOKUP(A1271,Sheet5!A:C,3,FALSE)</f>
        <v>氧化铝 砂带 240目 1520*630</v>
      </c>
      <c r="E1271" s="35" t="s">
        <v>2417</v>
      </c>
      <c r="F1271" s="108" t="s">
        <v>4832</v>
      </c>
      <c r="G1271" s="108" t="s">
        <v>3185</v>
      </c>
      <c r="H1271" s="35" t="s">
        <v>3186</v>
      </c>
      <c r="I1271" s="37">
        <v>15</v>
      </c>
      <c r="J1271" s="52"/>
      <c r="K1271" s="52"/>
      <c r="L1271" s="52">
        <f>IF(VLOOKUP(B1271,Sheet2!A:B,2,FALSE)=0,"",VLOOKUP(B1271,Sheet2!A:B,2,FALSE))</f>
        <v>23</v>
      </c>
    </row>
    <row r="1272" spans="1:12" x14ac:dyDescent="0.2">
      <c r="A1272" t="str">
        <f t="shared" si="20"/>
        <v>800#砂带 1520*630油漆（常用）</v>
      </c>
      <c r="B1272" s="34" t="s">
        <v>4833</v>
      </c>
      <c r="C1272" s="29" t="str">
        <f>VLOOKUP(A1272,Sheet5!A:C,2,FALSE)</f>
        <v>UFFQT024</v>
      </c>
      <c r="D1272" s="29" t="str">
        <f>VLOOKUP(A1272,Sheet5!A:C,3,FALSE)</f>
        <v>氧化铝 砂带 800目 1520*630</v>
      </c>
      <c r="E1272" s="35" t="s">
        <v>2417</v>
      </c>
      <c r="F1272" s="108" t="s">
        <v>4834</v>
      </c>
      <c r="G1272" s="108" t="s">
        <v>3185</v>
      </c>
      <c r="H1272" s="35" t="s">
        <v>3186</v>
      </c>
      <c r="I1272" s="37">
        <v>100</v>
      </c>
      <c r="J1272" s="52"/>
      <c r="K1272" s="52"/>
      <c r="L1272" s="52">
        <v>110</v>
      </c>
    </row>
    <row r="1273" spans="1:12" x14ac:dyDescent="0.2">
      <c r="A1273" t="str">
        <f t="shared" si="20"/>
        <v>80#布砂带 1900*730常用（实木）</v>
      </c>
      <c r="B1273" s="34" t="s">
        <v>4835</v>
      </c>
      <c r="C1273" s="29" t="str">
        <f>VLOOKUP(A1273,Sheet5!A:C,2,FALSE)</f>
        <v>UFFQT025</v>
      </c>
      <c r="D1273" s="29" t="str">
        <f>VLOOKUP(A1273,Sheet5!A:C,3,FALSE)</f>
        <v>氧化铝 砂带 80目 15900*730</v>
      </c>
      <c r="E1273" s="35" t="s">
        <v>2417</v>
      </c>
      <c r="F1273" s="108" t="s">
        <v>4836</v>
      </c>
      <c r="G1273" s="108" t="s">
        <v>4837</v>
      </c>
      <c r="H1273" s="35" t="s">
        <v>3186</v>
      </c>
      <c r="I1273" s="37">
        <v>25</v>
      </c>
      <c r="J1273" s="52"/>
      <c r="K1273" s="52"/>
      <c r="L1273" s="52">
        <v>50</v>
      </c>
    </row>
    <row r="1274" spans="1:12" x14ac:dyDescent="0.2">
      <c r="A1274" t="str">
        <f t="shared" si="20"/>
        <v>180#布砂带 1900*730常用（实木）</v>
      </c>
      <c r="B1274" s="34" t="s">
        <v>4838</v>
      </c>
      <c r="C1274" s="29" t="str">
        <f>VLOOKUP(A1274,Sheet5!A:C,2,FALSE)</f>
        <v>UFFQT026</v>
      </c>
      <c r="D1274" s="29" t="str">
        <f>VLOOKUP(A1274,Sheet5!A:C,3,FALSE)</f>
        <v>氧化铝 砂带 180目 15900*730</v>
      </c>
      <c r="E1274" s="35" t="s">
        <v>2417</v>
      </c>
      <c r="F1274" s="108" t="s">
        <v>4839</v>
      </c>
      <c r="G1274" s="108" t="s">
        <v>4837</v>
      </c>
      <c r="H1274" s="35" t="s">
        <v>3186</v>
      </c>
      <c r="I1274" s="37">
        <v>23</v>
      </c>
      <c r="J1274" s="52"/>
      <c r="K1274" s="52"/>
      <c r="L1274" s="52">
        <v>25</v>
      </c>
    </row>
    <row r="1275" spans="1:12" x14ac:dyDescent="0.2">
      <c r="A1275" t="str">
        <f t="shared" si="20"/>
        <v>180#纸砂带 6750*150</v>
      </c>
      <c r="B1275" s="34" t="s">
        <v>4840</v>
      </c>
      <c r="C1275" s="29" t="e">
        <f>VLOOKUP(A1275,Sheet5!A:C,2,FALSE)</f>
        <v>#N/A</v>
      </c>
      <c r="D1275" s="29" t="e">
        <f>VLOOKUP(A1275,Sheet5!A:C,3,FALSE)</f>
        <v>#N/A</v>
      </c>
      <c r="E1275" s="35" t="s">
        <v>2417</v>
      </c>
      <c r="F1275" s="108" t="s">
        <v>4841</v>
      </c>
      <c r="G1275" s="108" t="s">
        <v>4842</v>
      </c>
      <c r="H1275" s="35" t="s">
        <v>3186</v>
      </c>
      <c r="I1275" s="37">
        <v>45</v>
      </c>
      <c r="J1275" s="52"/>
      <c r="K1275" s="52"/>
      <c r="L1275" s="52" t="str">
        <f>IF(VLOOKUP(B1275,Sheet2!A:B,2,FALSE)=0,"",VLOOKUP(B1275,Sheet2!A:B,2,FALSE))</f>
        <v/>
      </c>
    </row>
    <row r="1276" spans="1:12" x14ac:dyDescent="0.2">
      <c r="B1276" s="34" t="s">
        <v>4843</v>
      </c>
      <c r="C1276" s="29"/>
      <c r="D1276" s="29"/>
      <c r="E1276" s="35" t="s">
        <v>4844</v>
      </c>
      <c r="F1276" s="36" t="s">
        <v>4845</v>
      </c>
      <c r="G1276" s="36" t="s">
        <v>2411</v>
      </c>
      <c r="H1276" s="35" t="s">
        <v>9</v>
      </c>
      <c r="I1276" s="37">
        <v>1</v>
      </c>
      <c r="J1276" s="71" t="s">
        <v>7662</v>
      </c>
      <c r="K1276" s="52"/>
      <c r="L1276" s="52" t="str">
        <f>IF(VLOOKUP(B1276,Sheet2!A:B,2,FALSE)=0,"",VLOOKUP(B1276,Sheet2!A:B,2,FALSE))</f>
        <v/>
      </c>
    </row>
    <row r="1277" spans="1:12" x14ac:dyDescent="0.2">
      <c r="B1277" s="34" t="s">
        <v>4846</v>
      </c>
      <c r="C1277" s="29"/>
      <c r="D1277" s="29"/>
      <c r="E1277" s="35" t="s">
        <v>4844</v>
      </c>
      <c r="F1277" s="36" t="s">
        <v>4847</v>
      </c>
      <c r="G1277" s="36" t="s">
        <v>2411</v>
      </c>
      <c r="H1277" s="35" t="s">
        <v>9</v>
      </c>
      <c r="I1277" s="37">
        <v>8</v>
      </c>
      <c r="J1277" s="71" t="s">
        <v>7662</v>
      </c>
      <c r="K1277" s="52"/>
      <c r="L1277" s="52" t="str">
        <f>IF(VLOOKUP(B1277,Sheet2!A:B,2,FALSE)=0,"",VLOOKUP(B1277,Sheet2!A:B,2,FALSE))</f>
        <v/>
      </c>
    </row>
    <row r="1278" spans="1:12" x14ac:dyDescent="0.2">
      <c r="B1278" s="34" t="s">
        <v>4848</v>
      </c>
      <c r="C1278" s="29"/>
      <c r="D1278" s="29"/>
      <c r="E1278" s="35" t="s">
        <v>4844</v>
      </c>
      <c r="F1278" s="36" t="s">
        <v>4847</v>
      </c>
      <c r="G1278" s="36" t="s">
        <v>2411</v>
      </c>
      <c r="H1278" s="35" t="s">
        <v>9</v>
      </c>
      <c r="I1278" s="37">
        <v>9</v>
      </c>
      <c r="J1278" s="71" t="s">
        <v>7662</v>
      </c>
      <c r="K1278" s="52"/>
      <c r="L1278" s="52" t="str">
        <f>IF(VLOOKUP(B1278,Sheet2!A:B,2,FALSE)=0,"",VLOOKUP(B1278,Sheet2!A:B,2,FALSE))</f>
        <v/>
      </c>
    </row>
    <row r="1279" spans="1:12" x14ac:dyDescent="0.2">
      <c r="B1279" s="34" t="s">
        <v>4849</v>
      </c>
      <c r="C1279" s="29"/>
      <c r="D1279" s="29"/>
      <c r="E1279" s="35" t="s">
        <v>4844</v>
      </c>
      <c r="F1279" s="36" t="s">
        <v>4847</v>
      </c>
      <c r="G1279" s="36" t="s">
        <v>2411</v>
      </c>
      <c r="H1279" s="35" t="s">
        <v>9</v>
      </c>
      <c r="I1279" s="37">
        <v>24</v>
      </c>
      <c r="J1279" s="71" t="s">
        <v>7662</v>
      </c>
      <c r="K1279" s="52"/>
      <c r="L1279" s="52" t="str">
        <f>IF(VLOOKUP(B1279,Sheet2!A:B,2,FALSE)=0,"",VLOOKUP(B1279,Sheet2!A:B,2,FALSE))</f>
        <v/>
      </c>
    </row>
    <row r="1280" spans="1:12" x14ac:dyDescent="0.2">
      <c r="B1280" s="34" t="s">
        <v>4850</v>
      </c>
      <c r="C1280" s="29"/>
      <c r="D1280" s="29"/>
      <c r="E1280" s="35" t="s">
        <v>4844</v>
      </c>
      <c r="F1280" s="36" t="s">
        <v>4847</v>
      </c>
      <c r="G1280" s="36" t="s">
        <v>2411</v>
      </c>
      <c r="H1280" s="35" t="s">
        <v>9</v>
      </c>
      <c r="I1280" s="37">
        <v>8</v>
      </c>
      <c r="J1280" s="71" t="s">
        <v>7662</v>
      </c>
      <c r="K1280" s="52"/>
      <c r="L1280" s="52" t="str">
        <f>IF(VLOOKUP(B1280,Sheet2!A:B,2,FALSE)=0,"",VLOOKUP(B1280,Sheet2!A:B,2,FALSE))</f>
        <v/>
      </c>
    </row>
    <row r="1281" spans="2:12" x14ac:dyDescent="0.2">
      <c r="B1281" s="34" t="s">
        <v>4851</v>
      </c>
      <c r="C1281" s="29"/>
      <c r="D1281" s="29"/>
      <c r="E1281" s="35" t="s">
        <v>4844</v>
      </c>
      <c r="F1281" s="36" t="s">
        <v>4852</v>
      </c>
      <c r="G1281" s="36" t="s">
        <v>2411</v>
      </c>
      <c r="H1281" s="35" t="s">
        <v>9</v>
      </c>
      <c r="I1281" s="37">
        <v>2</v>
      </c>
      <c r="J1281" s="71" t="s">
        <v>7662</v>
      </c>
      <c r="K1281" s="52"/>
      <c r="L1281" s="52" t="str">
        <f>IF(VLOOKUP(B1281,Sheet2!A:B,2,FALSE)=0,"",VLOOKUP(B1281,Sheet2!A:B,2,FALSE))</f>
        <v/>
      </c>
    </row>
    <row r="1282" spans="2:12" x14ac:dyDescent="0.2">
      <c r="B1282" s="34" t="s">
        <v>4853</v>
      </c>
      <c r="C1282" s="29"/>
      <c r="D1282" s="29"/>
      <c r="E1282" s="35" t="s">
        <v>4844</v>
      </c>
      <c r="F1282" s="36" t="s">
        <v>4852</v>
      </c>
      <c r="G1282" s="36" t="s">
        <v>2411</v>
      </c>
      <c r="H1282" s="35" t="s">
        <v>9</v>
      </c>
      <c r="I1282" s="37">
        <v>10</v>
      </c>
      <c r="J1282" s="71" t="s">
        <v>7662</v>
      </c>
      <c r="K1282" s="52"/>
      <c r="L1282" s="52" t="str">
        <f>IF(VLOOKUP(B1282,Sheet2!A:B,2,FALSE)=0,"",VLOOKUP(B1282,Sheet2!A:B,2,FALSE))</f>
        <v/>
      </c>
    </row>
    <row r="1283" spans="2:12" x14ac:dyDescent="0.2">
      <c r="B1283" s="34" t="s">
        <v>4854</v>
      </c>
      <c r="C1283" s="29"/>
      <c r="D1283" s="29"/>
      <c r="E1283" s="35" t="s">
        <v>4844</v>
      </c>
      <c r="F1283" s="36" t="s">
        <v>4852</v>
      </c>
      <c r="G1283" s="36" t="s">
        <v>2411</v>
      </c>
      <c r="H1283" s="35" t="s">
        <v>9</v>
      </c>
      <c r="I1283" s="37">
        <v>5</v>
      </c>
      <c r="J1283" s="71" t="s">
        <v>7662</v>
      </c>
      <c r="K1283" s="52"/>
      <c r="L1283" s="52" t="str">
        <f>IF(VLOOKUP(B1283,Sheet2!A:B,2,FALSE)=0,"",VLOOKUP(B1283,Sheet2!A:B,2,FALSE))</f>
        <v/>
      </c>
    </row>
    <row r="1284" spans="2:12" x14ac:dyDescent="0.2">
      <c r="B1284" s="34" t="s">
        <v>4855</v>
      </c>
      <c r="C1284" s="29"/>
      <c r="D1284" s="29"/>
      <c r="E1284" s="35" t="s">
        <v>4844</v>
      </c>
      <c r="F1284" s="36" t="s">
        <v>4856</v>
      </c>
      <c r="G1284" s="36" t="s">
        <v>2411</v>
      </c>
      <c r="H1284" s="35" t="s">
        <v>9</v>
      </c>
      <c r="I1284" s="37">
        <v>14</v>
      </c>
      <c r="J1284" s="71" t="s">
        <v>7662</v>
      </c>
      <c r="K1284" s="52"/>
      <c r="L1284" s="52" t="str">
        <f>IF(VLOOKUP(B1284,Sheet2!A:B,2,FALSE)=0,"",VLOOKUP(B1284,Sheet2!A:B,2,FALSE))</f>
        <v/>
      </c>
    </row>
    <row r="1285" spans="2:12" x14ac:dyDescent="0.2">
      <c r="B1285" s="34" t="s">
        <v>4857</v>
      </c>
      <c r="C1285" s="29"/>
      <c r="D1285" s="29"/>
      <c r="E1285" s="35" t="s">
        <v>4844</v>
      </c>
      <c r="F1285" s="36" t="s">
        <v>4856</v>
      </c>
      <c r="G1285" s="36" t="s">
        <v>2411</v>
      </c>
      <c r="H1285" s="35" t="s">
        <v>9</v>
      </c>
      <c r="I1285" s="37">
        <v>5</v>
      </c>
      <c r="J1285" s="71" t="s">
        <v>7662</v>
      </c>
      <c r="K1285" s="52"/>
      <c r="L1285" s="52" t="str">
        <f>IF(VLOOKUP(B1285,Sheet2!A:B,2,FALSE)=0,"",VLOOKUP(B1285,Sheet2!A:B,2,FALSE))</f>
        <v/>
      </c>
    </row>
    <row r="1286" spans="2:12" x14ac:dyDescent="0.2">
      <c r="B1286" s="34" t="s">
        <v>4858</v>
      </c>
      <c r="C1286" s="29"/>
      <c r="D1286" s="29"/>
      <c r="E1286" s="35" t="s">
        <v>4844</v>
      </c>
      <c r="F1286" s="36" t="s">
        <v>4859</v>
      </c>
      <c r="G1286" s="36" t="s">
        <v>2411</v>
      </c>
      <c r="H1286" s="35" t="s">
        <v>9</v>
      </c>
      <c r="I1286" s="37">
        <v>5</v>
      </c>
      <c r="J1286" s="71" t="s">
        <v>7662</v>
      </c>
      <c r="K1286" s="52"/>
      <c r="L1286" s="52" t="str">
        <f>IF(VLOOKUP(B1286,Sheet2!A:B,2,FALSE)=0,"",VLOOKUP(B1286,Sheet2!A:B,2,FALSE))</f>
        <v/>
      </c>
    </row>
    <row r="1287" spans="2:12" x14ac:dyDescent="0.2">
      <c r="B1287" s="34" t="s">
        <v>4860</v>
      </c>
      <c r="C1287" s="29"/>
      <c r="D1287" s="29"/>
      <c r="E1287" s="35" t="s">
        <v>4844</v>
      </c>
      <c r="F1287" s="36" t="s">
        <v>4847</v>
      </c>
      <c r="G1287" s="36" t="s">
        <v>2411</v>
      </c>
      <c r="H1287" s="35" t="s">
        <v>9</v>
      </c>
      <c r="I1287" s="37">
        <v>7</v>
      </c>
      <c r="J1287" s="71" t="s">
        <v>7662</v>
      </c>
      <c r="K1287" s="52"/>
      <c r="L1287" s="52" t="str">
        <f>IF(VLOOKUP(B1287,Sheet2!A:B,2,FALSE)=0,"",VLOOKUP(B1287,Sheet2!A:B,2,FALSE))</f>
        <v/>
      </c>
    </row>
    <row r="1288" spans="2:12" x14ac:dyDescent="0.2">
      <c r="B1288" s="34" t="s">
        <v>4861</v>
      </c>
      <c r="C1288" s="29"/>
      <c r="D1288" s="29"/>
      <c r="E1288" s="35" t="s">
        <v>4844</v>
      </c>
      <c r="F1288" s="36" t="s">
        <v>4847</v>
      </c>
      <c r="G1288" s="36" t="s">
        <v>2411</v>
      </c>
      <c r="H1288" s="35" t="s">
        <v>9</v>
      </c>
      <c r="I1288" s="37">
        <v>7</v>
      </c>
      <c r="J1288" s="71" t="s">
        <v>7662</v>
      </c>
      <c r="K1288" s="52"/>
      <c r="L1288" s="52" t="str">
        <f>IF(VLOOKUP(B1288,Sheet2!A:B,2,FALSE)=0,"",VLOOKUP(B1288,Sheet2!A:B,2,FALSE))</f>
        <v/>
      </c>
    </row>
    <row r="1289" spans="2:12" x14ac:dyDescent="0.2">
      <c r="B1289" s="34" t="s">
        <v>4862</v>
      </c>
      <c r="C1289" s="29"/>
      <c r="D1289" s="29"/>
      <c r="E1289" s="35" t="s">
        <v>4844</v>
      </c>
      <c r="F1289" s="36" t="s">
        <v>4847</v>
      </c>
      <c r="G1289" s="36" t="s">
        <v>2411</v>
      </c>
      <c r="H1289" s="35" t="s">
        <v>9</v>
      </c>
      <c r="I1289" s="37">
        <v>5</v>
      </c>
      <c r="J1289" s="71" t="s">
        <v>7662</v>
      </c>
      <c r="K1289" s="52"/>
      <c r="L1289" s="52" t="str">
        <f>IF(VLOOKUP(B1289,Sheet2!A:B,2,FALSE)=0,"",VLOOKUP(B1289,Sheet2!A:B,2,FALSE))</f>
        <v/>
      </c>
    </row>
    <row r="1290" spans="2:12" x14ac:dyDescent="0.2">
      <c r="B1290" s="34" t="s">
        <v>4863</v>
      </c>
      <c r="C1290" s="29"/>
      <c r="D1290" s="29"/>
      <c r="E1290" s="35" t="s">
        <v>4844</v>
      </c>
      <c r="F1290" s="36" t="s">
        <v>4864</v>
      </c>
      <c r="G1290" s="36" t="s">
        <v>2411</v>
      </c>
      <c r="H1290" s="35" t="s">
        <v>9</v>
      </c>
      <c r="I1290" s="37">
        <v>13</v>
      </c>
      <c r="J1290" s="71" t="s">
        <v>7662</v>
      </c>
      <c r="K1290" s="52"/>
      <c r="L1290" s="52" t="str">
        <f>IF(VLOOKUP(B1290,Sheet2!A:B,2,FALSE)=0,"",VLOOKUP(B1290,Sheet2!A:B,2,FALSE))</f>
        <v/>
      </c>
    </row>
    <row r="1291" spans="2:12" x14ac:dyDescent="0.2">
      <c r="B1291" s="34" t="s">
        <v>4865</v>
      </c>
      <c r="C1291" s="29"/>
      <c r="D1291" s="29"/>
      <c r="E1291" s="35" t="s">
        <v>4844</v>
      </c>
      <c r="F1291" s="36" t="s">
        <v>4847</v>
      </c>
      <c r="G1291" s="36" t="s">
        <v>2411</v>
      </c>
      <c r="H1291" s="35" t="s">
        <v>9</v>
      </c>
      <c r="I1291" s="37">
        <v>9</v>
      </c>
      <c r="J1291" s="71" t="s">
        <v>7662</v>
      </c>
      <c r="K1291" s="52"/>
      <c r="L1291" s="52" t="str">
        <f>IF(VLOOKUP(B1291,Sheet2!A:B,2,FALSE)=0,"",VLOOKUP(B1291,Sheet2!A:B,2,FALSE))</f>
        <v/>
      </c>
    </row>
    <row r="1292" spans="2:12" x14ac:dyDescent="0.2">
      <c r="B1292" s="34" t="s">
        <v>4866</v>
      </c>
      <c r="C1292" s="29"/>
      <c r="D1292" s="29"/>
      <c r="E1292" s="35" t="s">
        <v>4844</v>
      </c>
      <c r="F1292" s="36" t="s">
        <v>4859</v>
      </c>
      <c r="G1292" s="36" t="s">
        <v>2411</v>
      </c>
      <c r="H1292" s="35" t="s">
        <v>9</v>
      </c>
      <c r="I1292" s="37">
        <v>4</v>
      </c>
      <c r="J1292" s="71" t="s">
        <v>7662</v>
      </c>
      <c r="K1292" s="52"/>
      <c r="L1292" s="52" t="str">
        <f>IF(VLOOKUP(B1292,Sheet2!A:B,2,FALSE)=0,"",VLOOKUP(B1292,Sheet2!A:B,2,FALSE))</f>
        <v/>
      </c>
    </row>
    <row r="1293" spans="2:12" x14ac:dyDescent="0.2">
      <c r="B1293" s="34" t="s">
        <v>4867</v>
      </c>
      <c r="C1293" s="29"/>
      <c r="D1293" s="29"/>
      <c r="E1293" s="35" t="s">
        <v>4844</v>
      </c>
      <c r="F1293" s="36" t="s">
        <v>4859</v>
      </c>
      <c r="G1293" s="36" t="s">
        <v>2411</v>
      </c>
      <c r="H1293" s="35" t="s">
        <v>9</v>
      </c>
      <c r="I1293" s="37">
        <v>3</v>
      </c>
      <c r="J1293" s="71" t="s">
        <v>7662</v>
      </c>
      <c r="K1293" s="52"/>
      <c r="L1293" s="52" t="str">
        <f>IF(VLOOKUP(B1293,Sheet2!A:B,2,FALSE)=0,"",VLOOKUP(B1293,Sheet2!A:B,2,FALSE))</f>
        <v/>
      </c>
    </row>
    <row r="1294" spans="2:12" x14ac:dyDescent="0.2">
      <c r="B1294" s="34" t="s">
        <v>4868</v>
      </c>
      <c r="C1294" s="29"/>
      <c r="D1294" s="29"/>
      <c r="E1294" s="35" t="s">
        <v>4844</v>
      </c>
      <c r="F1294" s="36" t="s">
        <v>4847</v>
      </c>
      <c r="G1294" s="36" t="s">
        <v>2411</v>
      </c>
      <c r="H1294" s="35" t="s">
        <v>9</v>
      </c>
      <c r="I1294" s="37">
        <v>26</v>
      </c>
      <c r="J1294" s="71" t="s">
        <v>7662</v>
      </c>
      <c r="K1294" s="52"/>
      <c r="L1294" s="52" t="str">
        <f>IF(VLOOKUP(B1294,Sheet2!A:B,2,FALSE)=0,"",VLOOKUP(B1294,Sheet2!A:B,2,FALSE))</f>
        <v/>
      </c>
    </row>
    <row r="1295" spans="2:12" x14ac:dyDescent="0.2">
      <c r="B1295" s="34" t="s">
        <v>4869</v>
      </c>
      <c r="C1295" s="29"/>
      <c r="D1295" s="29"/>
      <c r="E1295" s="35" t="s">
        <v>4844</v>
      </c>
      <c r="F1295" s="36" t="s">
        <v>4870</v>
      </c>
      <c r="G1295" s="36" t="s">
        <v>2411</v>
      </c>
      <c r="H1295" s="35" t="s">
        <v>9</v>
      </c>
      <c r="I1295" s="37">
        <v>4</v>
      </c>
      <c r="J1295" s="71" t="s">
        <v>7662</v>
      </c>
      <c r="K1295" s="52"/>
      <c r="L1295" s="52" t="str">
        <f>IF(VLOOKUP(B1295,Sheet2!A:B,2,FALSE)=0,"",VLOOKUP(B1295,Sheet2!A:B,2,FALSE))</f>
        <v/>
      </c>
    </row>
    <row r="1296" spans="2:12" x14ac:dyDescent="0.2">
      <c r="B1296" s="34" t="s">
        <v>4871</v>
      </c>
      <c r="C1296" s="29"/>
      <c r="D1296" s="29"/>
      <c r="E1296" s="35" t="s">
        <v>4844</v>
      </c>
      <c r="F1296" s="36" t="s">
        <v>4870</v>
      </c>
      <c r="G1296" s="36" t="s">
        <v>2411</v>
      </c>
      <c r="H1296" s="35" t="s">
        <v>9</v>
      </c>
      <c r="I1296" s="37">
        <v>33</v>
      </c>
      <c r="J1296" s="71" t="s">
        <v>7662</v>
      </c>
      <c r="K1296" s="52"/>
      <c r="L1296" s="52" t="str">
        <f>IF(VLOOKUP(B1296,Sheet2!A:B,2,FALSE)=0,"",VLOOKUP(B1296,Sheet2!A:B,2,FALSE))</f>
        <v/>
      </c>
    </row>
    <row r="1297" spans="2:12" x14ac:dyDescent="0.2">
      <c r="B1297" s="34" t="s">
        <v>4872</v>
      </c>
      <c r="C1297" s="29"/>
      <c r="D1297" s="29"/>
      <c r="E1297" s="35" t="s">
        <v>4844</v>
      </c>
      <c r="F1297" s="36" t="s">
        <v>4859</v>
      </c>
      <c r="G1297" s="36" t="s">
        <v>2411</v>
      </c>
      <c r="H1297" s="35" t="s">
        <v>9</v>
      </c>
      <c r="I1297" s="37">
        <v>6</v>
      </c>
      <c r="J1297" s="71" t="s">
        <v>7662</v>
      </c>
      <c r="K1297" s="52"/>
      <c r="L1297" s="52" t="str">
        <f>IF(VLOOKUP(B1297,Sheet2!A:B,2,FALSE)=0,"",VLOOKUP(B1297,Sheet2!A:B,2,FALSE))</f>
        <v/>
      </c>
    </row>
    <row r="1298" spans="2:12" x14ac:dyDescent="0.2">
      <c r="B1298" s="34" t="s">
        <v>4873</v>
      </c>
      <c r="C1298" s="29"/>
      <c r="D1298" s="29"/>
      <c r="E1298" s="35" t="s">
        <v>4844</v>
      </c>
      <c r="F1298" s="36" t="s">
        <v>4859</v>
      </c>
      <c r="G1298" s="36" t="s">
        <v>2411</v>
      </c>
      <c r="H1298" s="35" t="s">
        <v>9</v>
      </c>
      <c r="I1298" s="37">
        <v>3</v>
      </c>
      <c r="J1298" s="71" t="s">
        <v>7662</v>
      </c>
      <c r="K1298" s="52"/>
      <c r="L1298" s="52" t="str">
        <f>IF(VLOOKUP(B1298,Sheet2!A:B,2,FALSE)=0,"",VLOOKUP(B1298,Sheet2!A:B,2,FALSE))</f>
        <v/>
      </c>
    </row>
    <row r="1299" spans="2:12" x14ac:dyDescent="0.2">
      <c r="B1299" s="34" t="s">
        <v>4874</v>
      </c>
      <c r="C1299" s="29"/>
      <c r="D1299" s="29"/>
      <c r="E1299" s="35" t="s">
        <v>4844</v>
      </c>
      <c r="F1299" s="36" t="s">
        <v>4859</v>
      </c>
      <c r="G1299" s="36" t="s">
        <v>2411</v>
      </c>
      <c r="H1299" s="35" t="s">
        <v>9</v>
      </c>
      <c r="I1299" s="37">
        <v>8</v>
      </c>
      <c r="J1299" s="71" t="s">
        <v>7662</v>
      </c>
      <c r="K1299" s="52"/>
      <c r="L1299" s="52" t="str">
        <f>IF(VLOOKUP(B1299,Sheet2!A:B,2,FALSE)=0,"",VLOOKUP(B1299,Sheet2!A:B,2,FALSE))</f>
        <v/>
      </c>
    </row>
    <row r="1300" spans="2:12" x14ac:dyDescent="0.2">
      <c r="B1300" s="34" t="s">
        <v>4875</v>
      </c>
      <c r="C1300" s="29"/>
      <c r="D1300" s="29"/>
      <c r="E1300" s="35" t="s">
        <v>4844</v>
      </c>
      <c r="F1300" s="36" t="s">
        <v>4847</v>
      </c>
      <c r="G1300" s="36" t="s">
        <v>2411</v>
      </c>
      <c r="H1300" s="35" t="s">
        <v>9</v>
      </c>
      <c r="I1300" s="37">
        <v>31</v>
      </c>
      <c r="J1300" s="71" t="s">
        <v>7662</v>
      </c>
      <c r="K1300" s="52"/>
      <c r="L1300" s="52" t="str">
        <f>IF(VLOOKUP(B1300,Sheet2!A:B,2,FALSE)=0,"",VLOOKUP(B1300,Sheet2!A:B,2,FALSE))</f>
        <v/>
      </c>
    </row>
    <row r="1301" spans="2:12" x14ac:dyDescent="0.2">
      <c r="B1301" s="34" t="s">
        <v>4876</v>
      </c>
      <c r="C1301" s="29"/>
      <c r="D1301" s="29"/>
      <c r="E1301" s="35" t="s">
        <v>4844</v>
      </c>
      <c r="F1301" s="36" t="s">
        <v>4877</v>
      </c>
      <c r="G1301" s="36" t="s">
        <v>2411</v>
      </c>
      <c r="H1301" s="35" t="s">
        <v>9</v>
      </c>
      <c r="I1301" s="37">
        <v>46</v>
      </c>
      <c r="J1301" s="71" t="s">
        <v>7662</v>
      </c>
      <c r="K1301" s="52"/>
      <c r="L1301" s="52" t="str">
        <f>IF(VLOOKUP(B1301,Sheet2!A:B,2,FALSE)=0,"",VLOOKUP(B1301,Sheet2!A:B,2,FALSE))</f>
        <v/>
      </c>
    </row>
    <row r="1302" spans="2:12" x14ac:dyDescent="0.2">
      <c r="B1302" s="34" t="s">
        <v>4878</v>
      </c>
      <c r="C1302" s="29"/>
      <c r="D1302" s="29"/>
      <c r="E1302" s="35" t="s">
        <v>4844</v>
      </c>
      <c r="F1302" s="36" t="s">
        <v>4847</v>
      </c>
      <c r="G1302" s="36" t="s">
        <v>2411</v>
      </c>
      <c r="H1302" s="35" t="s">
        <v>9</v>
      </c>
      <c r="I1302" s="37">
        <v>38</v>
      </c>
      <c r="J1302" s="71" t="s">
        <v>7662</v>
      </c>
      <c r="K1302" s="52"/>
      <c r="L1302" s="52" t="str">
        <f>IF(VLOOKUP(B1302,Sheet2!A:B,2,FALSE)=0,"",VLOOKUP(B1302,Sheet2!A:B,2,FALSE))</f>
        <v/>
      </c>
    </row>
    <row r="1303" spans="2:12" x14ac:dyDescent="0.2">
      <c r="B1303" s="34" t="s">
        <v>4879</v>
      </c>
      <c r="C1303" s="29"/>
      <c r="D1303" s="29"/>
      <c r="E1303" s="35" t="s">
        <v>4844</v>
      </c>
      <c r="F1303" s="36" t="s">
        <v>4852</v>
      </c>
      <c r="G1303" s="36" t="s">
        <v>2411</v>
      </c>
      <c r="H1303" s="35" t="s">
        <v>9</v>
      </c>
      <c r="I1303" s="37">
        <v>11</v>
      </c>
      <c r="J1303" s="71" t="s">
        <v>7662</v>
      </c>
      <c r="K1303" s="52"/>
      <c r="L1303" s="52" t="str">
        <f>IF(VLOOKUP(B1303,Sheet2!A:B,2,FALSE)=0,"",VLOOKUP(B1303,Sheet2!A:B,2,FALSE))</f>
        <v/>
      </c>
    </row>
    <row r="1304" spans="2:12" x14ac:dyDescent="0.2">
      <c r="B1304" s="34" t="s">
        <v>4880</v>
      </c>
      <c r="C1304" s="29"/>
      <c r="D1304" s="29"/>
      <c r="E1304" s="35" t="s">
        <v>4844</v>
      </c>
      <c r="F1304" s="36" t="s">
        <v>4852</v>
      </c>
      <c r="G1304" s="36" t="s">
        <v>2411</v>
      </c>
      <c r="H1304" s="35" t="s">
        <v>9</v>
      </c>
      <c r="I1304" s="37">
        <v>17</v>
      </c>
      <c r="J1304" s="71" t="s">
        <v>7662</v>
      </c>
      <c r="K1304" s="52"/>
      <c r="L1304" s="52" t="str">
        <f>IF(VLOOKUP(B1304,Sheet2!A:B,2,FALSE)=0,"",VLOOKUP(B1304,Sheet2!A:B,2,FALSE))</f>
        <v/>
      </c>
    </row>
    <row r="1305" spans="2:12" x14ac:dyDescent="0.2">
      <c r="B1305" s="34" t="s">
        <v>4881</v>
      </c>
      <c r="C1305" s="29"/>
      <c r="D1305" s="29"/>
      <c r="E1305" s="35" t="s">
        <v>4844</v>
      </c>
      <c r="F1305" s="36" t="s">
        <v>4852</v>
      </c>
      <c r="G1305" s="36" t="s">
        <v>2411</v>
      </c>
      <c r="H1305" s="35" t="s">
        <v>9</v>
      </c>
      <c r="I1305" s="37">
        <v>16</v>
      </c>
      <c r="J1305" s="71" t="s">
        <v>7662</v>
      </c>
      <c r="K1305" s="52"/>
      <c r="L1305" s="52" t="str">
        <f>IF(VLOOKUP(B1305,Sheet2!A:B,2,FALSE)=0,"",VLOOKUP(B1305,Sheet2!A:B,2,FALSE))</f>
        <v/>
      </c>
    </row>
    <row r="1306" spans="2:12" x14ac:dyDescent="0.2">
      <c r="B1306" s="34" t="s">
        <v>4882</v>
      </c>
      <c r="C1306" s="29"/>
      <c r="D1306" s="29"/>
      <c r="E1306" s="35" t="s">
        <v>4844</v>
      </c>
      <c r="F1306" s="36" t="s">
        <v>4883</v>
      </c>
      <c r="G1306" s="36" t="s">
        <v>2411</v>
      </c>
      <c r="H1306" s="35" t="s">
        <v>9</v>
      </c>
      <c r="I1306" s="37">
        <v>22</v>
      </c>
      <c r="J1306" s="71" t="s">
        <v>7662</v>
      </c>
      <c r="K1306" s="52"/>
      <c r="L1306" s="52" t="str">
        <f>IF(VLOOKUP(B1306,Sheet2!A:B,2,FALSE)=0,"",VLOOKUP(B1306,Sheet2!A:B,2,FALSE))</f>
        <v/>
      </c>
    </row>
    <row r="1307" spans="2:12" x14ac:dyDescent="0.2">
      <c r="B1307" s="34" t="s">
        <v>4884</v>
      </c>
      <c r="C1307" s="29"/>
      <c r="D1307" s="29"/>
      <c r="E1307" s="35" t="s">
        <v>4844</v>
      </c>
      <c r="F1307" s="36" t="s">
        <v>4883</v>
      </c>
      <c r="G1307" s="36" t="s">
        <v>2411</v>
      </c>
      <c r="H1307" s="35" t="s">
        <v>9</v>
      </c>
      <c r="I1307" s="37">
        <v>32</v>
      </c>
      <c r="J1307" s="71" t="s">
        <v>7662</v>
      </c>
      <c r="K1307" s="52"/>
      <c r="L1307" s="52" t="str">
        <f>IF(VLOOKUP(B1307,Sheet2!A:B,2,FALSE)=0,"",VLOOKUP(B1307,Sheet2!A:B,2,FALSE))</f>
        <v/>
      </c>
    </row>
    <row r="1308" spans="2:12" x14ac:dyDescent="0.2">
      <c r="B1308" s="34" t="s">
        <v>4885</v>
      </c>
      <c r="C1308" s="29"/>
      <c r="D1308" s="29"/>
      <c r="E1308" s="35" t="s">
        <v>4844</v>
      </c>
      <c r="F1308" s="36" t="s">
        <v>4883</v>
      </c>
      <c r="G1308" s="36" t="s">
        <v>2411</v>
      </c>
      <c r="H1308" s="35" t="s">
        <v>9</v>
      </c>
      <c r="I1308" s="37">
        <v>8</v>
      </c>
      <c r="J1308" s="71" t="s">
        <v>7662</v>
      </c>
      <c r="K1308" s="52"/>
      <c r="L1308" s="52" t="str">
        <f>IF(VLOOKUP(B1308,Sheet2!A:B,2,FALSE)=0,"",VLOOKUP(B1308,Sheet2!A:B,2,FALSE))</f>
        <v/>
      </c>
    </row>
    <row r="1309" spans="2:12" x14ac:dyDescent="0.2">
      <c r="B1309" s="34" t="s">
        <v>4886</v>
      </c>
      <c r="C1309" s="29"/>
      <c r="D1309" s="29"/>
      <c r="E1309" s="35" t="s">
        <v>4844</v>
      </c>
      <c r="F1309" s="36" t="s">
        <v>4887</v>
      </c>
      <c r="G1309" s="36" t="s">
        <v>2411</v>
      </c>
      <c r="H1309" s="35" t="s">
        <v>9</v>
      </c>
      <c r="I1309" s="37">
        <v>12</v>
      </c>
      <c r="J1309" s="71" t="s">
        <v>7662</v>
      </c>
      <c r="K1309" s="52"/>
      <c r="L1309" s="52" t="str">
        <f>IF(VLOOKUP(B1309,Sheet2!A:B,2,FALSE)=0,"",VLOOKUP(B1309,Sheet2!A:B,2,FALSE))</f>
        <v/>
      </c>
    </row>
    <row r="1310" spans="2:12" x14ac:dyDescent="0.2">
      <c r="B1310" s="34" t="s">
        <v>4888</v>
      </c>
      <c r="C1310" s="29"/>
      <c r="D1310" s="29"/>
      <c r="E1310" s="35" t="s">
        <v>4844</v>
      </c>
      <c r="F1310" s="36" t="s">
        <v>4887</v>
      </c>
      <c r="G1310" s="36" t="s">
        <v>2411</v>
      </c>
      <c r="H1310" s="35" t="s">
        <v>9</v>
      </c>
      <c r="I1310" s="37">
        <v>31</v>
      </c>
      <c r="J1310" s="71" t="s">
        <v>7662</v>
      </c>
      <c r="K1310" s="52"/>
      <c r="L1310" s="52" t="str">
        <f>IF(VLOOKUP(B1310,Sheet2!A:B,2,FALSE)=0,"",VLOOKUP(B1310,Sheet2!A:B,2,FALSE))</f>
        <v/>
      </c>
    </row>
    <row r="1311" spans="2:12" x14ac:dyDescent="0.2">
      <c r="B1311" s="34" t="s">
        <v>4889</v>
      </c>
      <c r="C1311" s="29"/>
      <c r="D1311" s="29"/>
      <c r="E1311" s="35" t="s">
        <v>4844</v>
      </c>
      <c r="F1311" s="36" t="s">
        <v>4859</v>
      </c>
      <c r="G1311" s="36" t="s">
        <v>2411</v>
      </c>
      <c r="H1311" s="35" t="s">
        <v>9</v>
      </c>
      <c r="I1311" s="37">
        <v>16</v>
      </c>
      <c r="J1311" s="71" t="s">
        <v>7662</v>
      </c>
      <c r="K1311" s="52"/>
      <c r="L1311" s="52" t="str">
        <f>IF(VLOOKUP(B1311,Sheet2!A:B,2,FALSE)=0,"",VLOOKUP(B1311,Sheet2!A:B,2,FALSE))</f>
        <v/>
      </c>
    </row>
    <row r="1312" spans="2:12" x14ac:dyDescent="0.2">
      <c r="B1312" s="34" t="s">
        <v>4890</v>
      </c>
      <c r="C1312" s="29"/>
      <c r="D1312" s="29"/>
      <c r="E1312" s="35" t="s">
        <v>4844</v>
      </c>
      <c r="F1312" s="36" t="s">
        <v>4859</v>
      </c>
      <c r="G1312" s="36" t="s">
        <v>2411</v>
      </c>
      <c r="H1312" s="35" t="s">
        <v>9</v>
      </c>
      <c r="I1312" s="37">
        <v>12</v>
      </c>
      <c r="J1312" s="71" t="s">
        <v>7662</v>
      </c>
      <c r="K1312" s="52"/>
      <c r="L1312" s="52" t="str">
        <f>IF(VLOOKUP(B1312,Sheet2!A:B,2,FALSE)=0,"",VLOOKUP(B1312,Sheet2!A:B,2,FALSE))</f>
        <v/>
      </c>
    </row>
    <row r="1313" spans="2:12" x14ac:dyDescent="0.2">
      <c r="B1313" s="34" t="s">
        <v>4891</v>
      </c>
      <c r="C1313" s="29"/>
      <c r="D1313" s="29"/>
      <c r="E1313" s="35" t="s">
        <v>4844</v>
      </c>
      <c r="F1313" s="36" t="s">
        <v>4859</v>
      </c>
      <c r="G1313" s="36" t="s">
        <v>2411</v>
      </c>
      <c r="H1313" s="35" t="s">
        <v>9</v>
      </c>
      <c r="I1313" s="37">
        <v>11</v>
      </c>
      <c r="J1313" s="71" t="s">
        <v>7662</v>
      </c>
      <c r="K1313" s="52"/>
      <c r="L1313" s="52" t="str">
        <f>IF(VLOOKUP(B1313,Sheet2!A:B,2,FALSE)=0,"",VLOOKUP(B1313,Sheet2!A:B,2,FALSE))</f>
        <v/>
      </c>
    </row>
    <row r="1314" spans="2:12" x14ac:dyDescent="0.2">
      <c r="B1314" s="34" t="s">
        <v>4892</v>
      </c>
      <c r="C1314" s="29"/>
      <c r="D1314" s="29"/>
      <c r="E1314" s="35" t="s">
        <v>4844</v>
      </c>
      <c r="F1314" s="36" t="s">
        <v>4847</v>
      </c>
      <c r="G1314" s="36" t="s">
        <v>2411</v>
      </c>
      <c r="H1314" s="35" t="s">
        <v>9</v>
      </c>
      <c r="I1314" s="37">
        <v>10</v>
      </c>
      <c r="J1314" s="71" t="s">
        <v>7662</v>
      </c>
      <c r="K1314" s="52"/>
      <c r="L1314" s="52" t="str">
        <f>IF(VLOOKUP(B1314,Sheet2!A:B,2,FALSE)=0,"",VLOOKUP(B1314,Sheet2!A:B,2,FALSE))</f>
        <v/>
      </c>
    </row>
    <row r="1315" spans="2:12" x14ac:dyDescent="0.2">
      <c r="B1315" s="34" t="s">
        <v>4893</v>
      </c>
      <c r="C1315" s="29"/>
      <c r="D1315" s="29"/>
      <c r="E1315" s="35" t="s">
        <v>4844</v>
      </c>
      <c r="F1315" s="36" t="s">
        <v>4870</v>
      </c>
      <c r="G1315" s="36" t="s">
        <v>2411</v>
      </c>
      <c r="H1315" s="35" t="s">
        <v>9</v>
      </c>
      <c r="I1315" s="37">
        <v>56</v>
      </c>
      <c r="J1315" s="71" t="s">
        <v>7662</v>
      </c>
      <c r="K1315" s="52"/>
      <c r="L1315" s="52" t="str">
        <f>IF(VLOOKUP(B1315,Sheet2!A:B,2,FALSE)=0,"",VLOOKUP(B1315,Sheet2!A:B,2,FALSE))</f>
        <v/>
      </c>
    </row>
    <row r="1316" spans="2:12" x14ac:dyDescent="0.2">
      <c r="B1316" s="34" t="s">
        <v>4894</v>
      </c>
      <c r="C1316" s="29"/>
      <c r="D1316" s="29"/>
      <c r="E1316" s="35" t="s">
        <v>4844</v>
      </c>
      <c r="F1316" s="36" t="s">
        <v>4870</v>
      </c>
      <c r="G1316" s="36" t="s">
        <v>2411</v>
      </c>
      <c r="H1316" s="35" t="s">
        <v>9</v>
      </c>
      <c r="I1316" s="37">
        <v>91</v>
      </c>
      <c r="J1316" s="71" t="s">
        <v>7662</v>
      </c>
      <c r="K1316" s="52"/>
      <c r="L1316" s="52" t="str">
        <f>IF(VLOOKUP(B1316,Sheet2!A:B,2,FALSE)=0,"",VLOOKUP(B1316,Sheet2!A:B,2,FALSE))</f>
        <v/>
      </c>
    </row>
    <row r="1317" spans="2:12" x14ac:dyDescent="0.2">
      <c r="B1317" s="34" t="s">
        <v>4895</v>
      </c>
      <c r="C1317" s="29"/>
      <c r="D1317" s="29"/>
      <c r="E1317" s="35" t="s">
        <v>4844</v>
      </c>
      <c r="F1317" s="36" t="s">
        <v>4870</v>
      </c>
      <c r="G1317" s="36" t="s">
        <v>2411</v>
      </c>
      <c r="H1317" s="35" t="s">
        <v>9</v>
      </c>
      <c r="I1317" s="37">
        <v>124</v>
      </c>
      <c r="J1317" s="71" t="s">
        <v>7662</v>
      </c>
      <c r="K1317" s="52"/>
      <c r="L1317" s="52" t="str">
        <f>IF(VLOOKUP(B1317,Sheet2!A:B,2,FALSE)=0,"",VLOOKUP(B1317,Sheet2!A:B,2,FALSE))</f>
        <v/>
      </c>
    </row>
    <row r="1318" spans="2:12" x14ac:dyDescent="0.2">
      <c r="B1318" s="34" t="s">
        <v>4896</v>
      </c>
      <c r="C1318" s="29"/>
      <c r="D1318" s="29"/>
      <c r="E1318" s="35" t="s">
        <v>4844</v>
      </c>
      <c r="F1318" s="36" t="s">
        <v>4859</v>
      </c>
      <c r="G1318" s="36" t="s">
        <v>2411</v>
      </c>
      <c r="H1318" s="35" t="s">
        <v>9</v>
      </c>
      <c r="I1318" s="37">
        <v>8</v>
      </c>
      <c r="J1318" s="71" t="s">
        <v>7662</v>
      </c>
      <c r="K1318" s="52"/>
      <c r="L1318" s="52" t="str">
        <f>IF(VLOOKUP(B1318,Sheet2!A:B,2,FALSE)=0,"",VLOOKUP(B1318,Sheet2!A:B,2,FALSE))</f>
        <v/>
      </c>
    </row>
    <row r="1319" spans="2:12" x14ac:dyDescent="0.2">
      <c r="B1319" s="34" t="s">
        <v>4897</v>
      </c>
      <c r="C1319" s="29"/>
      <c r="D1319" s="29"/>
      <c r="E1319" s="35" t="s">
        <v>4844</v>
      </c>
      <c r="F1319" s="36" t="s">
        <v>4859</v>
      </c>
      <c r="G1319" s="36" t="s">
        <v>2411</v>
      </c>
      <c r="H1319" s="35" t="s">
        <v>9</v>
      </c>
      <c r="I1319" s="37">
        <v>3</v>
      </c>
      <c r="J1319" s="71" t="s">
        <v>7662</v>
      </c>
      <c r="K1319" s="52"/>
      <c r="L1319" s="52" t="str">
        <f>IF(VLOOKUP(B1319,Sheet2!A:B,2,FALSE)=0,"",VLOOKUP(B1319,Sheet2!A:B,2,FALSE))</f>
        <v/>
      </c>
    </row>
    <row r="1320" spans="2:12" x14ac:dyDescent="0.2">
      <c r="B1320" s="34" t="s">
        <v>4898</v>
      </c>
      <c r="C1320" s="29"/>
      <c r="D1320" s="29"/>
      <c r="E1320" s="35" t="s">
        <v>4844</v>
      </c>
      <c r="F1320" s="36" t="s">
        <v>4859</v>
      </c>
      <c r="G1320" s="36" t="s">
        <v>2411</v>
      </c>
      <c r="H1320" s="35" t="s">
        <v>9</v>
      </c>
      <c r="I1320" s="37">
        <v>4</v>
      </c>
      <c r="J1320" s="71" t="s">
        <v>7662</v>
      </c>
      <c r="K1320" s="52"/>
      <c r="L1320" s="52" t="str">
        <f>IF(VLOOKUP(B1320,Sheet2!A:B,2,FALSE)=0,"",VLOOKUP(B1320,Sheet2!A:B,2,FALSE))</f>
        <v/>
      </c>
    </row>
    <row r="1321" spans="2:12" x14ac:dyDescent="0.2">
      <c r="B1321" s="34" t="s">
        <v>4899</v>
      </c>
      <c r="C1321" s="29"/>
      <c r="D1321" s="29"/>
      <c r="E1321" s="35" t="s">
        <v>4844</v>
      </c>
      <c r="F1321" s="36" t="s">
        <v>4859</v>
      </c>
      <c r="G1321" s="36" t="s">
        <v>2411</v>
      </c>
      <c r="H1321" s="35" t="s">
        <v>9</v>
      </c>
      <c r="I1321" s="37">
        <v>4</v>
      </c>
      <c r="J1321" s="71" t="s">
        <v>7662</v>
      </c>
      <c r="K1321" s="52"/>
      <c r="L1321" s="52" t="str">
        <f>IF(VLOOKUP(B1321,Sheet2!A:B,2,FALSE)=0,"",VLOOKUP(B1321,Sheet2!A:B,2,FALSE))</f>
        <v/>
      </c>
    </row>
    <row r="1322" spans="2:12" x14ac:dyDescent="0.2">
      <c r="B1322" s="34" t="s">
        <v>4900</v>
      </c>
      <c r="C1322" s="29"/>
      <c r="D1322" s="29"/>
      <c r="E1322" s="35" t="s">
        <v>4844</v>
      </c>
      <c r="F1322" s="36" t="s">
        <v>4901</v>
      </c>
      <c r="G1322" s="36" t="s">
        <v>2411</v>
      </c>
      <c r="H1322" s="35" t="s">
        <v>9</v>
      </c>
      <c r="I1322" s="37">
        <v>4</v>
      </c>
      <c r="J1322" s="71" t="s">
        <v>7662</v>
      </c>
      <c r="K1322" s="52"/>
      <c r="L1322" s="52" t="str">
        <f>IF(VLOOKUP(B1322,Sheet2!A:B,2,FALSE)=0,"",VLOOKUP(B1322,Sheet2!A:B,2,FALSE))</f>
        <v/>
      </c>
    </row>
    <row r="1323" spans="2:12" x14ac:dyDescent="0.2">
      <c r="B1323" s="34" t="s">
        <v>4902</v>
      </c>
      <c r="C1323" s="29"/>
      <c r="D1323" s="29"/>
      <c r="E1323" s="35" t="s">
        <v>4844</v>
      </c>
      <c r="F1323" s="36" t="s">
        <v>4901</v>
      </c>
      <c r="G1323" s="36" t="s">
        <v>2411</v>
      </c>
      <c r="H1323" s="35" t="s">
        <v>9</v>
      </c>
      <c r="I1323" s="37">
        <v>5</v>
      </c>
      <c r="J1323" s="71" t="s">
        <v>7662</v>
      </c>
      <c r="K1323" s="52"/>
      <c r="L1323" s="52" t="str">
        <f>IF(VLOOKUP(B1323,Sheet2!A:B,2,FALSE)=0,"",VLOOKUP(B1323,Sheet2!A:B,2,FALSE))</f>
        <v/>
      </c>
    </row>
    <row r="1324" spans="2:12" x14ac:dyDescent="0.2">
      <c r="B1324" s="34" t="s">
        <v>4903</v>
      </c>
      <c r="C1324" s="29"/>
      <c r="D1324" s="29"/>
      <c r="E1324" s="35" t="s">
        <v>4844</v>
      </c>
      <c r="F1324" s="36" t="s">
        <v>4847</v>
      </c>
      <c r="G1324" s="36" t="s">
        <v>2411</v>
      </c>
      <c r="H1324" s="35" t="s">
        <v>9</v>
      </c>
      <c r="I1324" s="37">
        <v>6</v>
      </c>
      <c r="J1324" s="71" t="s">
        <v>7662</v>
      </c>
      <c r="K1324" s="52"/>
      <c r="L1324" s="52" t="str">
        <f>IF(VLOOKUP(B1324,Sheet2!A:B,2,FALSE)=0,"",VLOOKUP(B1324,Sheet2!A:B,2,FALSE))</f>
        <v/>
      </c>
    </row>
    <row r="1325" spans="2:12" x14ac:dyDescent="0.2">
      <c r="B1325" s="34" t="s">
        <v>4904</v>
      </c>
      <c r="C1325" s="29"/>
      <c r="D1325" s="29"/>
      <c r="E1325" s="35" t="s">
        <v>4844</v>
      </c>
      <c r="F1325" s="36" t="s">
        <v>4847</v>
      </c>
      <c r="G1325" s="36" t="s">
        <v>2411</v>
      </c>
      <c r="H1325" s="35" t="s">
        <v>9</v>
      </c>
      <c r="I1325" s="37">
        <v>6</v>
      </c>
      <c r="J1325" s="71" t="s">
        <v>7662</v>
      </c>
      <c r="K1325" s="52"/>
      <c r="L1325" s="52" t="str">
        <f>IF(VLOOKUP(B1325,Sheet2!A:B,2,FALSE)=0,"",VLOOKUP(B1325,Sheet2!A:B,2,FALSE))</f>
        <v/>
      </c>
    </row>
    <row r="1326" spans="2:12" x14ac:dyDescent="0.2">
      <c r="B1326" s="34" t="s">
        <v>4905</v>
      </c>
      <c r="C1326" s="29"/>
      <c r="D1326" s="29"/>
      <c r="E1326" s="35" t="s">
        <v>4844</v>
      </c>
      <c r="F1326" s="36" t="s">
        <v>4870</v>
      </c>
      <c r="G1326" s="36" t="s">
        <v>2411</v>
      </c>
      <c r="H1326" s="35" t="s">
        <v>9</v>
      </c>
      <c r="I1326" s="37">
        <v>57</v>
      </c>
      <c r="J1326" s="71" t="s">
        <v>7662</v>
      </c>
      <c r="K1326" s="52"/>
      <c r="L1326" s="52" t="str">
        <f>IF(VLOOKUP(B1326,Sheet2!A:B,2,FALSE)=0,"",VLOOKUP(B1326,Sheet2!A:B,2,FALSE))</f>
        <v/>
      </c>
    </row>
    <row r="1327" spans="2:12" x14ac:dyDescent="0.2">
      <c r="B1327" s="34" t="s">
        <v>4906</v>
      </c>
      <c r="C1327" s="29"/>
      <c r="D1327" s="29"/>
      <c r="E1327" s="35" t="s">
        <v>4844</v>
      </c>
      <c r="F1327" s="36" t="s">
        <v>4870</v>
      </c>
      <c r="G1327" s="36" t="s">
        <v>2411</v>
      </c>
      <c r="H1327" s="35" t="s">
        <v>9</v>
      </c>
      <c r="I1327" s="37">
        <v>333</v>
      </c>
      <c r="J1327" s="71" t="s">
        <v>7662</v>
      </c>
      <c r="K1327" s="52"/>
      <c r="L1327" s="52" t="str">
        <f>IF(VLOOKUP(B1327,Sheet2!A:B,2,FALSE)=0,"",VLOOKUP(B1327,Sheet2!A:B,2,FALSE))</f>
        <v/>
      </c>
    </row>
    <row r="1328" spans="2:12" x14ac:dyDescent="0.2">
      <c r="B1328" s="34" t="s">
        <v>4907</v>
      </c>
      <c r="C1328" s="29"/>
      <c r="D1328" s="29"/>
      <c r="E1328" s="35" t="s">
        <v>4844</v>
      </c>
      <c r="F1328" s="36" t="s">
        <v>4908</v>
      </c>
      <c r="G1328" s="36" t="s">
        <v>2411</v>
      </c>
      <c r="H1328" s="35" t="s">
        <v>9</v>
      </c>
      <c r="I1328" s="37">
        <v>51</v>
      </c>
      <c r="J1328" s="71" t="s">
        <v>7662</v>
      </c>
      <c r="K1328" s="52"/>
      <c r="L1328" s="52" t="str">
        <f>IF(VLOOKUP(B1328,Sheet2!A:B,2,FALSE)=0,"",VLOOKUP(B1328,Sheet2!A:B,2,FALSE))</f>
        <v/>
      </c>
    </row>
    <row r="1329" spans="2:12" x14ac:dyDescent="0.2">
      <c r="B1329" s="34" t="s">
        <v>4909</v>
      </c>
      <c r="C1329" s="29"/>
      <c r="D1329" s="29"/>
      <c r="E1329" s="35" t="s">
        <v>4844</v>
      </c>
      <c r="F1329" s="36" t="s">
        <v>4870</v>
      </c>
      <c r="G1329" s="36" t="s">
        <v>2411</v>
      </c>
      <c r="H1329" s="35" t="s">
        <v>9</v>
      </c>
      <c r="I1329" s="37">
        <v>44</v>
      </c>
      <c r="J1329" s="71" t="s">
        <v>7662</v>
      </c>
      <c r="K1329" s="52"/>
      <c r="L1329" s="52" t="str">
        <f>IF(VLOOKUP(B1329,Sheet2!A:B,2,FALSE)=0,"",VLOOKUP(B1329,Sheet2!A:B,2,FALSE))</f>
        <v/>
      </c>
    </row>
    <row r="1330" spans="2:12" x14ac:dyDescent="0.2">
      <c r="B1330" s="34" t="s">
        <v>4910</v>
      </c>
      <c r="C1330" s="29"/>
      <c r="D1330" s="29"/>
      <c r="E1330" s="35" t="s">
        <v>4844</v>
      </c>
      <c r="F1330" s="36" t="s">
        <v>4870</v>
      </c>
      <c r="G1330" s="36" t="s">
        <v>2411</v>
      </c>
      <c r="H1330" s="35" t="s">
        <v>9</v>
      </c>
      <c r="I1330" s="37">
        <v>24</v>
      </c>
      <c r="J1330" s="71" t="s">
        <v>7662</v>
      </c>
      <c r="K1330" s="52"/>
      <c r="L1330" s="52" t="str">
        <f>IF(VLOOKUP(B1330,Sheet2!A:B,2,FALSE)=0,"",VLOOKUP(B1330,Sheet2!A:B,2,FALSE))</f>
        <v/>
      </c>
    </row>
    <row r="1331" spans="2:12" x14ac:dyDescent="0.2">
      <c r="B1331" s="34" t="s">
        <v>4911</v>
      </c>
      <c r="C1331" s="29"/>
      <c r="D1331" s="29"/>
      <c r="E1331" s="35" t="s">
        <v>4844</v>
      </c>
      <c r="F1331" s="36" t="s">
        <v>4870</v>
      </c>
      <c r="G1331" s="36" t="s">
        <v>2411</v>
      </c>
      <c r="H1331" s="35" t="s">
        <v>9</v>
      </c>
      <c r="I1331" s="37">
        <v>43</v>
      </c>
      <c r="J1331" s="71" t="s">
        <v>7662</v>
      </c>
      <c r="K1331" s="52"/>
      <c r="L1331" s="52" t="str">
        <f>IF(VLOOKUP(B1331,Sheet2!A:B,2,FALSE)=0,"",VLOOKUP(B1331,Sheet2!A:B,2,FALSE))</f>
        <v/>
      </c>
    </row>
    <row r="1332" spans="2:12" x14ac:dyDescent="0.2">
      <c r="B1332" s="34" t="s">
        <v>4912</v>
      </c>
      <c r="C1332" s="29"/>
      <c r="D1332" s="29"/>
      <c r="E1332" s="35" t="s">
        <v>4844</v>
      </c>
      <c r="F1332" s="36" t="s">
        <v>4859</v>
      </c>
      <c r="G1332" s="36" t="s">
        <v>2411</v>
      </c>
      <c r="H1332" s="35" t="s">
        <v>9</v>
      </c>
      <c r="I1332" s="37">
        <v>11</v>
      </c>
      <c r="J1332" s="71" t="s">
        <v>7662</v>
      </c>
      <c r="K1332" s="52"/>
      <c r="L1332" s="52" t="str">
        <f>IF(VLOOKUP(B1332,Sheet2!A:B,2,FALSE)=0,"",VLOOKUP(B1332,Sheet2!A:B,2,FALSE))</f>
        <v/>
      </c>
    </row>
    <row r="1333" spans="2:12" x14ac:dyDescent="0.2">
      <c r="B1333" s="34" t="s">
        <v>4913</v>
      </c>
      <c r="C1333" s="29"/>
      <c r="D1333" s="29"/>
      <c r="E1333" s="35" t="s">
        <v>4844</v>
      </c>
      <c r="F1333" s="36" t="s">
        <v>4859</v>
      </c>
      <c r="G1333" s="36" t="s">
        <v>2411</v>
      </c>
      <c r="H1333" s="35" t="s">
        <v>9</v>
      </c>
      <c r="I1333" s="37">
        <v>14</v>
      </c>
      <c r="J1333" s="71" t="s">
        <v>7662</v>
      </c>
      <c r="K1333" s="52"/>
      <c r="L1333" s="52" t="str">
        <f>IF(VLOOKUP(B1333,Sheet2!A:B,2,FALSE)=0,"",VLOOKUP(B1333,Sheet2!A:B,2,FALSE))</f>
        <v/>
      </c>
    </row>
    <row r="1334" spans="2:12" x14ac:dyDescent="0.2">
      <c r="B1334" s="34" t="s">
        <v>4914</v>
      </c>
      <c r="C1334" s="29"/>
      <c r="D1334" s="29"/>
      <c r="E1334" s="35" t="s">
        <v>4844</v>
      </c>
      <c r="F1334" s="36" t="s">
        <v>4859</v>
      </c>
      <c r="G1334" s="36" t="s">
        <v>2411</v>
      </c>
      <c r="H1334" s="35" t="s">
        <v>9</v>
      </c>
      <c r="I1334" s="37">
        <v>4</v>
      </c>
      <c r="J1334" s="71" t="s">
        <v>7662</v>
      </c>
      <c r="K1334" s="52"/>
      <c r="L1334" s="52" t="str">
        <f>IF(VLOOKUP(B1334,Sheet2!A:B,2,FALSE)=0,"",VLOOKUP(B1334,Sheet2!A:B,2,FALSE))</f>
        <v/>
      </c>
    </row>
    <row r="1335" spans="2:12" x14ac:dyDescent="0.2">
      <c r="B1335" s="34" t="s">
        <v>4915</v>
      </c>
      <c r="C1335" s="29"/>
      <c r="D1335" s="29"/>
      <c r="E1335" s="35" t="s">
        <v>4844</v>
      </c>
      <c r="F1335" s="36" t="s">
        <v>4847</v>
      </c>
      <c r="G1335" s="36" t="s">
        <v>2411</v>
      </c>
      <c r="H1335" s="35" t="s">
        <v>9</v>
      </c>
      <c r="I1335" s="37">
        <v>61</v>
      </c>
      <c r="J1335" s="71" t="s">
        <v>7662</v>
      </c>
      <c r="K1335" s="52"/>
      <c r="L1335" s="52" t="str">
        <f>IF(VLOOKUP(B1335,Sheet2!A:B,2,FALSE)=0,"",VLOOKUP(B1335,Sheet2!A:B,2,FALSE))</f>
        <v/>
      </c>
    </row>
    <row r="1336" spans="2:12" x14ac:dyDescent="0.2">
      <c r="B1336" s="34" t="s">
        <v>4916</v>
      </c>
      <c r="C1336" s="29"/>
      <c r="D1336" s="29"/>
      <c r="E1336" s="35" t="s">
        <v>4844</v>
      </c>
      <c r="F1336" s="36" t="s">
        <v>4859</v>
      </c>
      <c r="G1336" s="36" t="s">
        <v>2411</v>
      </c>
      <c r="H1336" s="35" t="s">
        <v>9</v>
      </c>
      <c r="I1336" s="37">
        <v>3</v>
      </c>
      <c r="J1336" s="71" t="s">
        <v>7662</v>
      </c>
      <c r="K1336" s="52"/>
      <c r="L1336" s="52" t="str">
        <f>IF(VLOOKUP(B1336,Sheet2!A:B,2,FALSE)=0,"",VLOOKUP(B1336,Sheet2!A:B,2,FALSE))</f>
        <v/>
      </c>
    </row>
    <row r="1337" spans="2:12" x14ac:dyDescent="0.2">
      <c r="B1337" s="34" t="s">
        <v>4917</v>
      </c>
      <c r="C1337" s="29"/>
      <c r="D1337" s="29"/>
      <c r="E1337" s="35" t="s">
        <v>4844</v>
      </c>
      <c r="F1337" s="36" t="s">
        <v>4859</v>
      </c>
      <c r="G1337" s="36" t="s">
        <v>2411</v>
      </c>
      <c r="H1337" s="35" t="s">
        <v>9</v>
      </c>
      <c r="I1337" s="37">
        <v>31</v>
      </c>
      <c r="J1337" s="71" t="s">
        <v>7662</v>
      </c>
      <c r="K1337" s="52"/>
      <c r="L1337" s="52" t="str">
        <f>IF(VLOOKUP(B1337,Sheet2!A:B,2,FALSE)=0,"",VLOOKUP(B1337,Sheet2!A:B,2,FALSE))</f>
        <v/>
      </c>
    </row>
    <row r="1338" spans="2:12" x14ac:dyDescent="0.2">
      <c r="B1338" s="34" t="s">
        <v>4918</v>
      </c>
      <c r="C1338" s="29"/>
      <c r="D1338" s="29"/>
      <c r="E1338" s="35" t="s">
        <v>4844</v>
      </c>
      <c r="F1338" s="36" t="s">
        <v>4859</v>
      </c>
      <c r="G1338" s="36" t="s">
        <v>2411</v>
      </c>
      <c r="H1338" s="35" t="s">
        <v>9</v>
      </c>
      <c r="I1338" s="37">
        <v>5</v>
      </c>
      <c r="J1338" s="71" t="s">
        <v>7662</v>
      </c>
      <c r="K1338" s="52"/>
      <c r="L1338" s="52" t="str">
        <f>IF(VLOOKUP(B1338,Sheet2!A:B,2,FALSE)=0,"",VLOOKUP(B1338,Sheet2!A:B,2,FALSE))</f>
        <v/>
      </c>
    </row>
    <row r="1339" spans="2:12" x14ac:dyDescent="0.2">
      <c r="B1339" s="34" t="s">
        <v>4919</v>
      </c>
      <c r="C1339" s="29"/>
      <c r="D1339" s="29"/>
      <c r="E1339" s="35" t="s">
        <v>4844</v>
      </c>
      <c r="F1339" s="36" t="s">
        <v>4847</v>
      </c>
      <c r="G1339" s="36" t="s">
        <v>2411</v>
      </c>
      <c r="H1339" s="35" t="s">
        <v>9</v>
      </c>
      <c r="I1339" s="37">
        <v>33</v>
      </c>
      <c r="J1339" s="71" t="s">
        <v>7662</v>
      </c>
      <c r="K1339" s="52"/>
      <c r="L1339" s="52" t="str">
        <f>IF(VLOOKUP(B1339,Sheet2!A:B,2,FALSE)=0,"",VLOOKUP(B1339,Sheet2!A:B,2,FALSE))</f>
        <v/>
      </c>
    </row>
    <row r="1340" spans="2:12" x14ac:dyDescent="0.2">
      <c r="B1340" s="34" t="s">
        <v>4920</v>
      </c>
      <c r="C1340" s="29"/>
      <c r="D1340" s="29"/>
      <c r="E1340" s="35" t="s">
        <v>4844</v>
      </c>
      <c r="F1340" s="36" t="s">
        <v>4847</v>
      </c>
      <c r="G1340" s="36" t="s">
        <v>2411</v>
      </c>
      <c r="H1340" s="35" t="s">
        <v>9</v>
      </c>
      <c r="I1340" s="37">
        <v>9</v>
      </c>
      <c r="J1340" s="71" t="s">
        <v>7662</v>
      </c>
      <c r="K1340" s="52"/>
      <c r="L1340" s="52" t="str">
        <f>IF(VLOOKUP(B1340,Sheet2!A:B,2,FALSE)=0,"",VLOOKUP(B1340,Sheet2!A:B,2,FALSE))</f>
        <v/>
      </c>
    </row>
    <row r="1341" spans="2:12" x14ac:dyDescent="0.2">
      <c r="B1341" s="34" t="s">
        <v>4921</v>
      </c>
      <c r="C1341" s="29"/>
      <c r="D1341" s="29"/>
      <c r="E1341" s="35" t="s">
        <v>4844</v>
      </c>
      <c r="F1341" s="36" t="s">
        <v>4859</v>
      </c>
      <c r="G1341" s="36" t="s">
        <v>2411</v>
      </c>
      <c r="H1341" s="35" t="s">
        <v>9</v>
      </c>
      <c r="I1341" s="37">
        <v>8</v>
      </c>
      <c r="J1341" s="71" t="s">
        <v>7662</v>
      </c>
      <c r="K1341" s="52"/>
      <c r="L1341" s="52" t="str">
        <f>IF(VLOOKUP(B1341,Sheet2!A:B,2,FALSE)=0,"",VLOOKUP(B1341,Sheet2!A:B,2,FALSE))</f>
        <v/>
      </c>
    </row>
    <row r="1342" spans="2:12" x14ac:dyDescent="0.2">
      <c r="B1342" s="34" t="s">
        <v>4922</v>
      </c>
      <c r="C1342" s="29"/>
      <c r="D1342" s="29"/>
      <c r="E1342" s="35" t="s">
        <v>4844</v>
      </c>
      <c r="F1342" s="36" t="s">
        <v>4859</v>
      </c>
      <c r="G1342" s="36" t="s">
        <v>2411</v>
      </c>
      <c r="H1342" s="35" t="s">
        <v>9</v>
      </c>
      <c r="I1342" s="37">
        <v>11</v>
      </c>
      <c r="J1342" s="71" t="s">
        <v>7662</v>
      </c>
      <c r="K1342" s="52"/>
      <c r="L1342" s="52" t="str">
        <f>IF(VLOOKUP(B1342,Sheet2!A:B,2,FALSE)=0,"",VLOOKUP(B1342,Sheet2!A:B,2,FALSE))</f>
        <v/>
      </c>
    </row>
    <row r="1343" spans="2:12" x14ac:dyDescent="0.2">
      <c r="B1343" s="34" t="s">
        <v>4923</v>
      </c>
      <c r="C1343" s="29"/>
      <c r="D1343" s="29"/>
      <c r="E1343" s="35" t="s">
        <v>4844</v>
      </c>
      <c r="F1343" s="36" t="s">
        <v>4859</v>
      </c>
      <c r="G1343" s="36" t="s">
        <v>2411</v>
      </c>
      <c r="H1343" s="35" t="s">
        <v>9</v>
      </c>
      <c r="I1343" s="37">
        <v>7</v>
      </c>
      <c r="J1343" s="71" t="s">
        <v>7662</v>
      </c>
      <c r="K1343" s="52"/>
      <c r="L1343" s="52" t="str">
        <f>IF(VLOOKUP(B1343,Sheet2!A:B,2,FALSE)=0,"",VLOOKUP(B1343,Sheet2!A:B,2,FALSE))</f>
        <v/>
      </c>
    </row>
    <row r="1344" spans="2:12" x14ac:dyDescent="0.2">
      <c r="B1344" s="34" t="s">
        <v>4924</v>
      </c>
      <c r="C1344" s="29"/>
      <c r="D1344" s="29"/>
      <c r="E1344" s="35" t="s">
        <v>4844</v>
      </c>
      <c r="F1344" s="36" t="s">
        <v>4925</v>
      </c>
      <c r="G1344" s="36" t="s">
        <v>2411</v>
      </c>
      <c r="H1344" s="35" t="s">
        <v>9</v>
      </c>
      <c r="I1344" s="37">
        <v>82</v>
      </c>
      <c r="J1344" s="71" t="s">
        <v>7662</v>
      </c>
      <c r="K1344" s="52"/>
      <c r="L1344" s="52" t="str">
        <f>IF(VLOOKUP(B1344,Sheet2!A:B,2,FALSE)=0,"",VLOOKUP(B1344,Sheet2!A:B,2,FALSE))</f>
        <v/>
      </c>
    </row>
    <row r="1345" spans="2:12" x14ac:dyDescent="0.2">
      <c r="B1345" s="34" t="s">
        <v>4926</v>
      </c>
      <c r="C1345" s="29"/>
      <c r="D1345" s="29"/>
      <c r="E1345" s="35" t="s">
        <v>4844</v>
      </c>
      <c r="F1345" s="36" t="s">
        <v>4847</v>
      </c>
      <c r="G1345" s="36" t="s">
        <v>2411</v>
      </c>
      <c r="H1345" s="35" t="s">
        <v>9</v>
      </c>
      <c r="I1345" s="37">
        <v>25</v>
      </c>
      <c r="J1345" s="71" t="s">
        <v>7662</v>
      </c>
      <c r="K1345" s="52"/>
      <c r="L1345" s="52" t="str">
        <f>IF(VLOOKUP(B1345,Sheet2!A:B,2,FALSE)=0,"",VLOOKUP(B1345,Sheet2!A:B,2,FALSE))</f>
        <v/>
      </c>
    </row>
    <row r="1346" spans="2:12" x14ac:dyDescent="0.2">
      <c r="B1346" s="34" t="s">
        <v>4927</v>
      </c>
      <c r="C1346" s="29"/>
      <c r="D1346" s="29"/>
      <c r="E1346" s="35" t="s">
        <v>4844</v>
      </c>
      <c r="F1346" s="36" t="s">
        <v>4847</v>
      </c>
      <c r="G1346" s="36" t="s">
        <v>2411</v>
      </c>
      <c r="H1346" s="35" t="s">
        <v>9</v>
      </c>
      <c r="I1346" s="37">
        <v>142</v>
      </c>
      <c r="J1346" s="71" t="s">
        <v>7662</v>
      </c>
      <c r="K1346" s="52"/>
      <c r="L1346" s="52" t="str">
        <f>IF(VLOOKUP(B1346,Sheet2!A:B,2,FALSE)=0,"",VLOOKUP(B1346,Sheet2!A:B,2,FALSE))</f>
        <v/>
      </c>
    </row>
    <row r="1347" spans="2:12" x14ac:dyDescent="0.2">
      <c r="B1347" s="34" t="s">
        <v>4928</v>
      </c>
      <c r="C1347" s="29"/>
      <c r="D1347" s="29"/>
      <c r="E1347" s="35" t="s">
        <v>4844</v>
      </c>
      <c r="F1347" s="36" t="s">
        <v>4852</v>
      </c>
      <c r="G1347" s="36" t="s">
        <v>2411</v>
      </c>
      <c r="H1347" s="35" t="s">
        <v>9</v>
      </c>
      <c r="I1347" s="37">
        <v>32</v>
      </c>
      <c r="J1347" s="71" t="s">
        <v>7662</v>
      </c>
      <c r="K1347" s="52"/>
      <c r="L1347" s="52" t="str">
        <f>IF(VLOOKUP(B1347,Sheet2!A:B,2,FALSE)=0,"",VLOOKUP(B1347,Sheet2!A:B,2,FALSE))</f>
        <v/>
      </c>
    </row>
    <row r="1348" spans="2:12" x14ac:dyDescent="0.2">
      <c r="B1348" s="34" t="s">
        <v>4929</v>
      </c>
      <c r="C1348" s="29"/>
      <c r="D1348" s="29"/>
      <c r="E1348" s="35" t="s">
        <v>4844</v>
      </c>
      <c r="F1348" s="36" t="s">
        <v>4852</v>
      </c>
      <c r="G1348" s="36" t="s">
        <v>2411</v>
      </c>
      <c r="H1348" s="35" t="s">
        <v>9</v>
      </c>
      <c r="I1348" s="37">
        <v>17</v>
      </c>
      <c r="J1348" s="71" t="s">
        <v>7662</v>
      </c>
      <c r="K1348" s="52"/>
      <c r="L1348" s="52" t="str">
        <f>IF(VLOOKUP(B1348,Sheet2!A:B,2,FALSE)=0,"",VLOOKUP(B1348,Sheet2!A:B,2,FALSE))</f>
        <v/>
      </c>
    </row>
    <row r="1349" spans="2:12" x14ac:dyDescent="0.2">
      <c r="B1349" s="34" t="s">
        <v>4930</v>
      </c>
      <c r="C1349" s="29"/>
      <c r="D1349" s="29"/>
      <c r="E1349" s="35" t="s">
        <v>4844</v>
      </c>
      <c r="F1349" s="36" t="s">
        <v>4852</v>
      </c>
      <c r="G1349" s="36" t="s">
        <v>2411</v>
      </c>
      <c r="H1349" s="35" t="s">
        <v>9</v>
      </c>
      <c r="I1349" s="37">
        <v>108</v>
      </c>
      <c r="J1349" s="71" t="s">
        <v>7662</v>
      </c>
      <c r="K1349" s="52"/>
      <c r="L1349" s="52" t="str">
        <f>IF(VLOOKUP(B1349,Sheet2!A:B,2,FALSE)=0,"",VLOOKUP(B1349,Sheet2!A:B,2,FALSE))</f>
        <v/>
      </c>
    </row>
    <row r="1350" spans="2:12" x14ac:dyDescent="0.2">
      <c r="B1350" s="34" t="s">
        <v>4931</v>
      </c>
      <c r="C1350" s="29"/>
      <c r="D1350" s="29"/>
      <c r="E1350" s="35" t="s">
        <v>4844</v>
      </c>
      <c r="F1350" s="36" t="s">
        <v>4859</v>
      </c>
      <c r="G1350" s="36" t="s">
        <v>2411</v>
      </c>
      <c r="H1350" s="35" t="s">
        <v>9</v>
      </c>
      <c r="I1350" s="37">
        <v>14</v>
      </c>
      <c r="J1350" s="71" t="s">
        <v>7662</v>
      </c>
      <c r="K1350" s="52"/>
      <c r="L1350" s="52" t="str">
        <f>IF(VLOOKUP(B1350,Sheet2!A:B,2,FALSE)=0,"",VLOOKUP(B1350,Sheet2!A:B,2,FALSE))</f>
        <v/>
      </c>
    </row>
    <row r="1351" spans="2:12" x14ac:dyDescent="0.2">
      <c r="B1351" s="34" t="s">
        <v>4932</v>
      </c>
      <c r="C1351" s="29"/>
      <c r="D1351" s="29"/>
      <c r="E1351" s="35" t="s">
        <v>4844</v>
      </c>
      <c r="F1351" s="36" t="s">
        <v>4859</v>
      </c>
      <c r="G1351" s="36" t="s">
        <v>2411</v>
      </c>
      <c r="H1351" s="35" t="s">
        <v>9</v>
      </c>
      <c r="I1351" s="37">
        <v>13</v>
      </c>
      <c r="J1351" s="71" t="s">
        <v>7662</v>
      </c>
      <c r="K1351" s="52"/>
      <c r="L1351" s="52" t="str">
        <f>IF(VLOOKUP(B1351,Sheet2!A:B,2,FALSE)=0,"",VLOOKUP(B1351,Sheet2!A:B,2,FALSE))</f>
        <v/>
      </c>
    </row>
    <row r="1352" spans="2:12" x14ac:dyDescent="0.2">
      <c r="B1352" s="34" t="s">
        <v>4933</v>
      </c>
      <c r="C1352" s="29"/>
      <c r="D1352" s="29"/>
      <c r="E1352" s="35" t="s">
        <v>4844</v>
      </c>
      <c r="F1352" s="36" t="s">
        <v>4901</v>
      </c>
      <c r="G1352" s="36" t="s">
        <v>2411</v>
      </c>
      <c r="H1352" s="35" t="s">
        <v>9</v>
      </c>
      <c r="I1352" s="37">
        <v>8</v>
      </c>
      <c r="J1352" s="71" t="s">
        <v>7662</v>
      </c>
      <c r="K1352" s="52"/>
      <c r="L1352" s="52" t="str">
        <f>IF(VLOOKUP(B1352,Sheet2!A:B,2,FALSE)=0,"",VLOOKUP(B1352,Sheet2!A:B,2,FALSE))</f>
        <v/>
      </c>
    </row>
    <row r="1353" spans="2:12" x14ac:dyDescent="0.2">
      <c r="B1353" s="34" t="s">
        <v>4934</v>
      </c>
      <c r="C1353" s="29"/>
      <c r="D1353" s="29"/>
      <c r="E1353" s="35" t="s">
        <v>4844</v>
      </c>
      <c r="F1353" s="36" t="s">
        <v>4852</v>
      </c>
      <c r="G1353" s="36" t="s">
        <v>2411</v>
      </c>
      <c r="H1353" s="35" t="s">
        <v>9</v>
      </c>
      <c r="I1353" s="37">
        <v>63</v>
      </c>
      <c r="J1353" s="71" t="s">
        <v>7662</v>
      </c>
      <c r="K1353" s="52"/>
      <c r="L1353" s="52" t="str">
        <f>IF(VLOOKUP(B1353,Sheet2!A:B,2,FALSE)=0,"",VLOOKUP(B1353,Sheet2!A:B,2,FALSE))</f>
        <v/>
      </c>
    </row>
    <row r="1354" spans="2:12" x14ac:dyDescent="0.2">
      <c r="B1354" s="34" t="s">
        <v>4935</v>
      </c>
      <c r="C1354" s="29"/>
      <c r="D1354" s="29"/>
      <c r="E1354" s="35" t="s">
        <v>4844</v>
      </c>
      <c r="F1354" s="36" t="s">
        <v>4859</v>
      </c>
      <c r="G1354" s="36" t="s">
        <v>2411</v>
      </c>
      <c r="H1354" s="35" t="s">
        <v>9</v>
      </c>
      <c r="I1354" s="37">
        <v>25</v>
      </c>
      <c r="J1354" s="71" t="s">
        <v>7662</v>
      </c>
      <c r="K1354" s="52"/>
      <c r="L1354" s="52" t="str">
        <f>IF(VLOOKUP(B1354,Sheet2!A:B,2,FALSE)=0,"",VLOOKUP(B1354,Sheet2!A:B,2,FALSE))</f>
        <v/>
      </c>
    </row>
    <row r="1355" spans="2:12" x14ac:dyDescent="0.2">
      <c r="B1355" s="34" t="s">
        <v>4936</v>
      </c>
      <c r="C1355" s="29"/>
      <c r="D1355" s="29"/>
      <c r="E1355" s="35" t="s">
        <v>4844</v>
      </c>
      <c r="F1355" s="36" t="s">
        <v>4859</v>
      </c>
      <c r="G1355" s="36" t="s">
        <v>2411</v>
      </c>
      <c r="H1355" s="35" t="s">
        <v>9</v>
      </c>
      <c r="I1355" s="37">
        <v>7</v>
      </c>
      <c r="J1355" s="71" t="s">
        <v>7662</v>
      </c>
      <c r="K1355" s="52"/>
      <c r="L1355" s="52" t="str">
        <f>IF(VLOOKUP(B1355,Sheet2!A:B,2,FALSE)=0,"",VLOOKUP(B1355,Sheet2!A:B,2,FALSE))</f>
        <v/>
      </c>
    </row>
    <row r="1356" spans="2:12" x14ac:dyDescent="0.2">
      <c r="B1356" s="34" t="s">
        <v>4937</v>
      </c>
      <c r="C1356" s="29"/>
      <c r="D1356" s="29"/>
      <c r="E1356" s="35" t="s">
        <v>4844</v>
      </c>
      <c r="F1356" s="36" t="s">
        <v>4859</v>
      </c>
      <c r="G1356" s="36" t="s">
        <v>2411</v>
      </c>
      <c r="H1356" s="35" t="s">
        <v>9</v>
      </c>
      <c r="I1356" s="37">
        <v>10</v>
      </c>
      <c r="J1356" s="71" t="s">
        <v>7662</v>
      </c>
      <c r="K1356" s="52"/>
      <c r="L1356" s="52" t="str">
        <f>IF(VLOOKUP(B1356,Sheet2!A:B,2,FALSE)=0,"",VLOOKUP(B1356,Sheet2!A:B,2,FALSE))</f>
        <v/>
      </c>
    </row>
    <row r="1357" spans="2:12" x14ac:dyDescent="0.2">
      <c r="B1357" s="34" t="s">
        <v>4938</v>
      </c>
      <c r="C1357" s="29"/>
      <c r="D1357" s="29"/>
      <c r="E1357" s="35" t="s">
        <v>4844</v>
      </c>
      <c r="F1357" s="36" t="s">
        <v>4852</v>
      </c>
      <c r="G1357" s="36" t="s">
        <v>2411</v>
      </c>
      <c r="H1357" s="35" t="s">
        <v>9</v>
      </c>
      <c r="I1357" s="37">
        <v>3</v>
      </c>
      <c r="J1357" s="71" t="s">
        <v>7662</v>
      </c>
      <c r="K1357" s="52"/>
      <c r="L1357" s="52" t="str">
        <f>IF(VLOOKUP(B1357,Sheet2!A:B,2,FALSE)=0,"",VLOOKUP(B1357,Sheet2!A:B,2,FALSE))</f>
        <v/>
      </c>
    </row>
    <row r="1358" spans="2:12" x14ac:dyDescent="0.2">
      <c r="B1358" s="34" t="s">
        <v>4939</v>
      </c>
      <c r="C1358" s="29"/>
      <c r="D1358" s="29"/>
      <c r="E1358" s="35" t="s">
        <v>4844</v>
      </c>
      <c r="F1358" s="36" t="s">
        <v>4852</v>
      </c>
      <c r="G1358" s="36" t="s">
        <v>2411</v>
      </c>
      <c r="H1358" s="35" t="s">
        <v>9</v>
      </c>
      <c r="I1358" s="37">
        <v>12</v>
      </c>
      <c r="J1358" s="71" t="s">
        <v>7662</v>
      </c>
      <c r="K1358" s="52"/>
      <c r="L1358" s="52" t="str">
        <f>IF(VLOOKUP(B1358,Sheet2!A:B,2,FALSE)=0,"",VLOOKUP(B1358,Sheet2!A:B,2,FALSE))</f>
        <v/>
      </c>
    </row>
    <row r="1359" spans="2:12" x14ac:dyDescent="0.2">
      <c r="B1359" s="34" t="s">
        <v>4940</v>
      </c>
      <c r="C1359" s="29"/>
      <c r="D1359" s="29"/>
      <c r="E1359" s="35" t="s">
        <v>4844</v>
      </c>
      <c r="F1359" s="36" t="s">
        <v>4856</v>
      </c>
      <c r="G1359" s="36" t="s">
        <v>2411</v>
      </c>
      <c r="H1359" s="35" t="s">
        <v>9</v>
      </c>
      <c r="I1359" s="37">
        <v>24</v>
      </c>
      <c r="J1359" s="71" t="s">
        <v>7662</v>
      </c>
      <c r="K1359" s="52"/>
      <c r="L1359" s="52" t="str">
        <f>IF(VLOOKUP(B1359,Sheet2!A:B,2,FALSE)=0,"",VLOOKUP(B1359,Sheet2!A:B,2,FALSE))</f>
        <v/>
      </c>
    </row>
    <row r="1360" spans="2:12" x14ac:dyDescent="0.2">
      <c r="B1360" s="34" t="s">
        <v>4941</v>
      </c>
      <c r="C1360" s="29"/>
      <c r="D1360" s="29"/>
      <c r="E1360" s="35" t="s">
        <v>4844</v>
      </c>
      <c r="F1360" s="36" t="s">
        <v>4856</v>
      </c>
      <c r="G1360" s="36" t="s">
        <v>2411</v>
      </c>
      <c r="H1360" s="35" t="s">
        <v>9</v>
      </c>
      <c r="I1360" s="37">
        <v>67</v>
      </c>
      <c r="J1360" s="71" t="s">
        <v>7662</v>
      </c>
      <c r="K1360" s="52"/>
      <c r="L1360" s="52" t="str">
        <f>IF(VLOOKUP(B1360,Sheet2!A:B,2,FALSE)=0,"",VLOOKUP(B1360,Sheet2!A:B,2,FALSE))</f>
        <v/>
      </c>
    </row>
    <row r="1361" spans="1:12" x14ac:dyDescent="0.2">
      <c r="B1361" s="34" t="s">
        <v>4942</v>
      </c>
      <c r="C1361" s="29"/>
      <c r="D1361" s="29"/>
      <c r="E1361" s="35" t="s">
        <v>4844</v>
      </c>
      <c r="F1361" s="36" t="s">
        <v>4852</v>
      </c>
      <c r="G1361" s="36" t="s">
        <v>2411</v>
      </c>
      <c r="H1361" s="35" t="s">
        <v>9</v>
      </c>
      <c r="I1361" s="37">
        <v>10</v>
      </c>
      <c r="J1361" s="71" t="s">
        <v>7662</v>
      </c>
      <c r="K1361" s="52"/>
      <c r="L1361" s="52" t="str">
        <f>IF(VLOOKUP(B1361,Sheet2!A:B,2,FALSE)=0,"",VLOOKUP(B1361,Sheet2!A:B,2,FALSE))</f>
        <v/>
      </c>
    </row>
    <row r="1362" spans="1:12" x14ac:dyDescent="0.2">
      <c r="B1362" s="34" t="s">
        <v>4943</v>
      </c>
      <c r="C1362" s="29"/>
      <c r="D1362" s="29"/>
      <c r="E1362" s="35" t="s">
        <v>4844</v>
      </c>
      <c r="F1362" s="36" t="s">
        <v>4852</v>
      </c>
      <c r="G1362" s="36" t="s">
        <v>2411</v>
      </c>
      <c r="H1362" s="35" t="s">
        <v>9</v>
      </c>
      <c r="I1362" s="37">
        <v>22</v>
      </c>
      <c r="J1362" s="71" t="s">
        <v>7662</v>
      </c>
      <c r="K1362" s="52"/>
      <c r="L1362" s="52" t="str">
        <f>IF(VLOOKUP(B1362,Sheet2!A:B,2,FALSE)=0,"",VLOOKUP(B1362,Sheet2!A:B,2,FALSE))</f>
        <v/>
      </c>
    </row>
    <row r="1363" spans="1:12" x14ac:dyDescent="0.2">
      <c r="B1363" s="34" t="s">
        <v>4944</v>
      </c>
      <c r="C1363" s="29"/>
      <c r="D1363" s="29"/>
      <c r="E1363" s="35" t="s">
        <v>4844</v>
      </c>
      <c r="F1363" s="36" t="s">
        <v>4852</v>
      </c>
      <c r="G1363" s="36" t="s">
        <v>2411</v>
      </c>
      <c r="H1363" s="35" t="s">
        <v>9</v>
      </c>
      <c r="I1363" s="37">
        <v>74</v>
      </c>
      <c r="J1363" s="71" t="s">
        <v>7662</v>
      </c>
      <c r="K1363" s="52"/>
      <c r="L1363" s="52" t="str">
        <f>IF(VLOOKUP(B1363,Sheet2!A:B,2,FALSE)=0,"",VLOOKUP(B1363,Sheet2!A:B,2,FALSE))</f>
        <v/>
      </c>
    </row>
    <row r="1364" spans="1:12" x14ac:dyDescent="0.2">
      <c r="B1364" s="34" t="s">
        <v>4945</v>
      </c>
      <c r="C1364" s="29"/>
      <c r="D1364" s="29"/>
      <c r="E1364" s="35" t="s">
        <v>4844</v>
      </c>
      <c r="F1364" s="36" t="s">
        <v>4946</v>
      </c>
      <c r="G1364" s="36" t="s">
        <v>4947</v>
      </c>
      <c r="H1364" s="35" t="s">
        <v>9</v>
      </c>
      <c r="I1364" s="37">
        <v>5</v>
      </c>
      <c r="J1364" s="71" t="s">
        <v>7662</v>
      </c>
      <c r="K1364" s="52"/>
      <c r="L1364" s="52" t="str">
        <f>IF(VLOOKUP(B1364,Sheet2!A:B,2,FALSE)=0,"",VLOOKUP(B1364,Sheet2!A:B,2,FALSE))</f>
        <v/>
      </c>
    </row>
    <row r="1365" spans="1:12" x14ac:dyDescent="0.2">
      <c r="B1365" s="34" t="s">
        <v>4948</v>
      </c>
      <c r="C1365" s="29"/>
      <c r="D1365" s="29"/>
      <c r="E1365" s="35" t="s">
        <v>4844</v>
      </c>
      <c r="F1365" s="36" t="s">
        <v>4949</v>
      </c>
      <c r="G1365" s="36" t="s">
        <v>4947</v>
      </c>
      <c r="H1365" s="35" t="s">
        <v>9</v>
      </c>
      <c r="I1365" s="37">
        <v>5</v>
      </c>
      <c r="J1365" s="71" t="s">
        <v>7662</v>
      </c>
      <c r="K1365" s="52"/>
      <c r="L1365" s="52" t="str">
        <f>IF(VLOOKUP(B1365,Sheet2!A:B,2,FALSE)=0,"",VLOOKUP(B1365,Sheet2!A:B,2,FALSE))</f>
        <v/>
      </c>
    </row>
    <row r="1366" spans="1:12" x14ac:dyDescent="0.2">
      <c r="B1366" s="34" t="s">
        <v>4950</v>
      </c>
      <c r="C1366" s="29"/>
      <c r="D1366" s="29"/>
      <c r="E1366" s="35" t="s">
        <v>4844</v>
      </c>
      <c r="F1366" s="36" t="s">
        <v>4951</v>
      </c>
      <c r="G1366" s="36" t="s">
        <v>4952</v>
      </c>
      <c r="H1366" s="35" t="s">
        <v>9</v>
      </c>
      <c r="I1366" s="37">
        <v>5</v>
      </c>
      <c r="J1366" s="71" t="s">
        <v>7662</v>
      </c>
      <c r="K1366" s="52"/>
      <c r="L1366" s="52" t="str">
        <f>IF(VLOOKUP(B1366,Sheet2!A:B,2,FALSE)=0,"",VLOOKUP(B1366,Sheet2!A:B,2,FALSE))</f>
        <v/>
      </c>
    </row>
    <row r="1367" spans="1:12" x14ac:dyDescent="0.2">
      <c r="B1367" s="34" t="s">
        <v>4953</v>
      </c>
      <c r="C1367" s="29"/>
      <c r="D1367" s="29"/>
      <c r="E1367" s="35" t="s">
        <v>4844</v>
      </c>
      <c r="F1367" s="36" t="s">
        <v>4954</v>
      </c>
      <c r="G1367" s="36" t="s">
        <v>4955</v>
      </c>
      <c r="H1367" s="35" t="s">
        <v>9</v>
      </c>
      <c r="I1367" s="37">
        <v>5</v>
      </c>
      <c r="J1367" s="71" t="s">
        <v>7662</v>
      </c>
      <c r="K1367" s="52"/>
      <c r="L1367" s="52" t="str">
        <f>IF(VLOOKUP(B1367,Sheet2!A:B,2,FALSE)=0,"",VLOOKUP(B1367,Sheet2!A:B,2,FALSE))</f>
        <v/>
      </c>
    </row>
    <row r="1368" spans="1:12" x14ac:dyDescent="0.2">
      <c r="B1368" s="34" t="s">
        <v>4956</v>
      </c>
      <c r="C1368" s="29"/>
      <c r="D1368" s="29"/>
      <c r="E1368" s="35" t="s">
        <v>4844</v>
      </c>
      <c r="F1368" s="36" t="s">
        <v>4957</v>
      </c>
      <c r="G1368" s="36" t="s">
        <v>4955</v>
      </c>
      <c r="H1368" s="35" t="s">
        <v>9</v>
      </c>
      <c r="I1368" s="37">
        <v>5</v>
      </c>
      <c r="J1368" s="71" t="s">
        <v>7662</v>
      </c>
      <c r="K1368" s="52"/>
      <c r="L1368" s="52" t="str">
        <f>IF(VLOOKUP(B1368,Sheet2!A:B,2,FALSE)=0,"",VLOOKUP(B1368,Sheet2!A:B,2,FALSE))</f>
        <v/>
      </c>
    </row>
    <row r="1369" spans="1:12" x14ac:dyDescent="0.2">
      <c r="B1369" s="34" t="s">
        <v>4958</v>
      </c>
      <c r="C1369" s="29"/>
      <c r="D1369" s="29"/>
      <c r="E1369" s="35" t="s">
        <v>4844</v>
      </c>
      <c r="F1369" s="36" t="s">
        <v>4959</v>
      </c>
      <c r="G1369" s="36" t="s">
        <v>4947</v>
      </c>
      <c r="H1369" s="35" t="s">
        <v>9</v>
      </c>
      <c r="I1369" s="37">
        <v>7</v>
      </c>
      <c r="J1369" s="71" t="s">
        <v>7662</v>
      </c>
      <c r="K1369" s="52"/>
      <c r="L1369" s="52" t="str">
        <f>IF(VLOOKUP(B1369,Sheet2!A:B,2,FALSE)=0,"",VLOOKUP(B1369,Sheet2!A:B,2,FALSE))</f>
        <v/>
      </c>
    </row>
    <row r="1370" spans="1:12" x14ac:dyDescent="0.2">
      <c r="B1370" s="34" t="s">
        <v>4960</v>
      </c>
      <c r="C1370" s="29"/>
      <c r="D1370" s="29"/>
      <c r="E1370" s="35" t="s">
        <v>4844</v>
      </c>
      <c r="F1370" s="36" t="s">
        <v>4961</v>
      </c>
      <c r="G1370" s="36" t="s">
        <v>4947</v>
      </c>
      <c r="H1370" s="35" t="s">
        <v>9</v>
      </c>
      <c r="I1370" s="37">
        <v>16</v>
      </c>
      <c r="J1370" s="71" t="s">
        <v>7662</v>
      </c>
      <c r="K1370" s="52"/>
      <c r="L1370" s="52" t="str">
        <f>IF(VLOOKUP(B1370,Sheet2!A:B,2,FALSE)=0,"",VLOOKUP(B1370,Sheet2!A:B,2,FALSE))</f>
        <v/>
      </c>
    </row>
    <row r="1371" spans="1:12" x14ac:dyDescent="0.2">
      <c r="B1371" s="34" t="s">
        <v>4962</v>
      </c>
      <c r="C1371" s="29"/>
      <c r="D1371" s="29"/>
      <c r="E1371" s="35" t="s">
        <v>4844</v>
      </c>
      <c r="F1371" s="36" t="s">
        <v>4963</v>
      </c>
      <c r="G1371" s="36" t="s">
        <v>4964</v>
      </c>
      <c r="H1371" s="35" t="s">
        <v>9</v>
      </c>
      <c r="I1371" s="37">
        <v>2</v>
      </c>
      <c r="J1371" s="71" t="s">
        <v>7662</v>
      </c>
      <c r="K1371" s="52"/>
      <c r="L1371" s="52" t="str">
        <f>IF(VLOOKUP(B1371,Sheet2!A:B,2,FALSE)=0,"",VLOOKUP(B1371,Sheet2!A:B,2,FALSE))</f>
        <v/>
      </c>
    </row>
    <row r="1372" spans="1:12" x14ac:dyDescent="0.2">
      <c r="B1372" s="34" t="s">
        <v>4965</v>
      </c>
      <c r="C1372" s="29"/>
      <c r="D1372" s="29"/>
      <c r="E1372" s="35" t="s">
        <v>4844</v>
      </c>
      <c r="F1372" s="36" t="s">
        <v>4966</v>
      </c>
      <c r="G1372" s="36" t="s">
        <v>4964</v>
      </c>
      <c r="H1372" s="35" t="s">
        <v>9</v>
      </c>
      <c r="I1372" s="37">
        <v>1</v>
      </c>
      <c r="J1372" s="71" t="s">
        <v>7662</v>
      </c>
      <c r="K1372" s="52"/>
      <c r="L1372" s="52" t="str">
        <f>IF(VLOOKUP(B1372,Sheet2!A:B,2,FALSE)=0,"",VLOOKUP(B1372,Sheet2!A:B,2,FALSE))</f>
        <v/>
      </c>
    </row>
    <row r="1373" spans="1:12" x14ac:dyDescent="0.2">
      <c r="B1373" s="34" t="s">
        <v>4967</v>
      </c>
      <c r="C1373" s="29"/>
      <c r="D1373" s="29"/>
      <c r="E1373" s="35" t="s">
        <v>4844</v>
      </c>
      <c r="F1373" s="36" t="s">
        <v>4968</v>
      </c>
      <c r="G1373" s="36" t="s">
        <v>4964</v>
      </c>
      <c r="H1373" s="35" t="s">
        <v>9</v>
      </c>
      <c r="I1373" s="37">
        <v>3</v>
      </c>
      <c r="J1373" s="71" t="s">
        <v>7662</v>
      </c>
      <c r="K1373" s="52"/>
      <c r="L1373" s="52" t="str">
        <f>IF(VLOOKUP(B1373,Sheet2!A:B,2,FALSE)=0,"",VLOOKUP(B1373,Sheet2!A:B,2,FALSE))</f>
        <v/>
      </c>
    </row>
    <row r="1374" spans="1:12" x14ac:dyDescent="0.2">
      <c r="B1374" s="29" t="s">
        <v>4969</v>
      </c>
      <c r="C1374" s="29"/>
      <c r="D1374" s="29"/>
      <c r="E1374" s="35" t="s">
        <v>4844</v>
      </c>
      <c r="F1374" s="36" t="s">
        <v>4970</v>
      </c>
      <c r="G1374" s="36" t="s">
        <v>2411</v>
      </c>
      <c r="H1374" s="35" t="s">
        <v>9</v>
      </c>
      <c r="I1374" s="37">
        <v>200</v>
      </c>
      <c r="J1374" s="71" t="s">
        <v>7662</v>
      </c>
      <c r="K1374" s="52"/>
      <c r="L1374" s="52" t="str">
        <f>IF(VLOOKUP(B1374,Sheet2!A:B,2,FALSE)=0,"",VLOOKUP(B1374,Sheet2!A:B,2,FALSE))</f>
        <v/>
      </c>
    </row>
    <row r="1375" spans="1:12" x14ac:dyDescent="0.2">
      <c r="A1375" t="str">
        <f>F1375&amp;" "&amp;G1375</f>
        <v xml:space="preserve">贝壳拉手（一个） </v>
      </c>
      <c r="B1375" s="34" t="s">
        <v>4971</v>
      </c>
      <c r="C1375" s="29" t="e">
        <f>VLOOKUP(A1375,Sheet5!A:C,2,FALSE)</f>
        <v>#N/A</v>
      </c>
      <c r="D1375" s="29" t="e">
        <f>VLOOKUP(A1375,Sheet5!A:C,3,FALSE)</f>
        <v>#N/A</v>
      </c>
      <c r="E1375" s="35" t="s">
        <v>2079</v>
      </c>
      <c r="F1375" s="108" t="s">
        <v>4972</v>
      </c>
      <c r="G1375" s="108" t="s">
        <v>2411</v>
      </c>
      <c r="H1375" s="35" t="s">
        <v>2089</v>
      </c>
      <c r="I1375" s="37">
        <v>92</v>
      </c>
      <c r="J1375" s="52"/>
      <c r="K1375" s="52"/>
      <c r="L1375" s="52" t="str">
        <f>IF(VLOOKUP(B1375,Sheet2!A:B,2,FALSE)=0,"",VLOOKUP(B1375,Sheet2!A:B,2,FALSE))</f>
        <v/>
      </c>
    </row>
    <row r="1376" spans="1:12" x14ac:dyDescent="0.2">
      <c r="B1376" s="34" t="s">
        <v>4973</v>
      </c>
      <c r="C1376" s="29"/>
      <c r="D1376" s="29"/>
      <c r="E1376" s="35" t="s">
        <v>4844</v>
      </c>
      <c r="F1376" s="36" t="s">
        <v>4974</v>
      </c>
      <c r="G1376" s="36" t="s">
        <v>2411</v>
      </c>
      <c r="H1376" s="35" t="s">
        <v>9</v>
      </c>
      <c r="I1376" s="37">
        <v>1</v>
      </c>
      <c r="J1376" s="71" t="s">
        <v>7662</v>
      </c>
      <c r="K1376" s="52"/>
      <c r="L1376" s="52" t="str">
        <f>IF(VLOOKUP(B1376,Sheet2!A:B,2,FALSE)=0,"",VLOOKUP(B1376,Sheet2!A:B,2,FALSE))</f>
        <v/>
      </c>
    </row>
    <row r="1377" spans="1:13" x14ac:dyDescent="0.2">
      <c r="B1377" s="34" t="s">
        <v>4975</v>
      </c>
      <c r="C1377" s="29"/>
      <c r="D1377" s="29"/>
      <c r="E1377" s="35" t="s">
        <v>4844</v>
      </c>
      <c r="F1377" s="36" t="s">
        <v>4976</v>
      </c>
      <c r="G1377" s="36" t="s">
        <v>2411</v>
      </c>
      <c r="H1377" s="35" t="s">
        <v>9</v>
      </c>
      <c r="I1377" s="37">
        <v>2</v>
      </c>
      <c r="J1377" s="71" t="s">
        <v>7662</v>
      </c>
      <c r="K1377" s="52"/>
      <c r="L1377" s="52" t="str">
        <f>IF(VLOOKUP(B1377,Sheet2!A:B,2,FALSE)=0,"",VLOOKUP(B1377,Sheet2!A:B,2,FALSE))</f>
        <v/>
      </c>
    </row>
    <row r="1378" spans="1:13" x14ac:dyDescent="0.2">
      <c r="B1378" s="34" t="s">
        <v>4977</v>
      </c>
      <c r="C1378" s="29"/>
      <c r="D1378" s="29"/>
      <c r="E1378" s="35" t="s">
        <v>4844</v>
      </c>
      <c r="F1378" s="36" t="s">
        <v>4978</v>
      </c>
      <c r="G1378" s="36" t="s">
        <v>2411</v>
      </c>
      <c r="H1378" s="35" t="s">
        <v>9</v>
      </c>
      <c r="I1378" s="37">
        <v>6</v>
      </c>
      <c r="J1378" s="71" t="s">
        <v>7662</v>
      </c>
      <c r="K1378" s="52"/>
      <c r="L1378" s="52" t="str">
        <f>IF(VLOOKUP(B1378,Sheet2!A:B,2,FALSE)=0,"",VLOOKUP(B1378,Sheet2!A:B,2,FALSE))</f>
        <v/>
      </c>
    </row>
    <row r="1379" spans="1:13" x14ac:dyDescent="0.2">
      <c r="B1379" s="34" t="s">
        <v>4979</v>
      </c>
      <c r="C1379" s="29"/>
      <c r="D1379" s="29"/>
      <c r="E1379" s="35" t="s">
        <v>4844</v>
      </c>
      <c r="F1379" s="36" t="s">
        <v>4980</v>
      </c>
      <c r="G1379" s="36" t="s">
        <v>2411</v>
      </c>
      <c r="H1379" s="35" t="s">
        <v>9</v>
      </c>
      <c r="I1379" s="37">
        <v>2</v>
      </c>
      <c r="J1379" s="71" t="s">
        <v>7662</v>
      </c>
      <c r="K1379" s="52"/>
      <c r="L1379" s="52" t="str">
        <f>IF(VLOOKUP(B1379,Sheet2!A:B,2,FALSE)=0,"",VLOOKUP(B1379,Sheet2!A:B,2,FALSE))</f>
        <v/>
      </c>
    </row>
    <row r="1380" spans="1:13" x14ac:dyDescent="0.2">
      <c r="B1380" s="34" t="s">
        <v>4981</v>
      </c>
      <c r="C1380" s="29"/>
      <c r="D1380" s="29"/>
      <c r="E1380" s="35" t="s">
        <v>4844</v>
      </c>
      <c r="F1380" s="36" t="s">
        <v>4982</v>
      </c>
      <c r="G1380" s="36" t="s">
        <v>2411</v>
      </c>
      <c r="H1380" s="35" t="s">
        <v>9</v>
      </c>
      <c r="I1380" s="37">
        <v>1</v>
      </c>
      <c r="J1380" s="71" t="s">
        <v>7662</v>
      </c>
      <c r="K1380" s="52"/>
      <c r="L1380" s="52" t="str">
        <f>IF(VLOOKUP(B1380,Sheet2!A:B,2,FALSE)=0,"",VLOOKUP(B1380,Sheet2!A:B,2,FALSE))</f>
        <v/>
      </c>
    </row>
    <row r="1381" spans="1:13" x14ac:dyDescent="0.2">
      <c r="B1381" s="34" t="s">
        <v>4983</v>
      </c>
      <c r="C1381" s="29"/>
      <c r="D1381" s="29"/>
      <c r="E1381" s="35" t="s">
        <v>4844</v>
      </c>
      <c r="F1381" s="36" t="s">
        <v>4984</v>
      </c>
      <c r="G1381" s="36" t="s">
        <v>2411</v>
      </c>
      <c r="H1381" s="35" t="s">
        <v>9</v>
      </c>
      <c r="I1381" s="37">
        <v>1</v>
      </c>
      <c r="J1381" s="71" t="s">
        <v>7662</v>
      </c>
      <c r="K1381" s="52"/>
      <c r="L1381" s="52" t="str">
        <f>IF(VLOOKUP(B1381,Sheet2!A:B,2,FALSE)=0,"",VLOOKUP(B1381,Sheet2!A:B,2,FALSE))</f>
        <v/>
      </c>
    </row>
    <row r="1382" spans="1:13" x14ac:dyDescent="0.2">
      <c r="B1382" s="34" t="s">
        <v>4985</v>
      </c>
      <c r="C1382" s="29"/>
      <c r="D1382" s="29"/>
      <c r="E1382" s="35" t="s">
        <v>4844</v>
      </c>
      <c r="F1382" s="36" t="s">
        <v>4986</v>
      </c>
      <c r="G1382" s="36" t="s">
        <v>2411</v>
      </c>
      <c r="H1382" s="35" t="s">
        <v>9</v>
      </c>
      <c r="I1382" s="37">
        <v>78</v>
      </c>
      <c r="J1382" s="71" t="s">
        <v>7662</v>
      </c>
      <c r="K1382" s="52"/>
      <c r="L1382" s="52" t="str">
        <f>IF(VLOOKUP(B1382,Sheet2!A:B,2,FALSE)=0,"",VLOOKUP(B1382,Sheet2!A:B,2,FALSE))</f>
        <v/>
      </c>
    </row>
    <row r="1383" spans="1:13" x14ac:dyDescent="0.2">
      <c r="B1383" s="34" t="s">
        <v>4987</v>
      </c>
      <c r="C1383" s="29"/>
      <c r="D1383" s="29"/>
      <c r="E1383" s="35" t="s">
        <v>4844</v>
      </c>
      <c r="F1383" s="36" t="s">
        <v>4988</v>
      </c>
      <c r="G1383" s="36" t="s">
        <v>2411</v>
      </c>
      <c r="H1383" s="35" t="s">
        <v>9</v>
      </c>
      <c r="I1383" s="37">
        <v>2</v>
      </c>
      <c r="J1383" s="71" t="s">
        <v>7662</v>
      </c>
      <c r="K1383" s="52"/>
      <c r="L1383" s="52" t="str">
        <f>IF(VLOOKUP(B1383,Sheet2!A:B,2,FALSE)=0,"",VLOOKUP(B1383,Sheet2!A:B,2,FALSE))</f>
        <v/>
      </c>
    </row>
    <row r="1384" spans="1:13" x14ac:dyDescent="0.2">
      <c r="B1384" s="34" t="s">
        <v>4989</v>
      </c>
      <c r="C1384" s="29"/>
      <c r="D1384" s="29"/>
      <c r="E1384" s="35" t="s">
        <v>4844</v>
      </c>
      <c r="F1384" s="36" t="s">
        <v>4990</v>
      </c>
      <c r="G1384" s="36" t="s">
        <v>2411</v>
      </c>
      <c r="H1384" s="35" t="s">
        <v>9</v>
      </c>
      <c r="I1384" s="37">
        <v>15</v>
      </c>
      <c r="J1384" s="71" t="s">
        <v>7662</v>
      </c>
      <c r="K1384" s="52"/>
      <c r="L1384" s="52" t="str">
        <f>IF(VLOOKUP(B1384,Sheet2!A:B,2,FALSE)=0,"",VLOOKUP(B1384,Sheet2!A:B,2,FALSE))</f>
        <v/>
      </c>
    </row>
    <row r="1385" spans="1:13" x14ac:dyDescent="0.2">
      <c r="B1385" s="34" t="s">
        <v>4991</v>
      </c>
      <c r="C1385" s="29"/>
      <c r="D1385" s="29"/>
      <c r="E1385" s="35" t="s">
        <v>4844</v>
      </c>
      <c r="F1385" s="36" t="s">
        <v>4992</v>
      </c>
      <c r="G1385" s="36" t="s">
        <v>2411</v>
      </c>
      <c r="H1385" s="35" t="s">
        <v>9</v>
      </c>
      <c r="I1385" s="37">
        <v>14</v>
      </c>
      <c r="J1385" s="71" t="s">
        <v>7662</v>
      </c>
      <c r="K1385" s="52"/>
      <c r="L1385" s="52" t="str">
        <f>IF(VLOOKUP(B1385,Sheet2!A:B,2,FALSE)=0,"",VLOOKUP(B1385,Sheet2!A:B,2,FALSE))</f>
        <v/>
      </c>
    </row>
    <row r="1386" spans="1:13" x14ac:dyDescent="0.2">
      <c r="B1386" s="34" t="s">
        <v>4993</v>
      </c>
      <c r="C1386" s="29" t="str">
        <f>VLOOKUP(B1386,所有物料对应供应商单价新旧料号对照!A:C,3,0)</f>
        <v>UFBPM003</v>
      </c>
      <c r="D1386" s="29" t="str">
        <f>VLOOKUP(B1386,所有物料对应供应商单价新旧料号对照!A:F,4,0)</f>
        <v>泡沫板 2000*1210*20 8KG</v>
      </c>
      <c r="E1386" s="35" t="s">
        <v>2093</v>
      </c>
      <c r="F1386" s="36" t="s">
        <v>2094</v>
      </c>
      <c r="G1386" s="36" t="s">
        <v>4994</v>
      </c>
      <c r="H1386" s="35" t="s">
        <v>2096</v>
      </c>
      <c r="I1386" s="37">
        <v>0</v>
      </c>
      <c r="J1386" s="52"/>
      <c r="K1386" s="52"/>
      <c r="L1386" s="52" t="str">
        <f>IF(VLOOKUP(B1386,Sheet2!A:B,2,FALSE)=0,"",VLOOKUP(B1386,Sheet2!A:B,2,FALSE))</f>
        <v/>
      </c>
    </row>
    <row r="1387" spans="1:13" x14ac:dyDescent="0.2">
      <c r="B1387" s="29" t="s">
        <v>4995</v>
      </c>
      <c r="C1387" s="29" t="str">
        <f>VLOOKUP(B1387,所有物料对应供应商单价新旧料号对照!A:C,3,0)</f>
        <v>UFBPM005</v>
      </c>
      <c r="D1387" s="29" t="str">
        <f>VLOOKUP(B1387,所有物料对应供应商单价新旧料号对照!A:F,4,0)</f>
        <v>泡沫板 2000*1210*100 8KG</v>
      </c>
      <c r="E1387" s="35" t="s">
        <v>2093</v>
      </c>
      <c r="F1387" s="36" t="s">
        <v>2094</v>
      </c>
      <c r="G1387" s="36" t="s">
        <v>4996</v>
      </c>
      <c r="H1387" s="35" t="s">
        <v>2096</v>
      </c>
      <c r="I1387" s="37">
        <v>4.84</v>
      </c>
      <c r="J1387" s="52"/>
      <c r="K1387" s="52"/>
      <c r="L1387" s="52">
        <v>4.84</v>
      </c>
    </row>
    <row r="1388" spans="1:13" x14ac:dyDescent="0.2">
      <c r="A1388" t="str">
        <f>F1388&amp;" "&amp;G1388</f>
        <v>海福乐全抽滑轨 HFL-500MM</v>
      </c>
      <c r="B1388" s="29" t="s">
        <v>5000</v>
      </c>
      <c r="C1388" s="29" t="str">
        <f>VLOOKUP(A1388,Sheet5!A:C,2,FALSE)</f>
        <v>UFPHG011</v>
      </c>
      <c r="D1388" s="29" t="str">
        <f>VLOOKUP(A1388,Sheet5!A:C,3,FALSE)</f>
        <v>不锈钢 海福乐三节滑轨 全抽500 镀镍</v>
      </c>
      <c r="E1388" s="35" t="s">
        <v>2079</v>
      </c>
      <c r="F1388" s="108" t="s">
        <v>5001</v>
      </c>
      <c r="G1388" s="108" t="s">
        <v>5002</v>
      </c>
      <c r="H1388" s="35" t="s">
        <v>2618</v>
      </c>
      <c r="I1388" s="37">
        <v>344</v>
      </c>
      <c r="J1388" s="52"/>
      <c r="K1388" s="52"/>
      <c r="L1388" s="52">
        <v>344</v>
      </c>
    </row>
    <row r="1389" spans="1:13" x14ac:dyDescent="0.2">
      <c r="B1389" s="34" t="s">
        <v>5003</v>
      </c>
      <c r="C1389" s="29" t="str">
        <f>VLOOKUP(B1389,所有物料对应供应商单价新旧料号对照!A:C,3,0)</f>
        <v>UFPSJ004</v>
      </c>
      <c r="D1389" s="29" t="str">
        <f>VLOOKUP(B1389,所有物料对应供应商单价新旧料号对照!A:F,4,0)</f>
        <v>实木 圆形 木榫 Φ8*30</v>
      </c>
      <c r="E1389" s="35" t="s">
        <v>2079</v>
      </c>
      <c r="F1389" s="36" t="s">
        <v>2775</v>
      </c>
      <c r="G1389" s="36" t="s">
        <v>5004</v>
      </c>
      <c r="H1389" s="35" t="s">
        <v>2089</v>
      </c>
      <c r="I1389" s="37">
        <v>64708</v>
      </c>
      <c r="J1389" s="52"/>
      <c r="K1389" s="52"/>
      <c r="L1389" s="52">
        <v>64600</v>
      </c>
    </row>
    <row r="1390" spans="1:13" x14ac:dyDescent="0.2">
      <c r="A1390" t="str">
        <f>F1390&amp;" "&amp;G1390</f>
        <v>记号笔 0</v>
      </c>
      <c r="B1390" s="34" t="s">
        <v>5007</v>
      </c>
      <c r="C1390" s="29" t="e">
        <f>VLOOKUP(A1390,Sheet5!A:C,2,FALSE)</f>
        <v>#N/A</v>
      </c>
      <c r="D1390" s="29" t="e">
        <f>VLOOKUP(A1390,Sheet5!A:C,3,FALSE)</f>
        <v>#N/A</v>
      </c>
      <c r="E1390" s="35" t="s">
        <v>2093</v>
      </c>
      <c r="F1390" s="108" t="s">
        <v>5008</v>
      </c>
      <c r="G1390" s="108">
        <v>0</v>
      </c>
      <c r="H1390" s="35" t="s">
        <v>2081</v>
      </c>
      <c r="I1390" s="37">
        <v>12</v>
      </c>
      <c r="J1390" s="52"/>
      <c r="K1390" s="52"/>
      <c r="L1390" s="52" t="str">
        <f>IF(VLOOKUP(B1390,Sheet2!A:B,2,FALSE)=0,"",VLOOKUP(B1390,Sheet2!A:B,2,FALSE))</f>
        <v/>
      </c>
      <c r="M1390" s="56" t="s">
        <v>7743</v>
      </c>
    </row>
    <row r="1391" spans="1:13" x14ac:dyDescent="0.2">
      <c r="B1391" s="34" t="s">
        <v>5009</v>
      </c>
      <c r="C1391" s="29"/>
      <c r="D1391" s="29"/>
      <c r="E1391" s="35" t="s">
        <v>2417</v>
      </c>
      <c r="F1391" s="36" t="s">
        <v>5010</v>
      </c>
      <c r="G1391" s="36" t="s">
        <v>5011</v>
      </c>
      <c r="H1391" s="35" t="s">
        <v>2089</v>
      </c>
      <c r="I1391" s="37">
        <v>1440</v>
      </c>
      <c r="J1391" s="53" t="s">
        <v>7742</v>
      </c>
      <c r="K1391" s="52"/>
      <c r="L1391" s="52" t="str">
        <f>IF(VLOOKUP(B1391,Sheet2!A:B,2,FALSE)=0,"",VLOOKUP(B1391,Sheet2!A:B,2,FALSE))</f>
        <v/>
      </c>
    </row>
    <row r="1392" spans="1:13" x14ac:dyDescent="0.2">
      <c r="A1392" t="str">
        <f t="shared" ref="A1392:A1395" si="21">F1392&amp;" "&amp;G1392</f>
        <v>美纹纸（大） 35*12*112</v>
      </c>
      <c r="B1392" s="34" t="s">
        <v>5012</v>
      </c>
      <c r="C1392" s="29" t="e">
        <f>VLOOKUP(A1392,Sheet5!A:C,2,FALSE)</f>
        <v>#N/A</v>
      </c>
      <c r="D1392" s="29" t="e">
        <f>VLOOKUP(A1392,Sheet5!A:C,3,FALSE)</f>
        <v>#N/A</v>
      </c>
      <c r="E1392" s="35" t="s">
        <v>2093</v>
      </c>
      <c r="F1392" s="108" t="s">
        <v>5013</v>
      </c>
      <c r="G1392" s="108" t="s">
        <v>5014</v>
      </c>
      <c r="H1392" s="35" t="s">
        <v>5015</v>
      </c>
      <c r="I1392" s="37">
        <v>702</v>
      </c>
      <c r="J1392" s="52"/>
      <c r="K1392" s="52"/>
      <c r="L1392" s="52" t="str">
        <f>IF(VLOOKUP(B1392,Sheet2!A:B,2,FALSE)=0,"",VLOOKUP(B1392,Sheet2!A:B,2,FALSE))</f>
        <v/>
      </c>
      <c r="M1392" s="56" t="s">
        <v>7744</v>
      </c>
    </row>
    <row r="1393" spans="1:12" x14ac:dyDescent="0.2">
      <c r="A1393" t="str">
        <f t="shared" si="21"/>
        <v>缠绕膜 0</v>
      </c>
      <c r="B1393" s="34" t="s">
        <v>5016</v>
      </c>
      <c r="C1393" s="29" t="str">
        <f>VLOOKUP(A1393,Sheet5!A:C,2,FALSE)</f>
        <v>UFFQT028</v>
      </c>
      <c r="D1393" s="29" t="str">
        <f>VLOOKUP(A1393,Sheet5!A:C,3,FALSE)</f>
        <v>PE 缠绕膜 45 透明</v>
      </c>
      <c r="E1393" s="35" t="s">
        <v>2093</v>
      </c>
      <c r="F1393" s="108" t="s">
        <v>5017</v>
      </c>
      <c r="G1393" s="108">
        <v>0</v>
      </c>
      <c r="H1393" s="35" t="s">
        <v>5015</v>
      </c>
      <c r="I1393" s="37">
        <v>19</v>
      </c>
      <c r="J1393" s="52"/>
      <c r="K1393" s="52"/>
      <c r="L1393" s="52">
        <v>56</v>
      </c>
    </row>
    <row r="1394" spans="1:12" x14ac:dyDescent="0.2">
      <c r="A1394" t="str">
        <f t="shared" si="21"/>
        <v>多层板 1.6</v>
      </c>
      <c r="B1394" s="34" t="s">
        <v>5019</v>
      </c>
      <c r="C1394" s="29" t="str">
        <f>VLOOKUP(A1394,Sheet5!A:C,2,FALSE)</f>
        <v>UFM00151</v>
      </c>
      <c r="D1394" s="29" t="str">
        <f>VLOOKUP(A1394,Sheet5!A:C,3,FALSE)</f>
        <v>实木 E1 平面 双面多层板 2440*1220*16mm A原木色B原木色</v>
      </c>
      <c r="E1394" s="35" t="s">
        <v>2055</v>
      </c>
      <c r="F1394" s="108" t="s">
        <v>2157</v>
      </c>
      <c r="G1394" s="108">
        <v>1.6</v>
      </c>
      <c r="H1394" s="35" t="s">
        <v>2057</v>
      </c>
      <c r="I1394" s="37">
        <v>2</v>
      </c>
      <c r="J1394" s="52"/>
      <c r="K1394" s="52"/>
      <c r="L1394" s="52">
        <v>2</v>
      </c>
    </row>
    <row r="1395" spans="1:12" x14ac:dyDescent="0.2">
      <c r="A1395" t="str">
        <f t="shared" si="21"/>
        <v>中纤板 双面1220*2440*5</v>
      </c>
      <c r="B1395" s="34" t="s">
        <v>5020</v>
      </c>
      <c r="C1395" s="29" t="str">
        <f>VLOOKUP(A1395,Sheet5!A:C,2,FALSE)</f>
        <v>UFM00135</v>
      </c>
      <c r="D1395" s="29" t="str">
        <f>VLOOKUP(A1395,Sheet5!A:C,3,FALSE)</f>
        <v>中密度纤维 E1 平面 素板 2440*1220*5mm 素板</v>
      </c>
      <c r="E1395" s="35" t="s">
        <v>2055</v>
      </c>
      <c r="F1395" s="108" t="s">
        <v>2176</v>
      </c>
      <c r="G1395" s="22" t="s">
        <v>5021</v>
      </c>
      <c r="H1395" s="35" t="s">
        <v>2057</v>
      </c>
      <c r="I1395" s="37">
        <v>3</v>
      </c>
      <c r="J1395" s="52"/>
      <c r="K1395" s="52"/>
      <c r="L1395" s="52">
        <v>3</v>
      </c>
    </row>
    <row r="1396" spans="1:12" x14ac:dyDescent="0.2">
      <c r="B1396" s="34" t="s">
        <v>5022</v>
      </c>
      <c r="C1396" s="29"/>
      <c r="D1396" s="29"/>
      <c r="E1396" s="35" t="s">
        <v>2055</v>
      </c>
      <c r="F1396" s="36" t="s">
        <v>5023</v>
      </c>
      <c r="G1396" s="34">
        <v>1.6</v>
      </c>
      <c r="H1396" s="35" t="s">
        <v>2057</v>
      </c>
      <c r="I1396" s="37">
        <v>100</v>
      </c>
      <c r="J1396" s="53" t="s">
        <v>7742</v>
      </c>
      <c r="K1396" s="52"/>
      <c r="L1396" s="52" t="str">
        <f>IF(VLOOKUP(B1396,Sheet2!A:B,2,FALSE)=0,"",VLOOKUP(B1396,Sheet2!A:B,2,FALSE))</f>
        <v/>
      </c>
    </row>
    <row r="1397" spans="1:12" x14ac:dyDescent="0.2">
      <c r="B1397" s="34" t="s">
        <v>5025</v>
      </c>
      <c r="C1397" s="29"/>
      <c r="D1397" s="29"/>
      <c r="E1397" s="35" t="s">
        <v>2055</v>
      </c>
      <c r="F1397" s="36" t="s">
        <v>5024</v>
      </c>
      <c r="G1397" s="36" t="s">
        <v>5026</v>
      </c>
      <c r="H1397" s="35" t="s">
        <v>1062</v>
      </c>
      <c r="I1397" s="37">
        <v>57</v>
      </c>
      <c r="J1397" s="71" t="s">
        <v>7662</v>
      </c>
      <c r="K1397" s="52"/>
      <c r="L1397" s="52" t="str">
        <f>IF(VLOOKUP(B1397,Sheet2!A:B,2,FALSE)=0,"",VLOOKUP(B1397,Sheet2!A:B,2,FALSE))</f>
        <v/>
      </c>
    </row>
    <row r="1398" spans="1:12" x14ac:dyDescent="0.2">
      <c r="B1398" s="34" t="s">
        <v>5027</v>
      </c>
      <c r="C1398" s="29"/>
      <c r="D1398" s="29"/>
      <c r="E1398" s="35" t="s">
        <v>2055</v>
      </c>
      <c r="F1398" s="36" t="s">
        <v>5024</v>
      </c>
      <c r="G1398" s="36" t="s">
        <v>5028</v>
      </c>
      <c r="H1398" s="35" t="s">
        <v>1062</v>
      </c>
      <c r="I1398" s="37">
        <v>729.5</v>
      </c>
      <c r="J1398" s="71" t="s">
        <v>7662</v>
      </c>
      <c r="K1398" s="52"/>
      <c r="L1398" s="52" t="str">
        <f>IF(VLOOKUP(B1398,Sheet2!A:B,2,FALSE)=0,"",VLOOKUP(B1398,Sheet2!A:B,2,FALSE))</f>
        <v/>
      </c>
    </row>
    <row r="1399" spans="1:12" x14ac:dyDescent="0.2">
      <c r="B1399" s="34" t="s">
        <v>5029</v>
      </c>
      <c r="C1399" s="29"/>
      <c r="D1399" s="29"/>
      <c r="E1399" s="35" t="s">
        <v>2055</v>
      </c>
      <c r="F1399" s="36" t="s">
        <v>5024</v>
      </c>
      <c r="G1399" s="36" t="s">
        <v>5030</v>
      </c>
      <c r="H1399" s="35" t="s">
        <v>1062</v>
      </c>
      <c r="I1399" s="37">
        <v>30</v>
      </c>
      <c r="J1399" s="71" t="s">
        <v>7662</v>
      </c>
      <c r="K1399" s="52"/>
      <c r="L1399" s="52" t="str">
        <f>IF(VLOOKUP(B1399,Sheet2!A:B,2,FALSE)=0,"",VLOOKUP(B1399,Sheet2!A:B,2,FALSE))</f>
        <v/>
      </c>
    </row>
    <row r="1400" spans="1:12" x14ac:dyDescent="0.2">
      <c r="B1400" s="34" t="s">
        <v>5031</v>
      </c>
      <c r="C1400" s="29"/>
      <c r="D1400" s="29"/>
      <c r="E1400" s="35" t="s">
        <v>2055</v>
      </c>
      <c r="F1400" s="36" t="s">
        <v>5024</v>
      </c>
      <c r="G1400" s="36" t="s">
        <v>5032</v>
      </c>
      <c r="H1400" s="35" t="s">
        <v>1062</v>
      </c>
      <c r="I1400" s="37">
        <v>80</v>
      </c>
      <c r="J1400" s="71" t="s">
        <v>7662</v>
      </c>
      <c r="K1400" s="52"/>
      <c r="L1400" s="52" t="str">
        <f>IF(VLOOKUP(B1400,Sheet2!A:B,2,FALSE)=0,"",VLOOKUP(B1400,Sheet2!A:B,2,FALSE))</f>
        <v/>
      </c>
    </row>
    <row r="1401" spans="1:12" x14ac:dyDescent="0.2">
      <c r="B1401" s="34" t="s">
        <v>5033</v>
      </c>
      <c r="C1401" s="29"/>
      <c r="D1401" s="29"/>
      <c r="E1401" s="35" t="s">
        <v>2055</v>
      </c>
      <c r="F1401" s="36" t="s">
        <v>5034</v>
      </c>
      <c r="G1401" s="36" t="s">
        <v>5035</v>
      </c>
      <c r="H1401" s="35" t="s">
        <v>1062</v>
      </c>
      <c r="I1401" s="37">
        <v>55</v>
      </c>
      <c r="J1401" s="71" t="s">
        <v>7662</v>
      </c>
      <c r="K1401" s="52"/>
      <c r="L1401" s="52" t="str">
        <f>IF(VLOOKUP(B1401,Sheet2!A:B,2,FALSE)=0,"",VLOOKUP(B1401,Sheet2!A:B,2,FALSE))</f>
        <v/>
      </c>
    </row>
    <row r="1402" spans="1:12" x14ac:dyDescent="0.2">
      <c r="B1402" s="34" t="s">
        <v>5036</v>
      </c>
      <c r="C1402" s="29"/>
      <c r="D1402" s="29"/>
      <c r="E1402" s="35" t="s">
        <v>2055</v>
      </c>
      <c r="F1402" s="36" t="s">
        <v>5037</v>
      </c>
      <c r="G1402" s="36" t="s">
        <v>5038</v>
      </c>
      <c r="H1402" s="35" t="s">
        <v>1062</v>
      </c>
      <c r="I1402" s="37">
        <v>655</v>
      </c>
      <c r="J1402" s="71" t="s">
        <v>7662</v>
      </c>
      <c r="K1402" s="52"/>
      <c r="L1402" s="52" t="str">
        <f>IF(VLOOKUP(B1402,Sheet2!A:B,2,FALSE)=0,"",VLOOKUP(B1402,Sheet2!A:B,2,FALSE))</f>
        <v/>
      </c>
    </row>
    <row r="1403" spans="1:12" x14ac:dyDescent="0.2">
      <c r="B1403" s="34" t="s">
        <v>5039</v>
      </c>
      <c r="C1403" s="29"/>
      <c r="D1403" s="29"/>
      <c r="E1403" s="35" t="s">
        <v>2055</v>
      </c>
      <c r="F1403" s="36" t="s">
        <v>5040</v>
      </c>
      <c r="G1403" s="36" t="s">
        <v>5041</v>
      </c>
      <c r="H1403" s="35" t="s">
        <v>1062</v>
      </c>
      <c r="I1403" s="37">
        <v>763.16</v>
      </c>
      <c r="J1403" s="71" t="s">
        <v>7662</v>
      </c>
      <c r="K1403" s="52"/>
      <c r="L1403" s="52" t="str">
        <f>IF(VLOOKUP(B1403,Sheet2!A:B,2,FALSE)=0,"",VLOOKUP(B1403,Sheet2!A:B,2,FALSE))</f>
        <v/>
      </c>
    </row>
    <row r="1404" spans="1:12" x14ac:dyDescent="0.2">
      <c r="B1404" s="34" t="s">
        <v>5042</v>
      </c>
      <c r="C1404" s="29"/>
      <c r="D1404" s="29"/>
      <c r="E1404" s="35" t="s">
        <v>2055</v>
      </c>
      <c r="F1404" s="36" t="s">
        <v>5043</v>
      </c>
      <c r="G1404" s="36" t="s">
        <v>5044</v>
      </c>
      <c r="H1404" s="35" t="s">
        <v>1062</v>
      </c>
      <c r="I1404" s="37">
        <v>1400</v>
      </c>
      <c r="J1404" s="71" t="s">
        <v>7662</v>
      </c>
      <c r="K1404" s="52"/>
      <c r="L1404" s="52" t="str">
        <f>IF(VLOOKUP(B1404,Sheet2!A:B,2,FALSE)=0,"",VLOOKUP(B1404,Sheet2!A:B,2,FALSE))</f>
        <v/>
      </c>
    </row>
    <row r="1405" spans="1:12" x14ac:dyDescent="0.2">
      <c r="B1405" s="34" t="s">
        <v>5045</v>
      </c>
      <c r="C1405" s="29"/>
      <c r="D1405" s="29"/>
      <c r="E1405" s="35" t="s">
        <v>2055</v>
      </c>
      <c r="F1405" s="36" t="s">
        <v>2098</v>
      </c>
      <c r="G1405" s="36">
        <v>9349202</v>
      </c>
      <c r="H1405" s="35" t="s">
        <v>2057</v>
      </c>
      <c r="I1405" s="37">
        <v>45</v>
      </c>
      <c r="J1405" s="71" t="s">
        <v>7662</v>
      </c>
      <c r="K1405" s="52"/>
      <c r="L1405" s="52" t="str">
        <f>IF(VLOOKUP(B1405,Sheet2!A:B,2,FALSE)=0,"",VLOOKUP(B1405,Sheet2!A:B,2,FALSE))</f>
        <v/>
      </c>
    </row>
    <row r="1406" spans="1:12" x14ac:dyDescent="0.2">
      <c r="B1406" s="34" t="s">
        <v>5048</v>
      </c>
      <c r="C1406" s="29"/>
      <c r="D1406" s="29"/>
      <c r="E1406" s="35" t="s">
        <v>2093</v>
      </c>
      <c r="F1406" s="36" t="s">
        <v>5049</v>
      </c>
      <c r="G1406" s="36" t="s">
        <v>5050</v>
      </c>
      <c r="H1406" s="35" t="s">
        <v>2089</v>
      </c>
      <c r="I1406" s="37">
        <v>927</v>
      </c>
      <c r="J1406" s="71" t="s">
        <v>7662</v>
      </c>
      <c r="K1406" s="52"/>
      <c r="L1406" s="52" t="str">
        <f>IF(VLOOKUP(B1406,Sheet2!A:B,2,FALSE)=0,"",VLOOKUP(B1406,Sheet2!A:B,2,FALSE))</f>
        <v/>
      </c>
    </row>
    <row r="1407" spans="1:12" x14ac:dyDescent="0.2">
      <c r="A1407" t="str">
        <f t="shared" ref="A1407:A1413" si="22">F1407&amp;" "&amp;G1407</f>
        <v>地脚 16MM</v>
      </c>
      <c r="B1407" s="34" t="s">
        <v>5051</v>
      </c>
      <c r="C1407" s="29" t="e">
        <f>VLOOKUP(A1407,Sheet5!A:C,2,FALSE)</f>
        <v>#N/A</v>
      </c>
      <c r="D1407" s="29" t="e">
        <f>VLOOKUP(A1407,Sheet5!A:C,3,FALSE)</f>
        <v>#N/A</v>
      </c>
      <c r="E1407" s="35" t="s">
        <v>2079</v>
      </c>
      <c r="F1407" s="108" t="s">
        <v>5052</v>
      </c>
      <c r="G1407" s="108" t="s">
        <v>5053</v>
      </c>
      <c r="H1407" s="35" t="s">
        <v>2089</v>
      </c>
      <c r="I1407" s="37">
        <v>12</v>
      </c>
      <c r="J1407" s="52"/>
      <c r="K1407" s="52"/>
      <c r="L1407" s="52" t="str">
        <f>IF(VLOOKUP(B1407,Sheet2!A:B,2,FALSE)=0,"",VLOOKUP(B1407,Sheet2!A:B,2,FALSE))</f>
        <v/>
      </c>
    </row>
    <row r="1408" spans="1:12" x14ac:dyDescent="0.2">
      <c r="A1408" t="str">
        <f t="shared" si="22"/>
        <v>电池客户指定专用 7号</v>
      </c>
      <c r="B1408" s="34" t="s">
        <v>5055</v>
      </c>
      <c r="C1408" s="29" t="e">
        <f>VLOOKUP(A1408,Sheet5!A:C,2,FALSE)</f>
        <v>#N/A</v>
      </c>
      <c r="D1408" s="29" t="e">
        <f>VLOOKUP(A1408,Sheet5!A:C,3,FALSE)</f>
        <v>#N/A</v>
      </c>
      <c r="E1408" s="35" t="s">
        <v>2417</v>
      </c>
      <c r="F1408" s="108" t="s">
        <v>5056</v>
      </c>
      <c r="G1408" s="108" t="s">
        <v>5011</v>
      </c>
      <c r="H1408" s="35" t="s">
        <v>2089</v>
      </c>
      <c r="I1408" s="37">
        <v>560</v>
      </c>
      <c r="J1408" s="52"/>
      <c r="K1408" s="52"/>
      <c r="L1408" s="52">
        <v>560</v>
      </c>
    </row>
    <row r="1409" spans="1:12" x14ac:dyDescent="0.2">
      <c r="A1409" t="str">
        <f t="shared" si="22"/>
        <v>LED灯带 1.3米</v>
      </c>
      <c r="B1409" s="34" t="s">
        <v>5057</v>
      </c>
      <c r="C1409" s="29" t="e">
        <f>VLOOKUP(A1409,Sheet5!A:C,2,FALSE)</f>
        <v>#N/A</v>
      </c>
      <c r="D1409" s="29" t="e">
        <f>VLOOKUP(A1409,Sheet5!A:C,3,FALSE)</f>
        <v>#N/A</v>
      </c>
      <c r="E1409" s="35" t="s">
        <v>2417</v>
      </c>
      <c r="F1409" s="108" t="s">
        <v>2766</v>
      </c>
      <c r="G1409" s="108" t="s">
        <v>5058</v>
      </c>
      <c r="H1409" s="35" t="s">
        <v>5006</v>
      </c>
      <c r="I1409" s="37">
        <v>6</v>
      </c>
      <c r="J1409" s="52"/>
      <c r="K1409" s="52"/>
      <c r="L1409" s="52" t="str">
        <f>IF(VLOOKUP(B1409,Sheet2!A:B,2,FALSE)=0,"",VLOOKUP(B1409,Sheet2!A:B,2,FALSE))</f>
        <v/>
      </c>
    </row>
    <row r="1410" spans="1:12" x14ac:dyDescent="0.2">
      <c r="A1410" t="str">
        <f t="shared" si="22"/>
        <v>LED灯带 2米</v>
      </c>
      <c r="B1410" s="34" t="s">
        <v>5059</v>
      </c>
      <c r="C1410" s="29" t="e">
        <f>VLOOKUP(A1410,Sheet5!A:C,2,FALSE)</f>
        <v>#N/A</v>
      </c>
      <c r="D1410" s="29" t="e">
        <f>VLOOKUP(A1410,Sheet5!A:C,3,FALSE)</f>
        <v>#N/A</v>
      </c>
      <c r="E1410" s="35" t="s">
        <v>2417</v>
      </c>
      <c r="F1410" s="108" t="s">
        <v>2766</v>
      </c>
      <c r="G1410" s="108" t="s">
        <v>5060</v>
      </c>
      <c r="H1410" s="35" t="s">
        <v>5006</v>
      </c>
      <c r="I1410" s="37">
        <v>6</v>
      </c>
      <c r="J1410" s="52"/>
      <c r="K1410" s="52"/>
      <c r="L1410" s="52" t="str">
        <f>IF(VLOOKUP(B1410,Sheet2!A:B,2,FALSE)=0,"",VLOOKUP(B1410,Sheet2!A:B,2,FALSE))</f>
        <v/>
      </c>
    </row>
    <row r="1411" spans="1:12" x14ac:dyDescent="0.2">
      <c r="A1411" t="str">
        <f t="shared" si="22"/>
        <v>喷雾剂 0</v>
      </c>
      <c r="B1411" s="34" t="s">
        <v>5061</v>
      </c>
      <c r="C1411" s="29" t="e">
        <f>VLOOKUP(A1411,Sheet5!A:C,2,FALSE)</f>
        <v>#N/A</v>
      </c>
      <c r="D1411" s="29" t="e">
        <f>VLOOKUP(A1411,Sheet5!A:C,3,FALSE)</f>
        <v>#N/A</v>
      </c>
      <c r="E1411" s="35" t="s">
        <v>2417</v>
      </c>
      <c r="F1411" s="108" t="s">
        <v>5062</v>
      </c>
      <c r="G1411" s="108">
        <v>0</v>
      </c>
      <c r="H1411" s="35" t="s">
        <v>5063</v>
      </c>
      <c r="I1411" s="37">
        <v>6</v>
      </c>
      <c r="J1411" s="52"/>
      <c r="K1411" s="52"/>
      <c r="L1411" s="52" t="str">
        <f>IF(VLOOKUP(B1411,Sheet2!A:B,2,FALSE)=0,"",VLOOKUP(B1411,Sheet2!A:B,2,FALSE))</f>
        <v/>
      </c>
    </row>
    <row r="1412" spans="1:12" x14ac:dyDescent="0.2">
      <c r="A1412" t="str">
        <f t="shared" si="22"/>
        <v>LED灯带 3.45米</v>
      </c>
      <c r="B1412" s="34" t="s">
        <v>5065</v>
      </c>
      <c r="C1412" s="29" t="str">
        <f>VLOOKUP(A1412,Sheet5!A:C,2,FALSE)</f>
        <v>UFFQT029</v>
      </c>
      <c r="D1412" s="29" t="str">
        <f>VLOOKUP(A1412,Sheet5!A:C,3,FALSE)</f>
        <v>乳胶 LED灯带 3.45</v>
      </c>
      <c r="E1412" s="35" t="s">
        <v>2417</v>
      </c>
      <c r="F1412" s="108" t="s">
        <v>2766</v>
      </c>
      <c r="G1412" s="108" t="s">
        <v>5066</v>
      </c>
      <c r="H1412" s="35" t="s">
        <v>5006</v>
      </c>
      <c r="I1412" s="37">
        <v>49</v>
      </c>
      <c r="J1412" s="52"/>
      <c r="K1412" s="52"/>
      <c r="L1412" s="52">
        <f>IF(VLOOKUP(B1412,Sheet2!A:B,2,FALSE)=0,"",VLOOKUP(B1412,Sheet2!A:B,2,FALSE))</f>
        <v>44</v>
      </c>
    </row>
    <row r="1413" spans="1:12" x14ac:dyDescent="0.2">
      <c r="A1413" t="str">
        <f t="shared" si="22"/>
        <v>海绵砂块 0</v>
      </c>
      <c r="B1413" s="34" t="s">
        <v>5068</v>
      </c>
      <c r="C1413" s="29" t="str">
        <f>VLOOKUP(A1413,Sheet5!A:C,2,FALSE)</f>
        <v>UFFQT030</v>
      </c>
      <c r="D1413" s="29" t="str">
        <f>VLOOKUP(A1413,Sheet5!A:C,3,FALSE)</f>
        <v>金刚砂 海绵砂块 100*75*25</v>
      </c>
      <c r="E1413" s="35" t="s">
        <v>2417</v>
      </c>
      <c r="F1413" s="108" t="s">
        <v>5069</v>
      </c>
      <c r="G1413" s="108">
        <v>0</v>
      </c>
      <c r="H1413" s="35" t="s">
        <v>2471</v>
      </c>
      <c r="I1413" s="37">
        <v>10</v>
      </c>
      <c r="J1413" s="52"/>
      <c r="K1413" s="52"/>
      <c r="L1413" s="52">
        <f>IF(VLOOKUP(B1413,Sheet2!A:B,2,FALSE)=0,"",VLOOKUP(B1413,Sheet2!A:B,2,FALSE))</f>
        <v>221</v>
      </c>
    </row>
    <row r="1414" spans="1:12" x14ac:dyDescent="0.2">
      <c r="B1414" s="29" t="s">
        <v>5070</v>
      </c>
      <c r="C1414" s="29"/>
      <c r="D1414" s="29"/>
      <c r="E1414" s="35" t="s">
        <v>2079</v>
      </c>
      <c r="F1414" s="36" t="s">
        <v>5071</v>
      </c>
      <c r="G1414" s="36">
        <v>0</v>
      </c>
      <c r="H1414" s="35" t="s">
        <v>2089</v>
      </c>
      <c r="I1414" s="37">
        <v>22</v>
      </c>
      <c r="J1414" s="71" t="s">
        <v>7662</v>
      </c>
      <c r="K1414" s="52"/>
      <c r="L1414" s="52" t="str">
        <f>IF(VLOOKUP(B1414,Sheet2!A:B,2,FALSE)=0,"",VLOOKUP(B1414,Sheet2!A:B,2,FALSE))</f>
        <v/>
      </c>
    </row>
    <row r="1415" spans="1:12" x14ac:dyDescent="0.2">
      <c r="B1415" s="29" t="s">
        <v>5072</v>
      </c>
      <c r="C1415" s="29"/>
      <c r="D1415" s="29"/>
      <c r="E1415" s="35" t="s">
        <v>2079</v>
      </c>
      <c r="F1415" s="36" t="s">
        <v>5073</v>
      </c>
      <c r="G1415" s="36">
        <v>0</v>
      </c>
      <c r="H1415" s="35" t="s">
        <v>2089</v>
      </c>
      <c r="I1415" s="37">
        <v>6</v>
      </c>
      <c r="J1415" s="71" t="s">
        <v>7662</v>
      </c>
      <c r="K1415" s="52"/>
      <c r="L1415" s="52" t="str">
        <f>IF(VLOOKUP(B1415,Sheet2!A:B,2,FALSE)=0,"",VLOOKUP(B1415,Sheet2!A:B,2,FALSE))</f>
        <v/>
      </c>
    </row>
    <row r="1416" spans="1:12" x14ac:dyDescent="0.2">
      <c r="B1416" s="29" t="s">
        <v>5074</v>
      </c>
      <c r="C1416" s="29"/>
      <c r="D1416" s="29"/>
      <c r="E1416" s="35" t="s">
        <v>2079</v>
      </c>
      <c r="F1416" s="36" t="s">
        <v>5075</v>
      </c>
      <c r="G1416" s="36">
        <v>0</v>
      </c>
      <c r="H1416" s="35" t="s">
        <v>2089</v>
      </c>
      <c r="I1416" s="37">
        <v>22</v>
      </c>
      <c r="J1416" s="71" t="s">
        <v>7662</v>
      </c>
      <c r="K1416" s="52"/>
      <c r="L1416" s="52" t="str">
        <f>IF(VLOOKUP(B1416,Sheet2!A:B,2,FALSE)=0,"",VLOOKUP(B1416,Sheet2!A:B,2,FALSE))</f>
        <v/>
      </c>
    </row>
    <row r="1417" spans="1:12" x14ac:dyDescent="0.2">
      <c r="B1417" s="29" t="s">
        <v>5076</v>
      </c>
      <c r="C1417" s="29"/>
      <c r="D1417" s="29"/>
      <c r="E1417" s="35" t="s">
        <v>2079</v>
      </c>
      <c r="F1417" s="36" t="s">
        <v>5077</v>
      </c>
      <c r="G1417" s="36">
        <v>0</v>
      </c>
      <c r="H1417" s="35" t="s">
        <v>2089</v>
      </c>
      <c r="I1417" s="37">
        <v>12</v>
      </c>
      <c r="J1417" s="71" t="s">
        <v>7662</v>
      </c>
      <c r="K1417" s="52"/>
      <c r="L1417" s="52" t="str">
        <f>IF(VLOOKUP(B1417,Sheet2!A:B,2,FALSE)=0,"",VLOOKUP(B1417,Sheet2!A:B,2,FALSE))</f>
        <v/>
      </c>
    </row>
    <row r="1418" spans="1:12" x14ac:dyDescent="0.2">
      <c r="B1418" s="29" t="s">
        <v>5078</v>
      </c>
      <c r="C1418" s="29"/>
      <c r="D1418" s="29"/>
      <c r="E1418" s="35" t="s">
        <v>2079</v>
      </c>
      <c r="F1418" s="36" t="s">
        <v>5079</v>
      </c>
      <c r="G1418" s="36">
        <v>0</v>
      </c>
      <c r="H1418" s="35" t="s">
        <v>2089</v>
      </c>
      <c r="I1418" s="37">
        <v>12</v>
      </c>
      <c r="J1418" s="71" t="s">
        <v>7662</v>
      </c>
      <c r="K1418" s="52"/>
      <c r="L1418" s="52" t="str">
        <f>IF(VLOOKUP(B1418,Sheet2!A:B,2,FALSE)=0,"",VLOOKUP(B1418,Sheet2!A:B,2,FALSE))</f>
        <v/>
      </c>
    </row>
    <row r="1419" spans="1:12" x14ac:dyDescent="0.2">
      <c r="B1419" s="29" t="s">
        <v>5080</v>
      </c>
      <c r="C1419" s="29"/>
      <c r="D1419" s="29"/>
      <c r="E1419" s="35" t="s">
        <v>2079</v>
      </c>
      <c r="F1419" s="36" t="s">
        <v>5081</v>
      </c>
      <c r="G1419" s="36" t="s">
        <v>5082</v>
      </c>
      <c r="H1419" s="35" t="s">
        <v>2089</v>
      </c>
      <c r="I1419" s="37">
        <v>530</v>
      </c>
      <c r="J1419" s="71" t="s">
        <v>7662</v>
      </c>
      <c r="K1419" s="52"/>
      <c r="L1419" s="52" t="str">
        <f>IF(VLOOKUP(B1419,Sheet2!A:B,2,FALSE)=0,"",VLOOKUP(B1419,Sheet2!A:B,2,FALSE))</f>
        <v/>
      </c>
    </row>
    <row r="1420" spans="1:12" x14ac:dyDescent="0.2">
      <c r="A1420" t="str">
        <f t="shared" ref="A1420:A1427" si="23">F1420&amp;" "&amp;G1420</f>
        <v>海福乐直角铰链有阻尼 0</v>
      </c>
      <c r="B1420" s="29" t="s">
        <v>5084</v>
      </c>
      <c r="C1420" s="29" t="str">
        <f>VLOOKUP(A1420,Sheet5!A:C,2,FALSE)</f>
        <v>UFFQT031</v>
      </c>
      <c r="D1420" s="29" t="str">
        <f>VLOOKUP(A1420,Sheet5!A:C,3,FALSE)</f>
        <v>不锈钢 海福乐铰链 直角带阻尼 镀镍</v>
      </c>
      <c r="E1420" s="35" t="s">
        <v>2079</v>
      </c>
      <c r="F1420" s="108" t="s">
        <v>5085</v>
      </c>
      <c r="G1420" s="108">
        <v>0</v>
      </c>
      <c r="H1420" s="35" t="s">
        <v>2089</v>
      </c>
      <c r="I1420" s="37">
        <v>3014</v>
      </c>
      <c r="J1420" s="52"/>
      <c r="K1420" s="52"/>
      <c r="L1420" s="52">
        <v>3014</v>
      </c>
    </row>
    <row r="1421" spans="1:12" x14ac:dyDescent="0.2">
      <c r="A1421" t="str">
        <f t="shared" si="23"/>
        <v>海福乐底托阻尼导轨 长：540</v>
      </c>
      <c r="B1421" s="29" t="s">
        <v>5086</v>
      </c>
      <c r="C1421" s="29" t="str">
        <f>VLOOKUP(A1421,Sheet5!A:C,2,FALSE)</f>
        <v>UFPHG008</v>
      </c>
      <c r="D1421" s="29" t="str">
        <f>VLOOKUP(A1421,Sheet5!A:C,3,FALSE)</f>
        <v>不锈钢 海福乐托底滑轨 全抽540mm 镀镍</v>
      </c>
      <c r="E1421" s="35" t="s">
        <v>2079</v>
      </c>
      <c r="F1421" s="108" t="s">
        <v>5087</v>
      </c>
      <c r="G1421" s="108" t="s">
        <v>5088</v>
      </c>
      <c r="H1421" s="35" t="s">
        <v>2089</v>
      </c>
      <c r="I1421" s="37">
        <v>160</v>
      </c>
      <c r="J1421" s="52"/>
      <c r="K1421" s="52"/>
      <c r="L1421" s="52">
        <v>160</v>
      </c>
    </row>
    <row r="1422" spans="1:12" x14ac:dyDescent="0.2">
      <c r="A1422" t="str">
        <f t="shared" si="23"/>
        <v>三合一塑料螺母 0</v>
      </c>
      <c r="B1422" s="29" t="s">
        <v>5089</v>
      </c>
      <c r="C1422" s="29" t="str">
        <f>VLOOKUP(A1422,Sheet5!A:C,2,FALSE)</f>
        <v>UFPKD003</v>
      </c>
      <c r="D1422" s="29" t="str">
        <f>VLOOKUP(A1422,Sheet5!A:C,3,FALSE)</f>
        <v>塑料 KD三合一 预埋件 Φ10.7*10.4 白色</v>
      </c>
      <c r="E1422" s="35" t="s">
        <v>2079</v>
      </c>
      <c r="F1422" s="108" t="s">
        <v>5090</v>
      </c>
      <c r="G1422" s="108">
        <v>0</v>
      </c>
      <c r="H1422" s="35" t="s">
        <v>2089</v>
      </c>
      <c r="I1422" s="37">
        <v>19000</v>
      </c>
      <c r="J1422" s="52"/>
      <c r="K1422" s="52"/>
      <c r="L1422" s="52">
        <v>19000</v>
      </c>
    </row>
    <row r="1423" spans="1:12" x14ac:dyDescent="0.2">
      <c r="A1423" t="str">
        <f t="shared" si="23"/>
        <v>入墙胶粒 0</v>
      </c>
      <c r="B1423" s="29" t="s">
        <v>5093</v>
      </c>
      <c r="C1423" s="29" t="str">
        <f>VLOOKUP(A1423,Sheet5!A:C,2,FALSE)</f>
        <v>UFFQT032</v>
      </c>
      <c r="D1423" s="29" t="str">
        <f>VLOOKUP(A1423,Sheet5!A:C,3,FALSE)</f>
        <v>尼龙 入墙胶粒 Φ6*35 蓝色</v>
      </c>
      <c r="E1423" s="35" t="s">
        <v>2079</v>
      </c>
      <c r="F1423" s="108" t="s">
        <v>5094</v>
      </c>
      <c r="G1423" s="108">
        <v>0</v>
      </c>
      <c r="H1423" s="35" t="s">
        <v>2089</v>
      </c>
      <c r="I1423" s="37">
        <v>5000</v>
      </c>
      <c r="J1423" s="52"/>
      <c r="K1423" s="52"/>
      <c r="L1423" s="52">
        <v>5000</v>
      </c>
    </row>
    <row r="1424" spans="1:12" x14ac:dyDescent="0.2">
      <c r="A1424" t="str">
        <f t="shared" si="23"/>
        <v>百隆吊码 左右一付</v>
      </c>
      <c r="B1424" s="29" t="s">
        <v>5095</v>
      </c>
      <c r="C1424" s="29" t="str">
        <f>VLOOKUP(A1424,Sheet5!A:C,2,FALSE)</f>
        <v>UFPDM007</v>
      </c>
      <c r="D1424" s="29" t="str">
        <f>VLOOKUP(A1424,Sheet5!A:C,3,FALSE)</f>
        <v>塑包铁 百隆吊码 灰色</v>
      </c>
      <c r="E1424" s="35" t="s">
        <v>2079</v>
      </c>
      <c r="F1424" s="108" t="s">
        <v>2684</v>
      </c>
      <c r="G1424" s="108" t="s">
        <v>5096</v>
      </c>
      <c r="H1424" s="35" t="s">
        <v>2618</v>
      </c>
      <c r="I1424" s="37">
        <v>525</v>
      </c>
      <c r="J1424" s="52"/>
      <c r="K1424" s="52"/>
      <c r="L1424" s="52">
        <v>485</v>
      </c>
    </row>
    <row r="1425" spans="1:12" x14ac:dyDescent="0.2">
      <c r="A1425" t="str">
        <f t="shared" si="23"/>
        <v>L挂码（含吊码装饰盖） 左右一付</v>
      </c>
      <c r="B1425" s="29" t="s">
        <v>5097</v>
      </c>
      <c r="C1425" s="29" t="str">
        <f>VLOOKUP(A1425,Sheet5!A:C,2,FALSE)</f>
        <v>UFPDM003</v>
      </c>
      <c r="D1425" s="29" t="str">
        <f>VLOOKUP(A1425,Sheet5!A:C,3,FALSE)</f>
        <v>铁 吊码挂片 三孔</v>
      </c>
      <c r="E1425" s="35" t="s">
        <v>2079</v>
      </c>
      <c r="F1425" s="108" t="s">
        <v>5098</v>
      </c>
      <c r="G1425" s="108" t="s">
        <v>5096</v>
      </c>
      <c r="H1425" s="35" t="s">
        <v>2089</v>
      </c>
      <c r="I1425" s="37">
        <v>1550</v>
      </c>
      <c r="J1425" s="52"/>
      <c r="K1425" s="52"/>
      <c r="L1425" s="52">
        <v>1320</v>
      </c>
    </row>
    <row r="1426" spans="1:12" x14ac:dyDescent="0.2">
      <c r="A1426" t="str">
        <f t="shared" si="23"/>
        <v>明挂码挂片 0</v>
      </c>
      <c r="B1426" s="29" t="s">
        <v>5099</v>
      </c>
      <c r="C1426" s="29" t="str">
        <f>VLOOKUP(A1426,Sheet5!A:C,2,FALSE)</f>
        <v>UFPDM003</v>
      </c>
      <c r="D1426" s="29" t="str">
        <f>VLOOKUP(A1426,Sheet5!A:C,3,FALSE)</f>
        <v>铁 吊码挂片 三孔</v>
      </c>
      <c r="E1426" s="35" t="s">
        <v>2079</v>
      </c>
      <c r="F1426" s="108" t="s">
        <v>5100</v>
      </c>
      <c r="G1426" s="108">
        <v>0</v>
      </c>
      <c r="H1426" s="35" t="s">
        <v>2089</v>
      </c>
      <c r="I1426" s="37">
        <v>2854</v>
      </c>
      <c r="J1426" s="52"/>
      <c r="K1426" s="52"/>
      <c r="L1426" s="52">
        <v>2765</v>
      </c>
    </row>
    <row r="1427" spans="1:12" x14ac:dyDescent="0.2">
      <c r="A1427" t="str">
        <f t="shared" si="23"/>
        <v>挂钩 0</v>
      </c>
      <c r="B1427" s="29" t="s">
        <v>5101</v>
      </c>
      <c r="C1427" s="29" t="str">
        <f>VLOOKUP(A1427,Sheet5!A:C,2,FALSE)</f>
        <v>UFPDM005</v>
      </c>
      <c r="D1427" s="29" t="str">
        <f>VLOOKUP(A1427,Sheet5!A:C,3,FALSE)</f>
        <v>不锈钢 挂钩 雅科专用</v>
      </c>
      <c r="E1427" s="35" t="s">
        <v>2079</v>
      </c>
      <c r="F1427" s="108" t="s">
        <v>5102</v>
      </c>
      <c r="G1427" s="108">
        <v>0</v>
      </c>
      <c r="H1427" s="35" t="s">
        <v>2089</v>
      </c>
      <c r="I1427" s="37">
        <v>930</v>
      </c>
      <c r="J1427" s="52"/>
      <c r="K1427" s="52"/>
      <c r="L1427" s="52">
        <v>930</v>
      </c>
    </row>
    <row r="1428" spans="1:12" x14ac:dyDescent="0.2">
      <c r="B1428" s="34" t="s">
        <v>5103</v>
      </c>
      <c r="C1428" s="29"/>
      <c r="D1428" s="29"/>
      <c r="E1428" s="35" t="s">
        <v>2055</v>
      </c>
      <c r="F1428" s="36" t="s">
        <v>5104</v>
      </c>
      <c r="G1428" s="36" t="s">
        <v>5105</v>
      </c>
      <c r="H1428" s="35" t="s">
        <v>2072</v>
      </c>
      <c r="I1428" s="37">
        <v>2480</v>
      </c>
      <c r="J1428" s="53" t="s">
        <v>7742</v>
      </c>
      <c r="K1428" s="52"/>
      <c r="L1428" s="52" t="str">
        <f>IF(VLOOKUP(B1428,Sheet2!A:B,2,FALSE)=0,"",VLOOKUP(B1428,Sheet2!A:B,2,FALSE))</f>
        <v/>
      </c>
    </row>
    <row r="1429" spans="1:12" x14ac:dyDescent="0.2">
      <c r="A1429" t="str">
        <f>F1429&amp;" "&amp;G1429</f>
        <v>脚架 0</v>
      </c>
      <c r="B1429" s="29" t="s">
        <v>5106</v>
      </c>
      <c r="C1429" s="29" t="str">
        <f>VLOOKUP(A1429,Sheet5!A:C,2,FALSE)</f>
        <v>UFPDM006</v>
      </c>
      <c r="D1429" s="29" t="str">
        <f>VLOOKUP(A1429,Sheet5!A:C,3,FALSE)</f>
        <v>不锈钢 脚架 雅科专用</v>
      </c>
      <c r="E1429" s="35" t="s">
        <v>2079</v>
      </c>
      <c r="F1429" s="108" t="s">
        <v>5107</v>
      </c>
      <c r="G1429" s="108">
        <v>0</v>
      </c>
      <c r="H1429" s="35" t="s">
        <v>2089</v>
      </c>
      <c r="I1429" s="37">
        <v>5</v>
      </c>
      <c r="J1429" s="52"/>
      <c r="K1429" s="52"/>
      <c r="L1429" s="52">
        <v>4</v>
      </c>
    </row>
    <row r="1430" spans="1:12" x14ac:dyDescent="0.2">
      <c r="B1430" s="29" t="s">
        <v>5108</v>
      </c>
      <c r="C1430" s="29"/>
      <c r="D1430" s="29"/>
      <c r="E1430" s="35" t="s">
        <v>2079</v>
      </c>
      <c r="F1430" s="36" t="s">
        <v>5109</v>
      </c>
      <c r="G1430" s="36">
        <v>0</v>
      </c>
      <c r="H1430" s="35" t="s">
        <v>2089</v>
      </c>
      <c r="I1430" s="37">
        <v>119</v>
      </c>
      <c r="J1430" s="71" t="s">
        <v>7662</v>
      </c>
      <c r="K1430" s="52"/>
      <c r="L1430" s="52" t="str">
        <f>IF(VLOOKUP(B1430,Sheet2!A:B,2,FALSE)=0,"",VLOOKUP(B1430,Sheet2!A:B,2,FALSE))</f>
        <v/>
      </c>
    </row>
    <row r="1431" spans="1:12" x14ac:dyDescent="0.2">
      <c r="B1431" s="29" t="s">
        <v>5110</v>
      </c>
      <c r="C1431" s="29"/>
      <c r="D1431" s="29"/>
      <c r="E1431" s="35" t="s">
        <v>2079</v>
      </c>
      <c r="F1431" s="36" t="s">
        <v>5111</v>
      </c>
      <c r="G1431" s="36" t="s">
        <v>5112</v>
      </c>
      <c r="H1431" s="35" t="s">
        <v>2089</v>
      </c>
      <c r="I1431" s="37">
        <v>215</v>
      </c>
      <c r="J1431" s="71" t="s">
        <v>7662</v>
      </c>
      <c r="K1431" s="52"/>
      <c r="L1431" s="52" t="str">
        <f>IF(VLOOKUP(B1431,Sheet2!A:B,2,FALSE)=0,"",VLOOKUP(B1431,Sheet2!A:B,2,FALSE))</f>
        <v/>
      </c>
    </row>
    <row r="1432" spans="1:12" x14ac:dyDescent="0.2">
      <c r="B1432" s="29" t="s">
        <v>5113</v>
      </c>
      <c r="C1432" s="29"/>
      <c r="D1432" s="29"/>
      <c r="E1432" s="35" t="s">
        <v>2079</v>
      </c>
      <c r="F1432" s="36" t="s">
        <v>5114</v>
      </c>
      <c r="G1432" s="36" t="s">
        <v>5115</v>
      </c>
      <c r="H1432" s="35" t="s">
        <v>2089</v>
      </c>
      <c r="I1432" s="37">
        <v>375</v>
      </c>
      <c r="J1432" s="71" t="s">
        <v>7662</v>
      </c>
      <c r="K1432" s="52"/>
      <c r="L1432" s="52" t="str">
        <f>IF(VLOOKUP(B1432,Sheet2!A:B,2,FALSE)=0,"",VLOOKUP(B1432,Sheet2!A:B,2,FALSE))</f>
        <v/>
      </c>
    </row>
    <row r="1433" spans="1:12" x14ac:dyDescent="0.2">
      <c r="B1433" s="29" t="s">
        <v>5116</v>
      </c>
      <c r="C1433" s="29"/>
      <c r="D1433" s="29"/>
      <c r="E1433" s="35" t="s">
        <v>2079</v>
      </c>
      <c r="F1433" s="36" t="s">
        <v>5117</v>
      </c>
      <c r="G1433" s="36">
        <v>960</v>
      </c>
      <c r="H1433" s="35" t="s">
        <v>2089</v>
      </c>
      <c r="I1433" s="37">
        <v>22</v>
      </c>
      <c r="J1433" s="71" t="s">
        <v>7662</v>
      </c>
      <c r="K1433" s="52"/>
      <c r="L1433" s="52" t="str">
        <f>IF(VLOOKUP(B1433,Sheet2!A:B,2,FALSE)=0,"",VLOOKUP(B1433,Sheet2!A:B,2,FALSE))</f>
        <v/>
      </c>
    </row>
    <row r="1434" spans="1:12" x14ac:dyDescent="0.2">
      <c r="B1434" s="29" t="s">
        <v>5118</v>
      </c>
      <c r="C1434" s="29"/>
      <c r="D1434" s="29"/>
      <c r="E1434" s="35" t="s">
        <v>2079</v>
      </c>
      <c r="F1434" s="36" t="s">
        <v>5119</v>
      </c>
      <c r="G1434" s="36">
        <v>0</v>
      </c>
      <c r="H1434" s="35" t="s">
        <v>5064</v>
      </c>
      <c r="I1434" s="37">
        <v>5</v>
      </c>
      <c r="J1434" s="71" t="s">
        <v>7662</v>
      </c>
      <c r="K1434" s="52"/>
      <c r="L1434" s="52" t="str">
        <f>IF(VLOOKUP(B1434,Sheet2!A:B,2,FALSE)=0,"",VLOOKUP(B1434,Sheet2!A:B,2,FALSE))</f>
        <v/>
      </c>
    </row>
    <row r="1435" spans="1:12" x14ac:dyDescent="0.2">
      <c r="B1435" s="34" t="s">
        <v>5120</v>
      </c>
      <c r="C1435" s="29"/>
      <c r="D1435" s="29"/>
      <c r="E1435" s="35" t="s">
        <v>2079</v>
      </c>
      <c r="F1435" s="36" t="s">
        <v>5121</v>
      </c>
      <c r="G1435" s="36">
        <v>0</v>
      </c>
      <c r="H1435" s="35" t="s">
        <v>2089</v>
      </c>
      <c r="I1435" s="37">
        <v>84</v>
      </c>
      <c r="J1435" s="71" t="s">
        <v>7662</v>
      </c>
      <c r="K1435" s="52"/>
      <c r="L1435" s="52">
        <f>IF(VLOOKUP(B1435,Sheet2!A:B,2,FALSE)=0,"",VLOOKUP(B1435,Sheet2!A:B,2,FALSE))</f>
        <v>44</v>
      </c>
    </row>
    <row r="1436" spans="1:12" x14ac:dyDescent="0.2">
      <c r="B1436" s="34" t="s">
        <v>5124</v>
      </c>
      <c r="C1436" s="29"/>
      <c r="D1436" s="29"/>
      <c r="E1436" s="35" t="s">
        <v>2055</v>
      </c>
      <c r="F1436" s="36" t="s">
        <v>5125</v>
      </c>
      <c r="G1436" s="36" t="s">
        <v>5105</v>
      </c>
      <c r="H1436" s="35" t="s">
        <v>2072</v>
      </c>
      <c r="I1436" s="37">
        <v>11600</v>
      </c>
      <c r="J1436" s="53" t="s">
        <v>7742</v>
      </c>
      <c r="K1436" s="52"/>
      <c r="L1436" s="52" t="str">
        <f>IF(VLOOKUP(B1436,Sheet2!A:B,2,FALSE)=0,"",VLOOKUP(B1436,Sheet2!A:B,2,FALSE))</f>
        <v/>
      </c>
    </row>
    <row r="1437" spans="1:12" x14ac:dyDescent="0.2">
      <c r="A1437" t="str">
        <f t="shared" ref="A1437:A1446" si="24">F1437&amp;" "&amp;G1437</f>
        <v>砂纸 180＃</v>
      </c>
      <c r="B1437" s="34" t="s">
        <v>5126</v>
      </c>
      <c r="C1437" s="29" t="str">
        <f>VLOOKUP(A1437,Sheet5!A:C,2,FALSE)</f>
        <v>UFFQT033</v>
      </c>
      <c r="D1437" s="29" t="str">
        <f>VLOOKUP(A1437,Sheet5!A:C,3,FALSE)</f>
        <v>金刚砂 方形 180目 230*280</v>
      </c>
      <c r="E1437" s="35" t="s">
        <v>2417</v>
      </c>
      <c r="F1437" s="108" t="s">
        <v>3206</v>
      </c>
      <c r="G1437" s="108" t="s">
        <v>5127</v>
      </c>
      <c r="H1437" s="35" t="s">
        <v>2057</v>
      </c>
      <c r="I1437" s="37">
        <v>3300</v>
      </c>
      <c r="J1437" s="52"/>
      <c r="K1437" s="52"/>
      <c r="L1437" s="52">
        <v>2200</v>
      </c>
    </row>
    <row r="1438" spans="1:12" x14ac:dyDescent="0.2">
      <c r="A1438" t="str">
        <f t="shared" si="24"/>
        <v>砂带 2200*850*240</v>
      </c>
      <c r="B1438" s="34" t="s">
        <v>5128</v>
      </c>
      <c r="C1438" s="29" t="str">
        <f>VLOOKUP(A1438,Sheet5!A:C,2,FALSE)</f>
        <v>UFFQT034</v>
      </c>
      <c r="D1438" s="29" t="str">
        <f>VLOOKUP(A1438,Sheet5!A:C,3,FALSE)</f>
        <v>氧化铝 砂带 240目 2200*850</v>
      </c>
      <c r="E1438" s="35" t="s">
        <v>2417</v>
      </c>
      <c r="F1438" s="108" t="s">
        <v>5129</v>
      </c>
      <c r="G1438" s="108" t="s">
        <v>5130</v>
      </c>
      <c r="H1438" s="35" t="e">
        <v>#N/A</v>
      </c>
      <c r="I1438" s="37">
        <v>39</v>
      </c>
      <c r="J1438" s="52"/>
      <c r="K1438" s="52"/>
      <c r="L1438" s="52">
        <v>3000</v>
      </c>
    </row>
    <row r="1439" spans="1:12" x14ac:dyDescent="0.2">
      <c r="A1439" t="str">
        <f t="shared" si="24"/>
        <v>砂带 2200*850*320</v>
      </c>
      <c r="B1439" s="34" t="s">
        <v>5131</v>
      </c>
      <c r="C1439" s="29" t="str">
        <f>VLOOKUP(A1439,Sheet5!A:C,2,FALSE)</f>
        <v>UFFQT035</v>
      </c>
      <c r="D1439" s="29" t="str">
        <f>VLOOKUP(A1439,Sheet5!A:C,3,FALSE)</f>
        <v>氧化铝 砂带 320目 2200*850</v>
      </c>
      <c r="E1439" s="35" t="s">
        <v>2417</v>
      </c>
      <c r="F1439" s="108" t="s">
        <v>5129</v>
      </c>
      <c r="G1439" s="108" t="s">
        <v>5132</v>
      </c>
      <c r="H1439" s="35" t="s">
        <v>3186</v>
      </c>
      <c r="I1439" s="37">
        <v>37</v>
      </c>
      <c r="J1439" s="52"/>
      <c r="K1439" s="52"/>
      <c r="L1439" s="52">
        <v>3000</v>
      </c>
    </row>
    <row r="1440" spans="1:12" x14ac:dyDescent="0.2">
      <c r="A1440" t="str">
        <f t="shared" si="24"/>
        <v>绿芯防潮板、刨花板 1.6mm</v>
      </c>
      <c r="B1440" s="34" t="s">
        <v>5133</v>
      </c>
      <c r="C1440" s="29" t="str">
        <f>VLOOKUP(A1440,Sheet5!A:C,2,FALSE)</f>
        <v>UFM00150</v>
      </c>
      <c r="D1440" s="29" t="str">
        <f>VLOOKUP(A1440,Sheet5!A:C,3,FALSE)</f>
        <v>三聚氰胺 E1 平面 刨花板 2440*1220*16mm A白色B白色</v>
      </c>
      <c r="E1440" s="35" t="s">
        <v>2055</v>
      </c>
      <c r="F1440" s="108" t="s">
        <v>5134</v>
      </c>
      <c r="G1440" s="108" t="s">
        <v>5135</v>
      </c>
      <c r="H1440" s="35" t="s">
        <v>2057</v>
      </c>
      <c r="I1440" s="37">
        <v>138</v>
      </c>
      <c r="J1440" s="52"/>
      <c r="K1440" s="52"/>
      <c r="L1440" s="52">
        <v>24</v>
      </c>
    </row>
    <row r="1441" spans="1:12" x14ac:dyDescent="0.2">
      <c r="A1441" t="str">
        <f t="shared" si="24"/>
        <v>大双挂 单位：付</v>
      </c>
      <c r="B1441" s="29" t="s">
        <v>5136</v>
      </c>
      <c r="C1441" s="29" t="e">
        <f>VLOOKUP(A1441,Sheet5!A:C,2,FALSE)</f>
        <v>#N/A</v>
      </c>
      <c r="D1441" s="29" t="e">
        <f>VLOOKUP(A1441,Sheet5!A:C,3,FALSE)</f>
        <v>#N/A</v>
      </c>
      <c r="E1441" s="35" t="s">
        <v>2079</v>
      </c>
      <c r="F1441" s="108" t="s">
        <v>5137</v>
      </c>
      <c r="G1441" s="108" t="s">
        <v>5138</v>
      </c>
      <c r="H1441" s="35" t="s">
        <v>2089</v>
      </c>
      <c r="I1441" s="37">
        <v>18</v>
      </c>
      <c r="J1441" s="52"/>
      <c r="K1441" s="52"/>
      <c r="L1441" s="52" t="str">
        <f>IF(VLOOKUP(B1441,Sheet2!A:B,2,FALSE)=0,"",VLOOKUP(B1441,Sheet2!A:B,2,FALSE))</f>
        <v/>
      </c>
    </row>
    <row r="1442" spans="1:12" x14ac:dyDescent="0.2">
      <c r="A1442" t="str">
        <f t="shared" si="24"/>
        <v>斜形圆铁片 0</v>
      </c>
      <c r="B1442" s="29" t="s">
        <v>5139</v>
      </c>
      <c r="C1442" s="29" t="e">
        <f>VLOOKUP(A1442,Sheet5!A:C,2,FALSE)</f>
        <v>#N/A</v>
      </c>
      <c r="D1442" s="29" t="e">
        <f>VLOOKUP(A1442,Sheet5!A:C,3,FALSE)</f>
        <v>#N/A</v>
      </c>
      <c r="E1442" s="35" t="s">
        <v>2079</v>
      </c>
      <c r="F1442" s="108" t="s">
        <v>5140</v>
      </c>
      <c r="G1442" s="108">
        <v>0</v>
      </c>
      <c r="H1442" s="35" t="s">
        <v>2089</v>
      </c>
      <c r="I1442" s="37">
        <v>20</v>
      </c>
      <c r="J1442" s="52"/>
      <c r="K1442" s="52"/>
      <c r="L1442" s="52" t="str">
        <f>IF(VLOOKUP(B1442,Sheet2!A:B,2,FALSE)=0,"",VLOOKUP(B1442,Sheet2!A:B,2,FALSE))</f>
        <v/>
      </c>
    </row>
    <row r="1443" spans="1:12" x14ac:dyDescent="0.2">
      <c r="A1443" t="str">
        <f t="shared" si="24"/>
        <v>双头扁担 0</v>
      </c>
      <c r="B1443" s="29" t="s">
        <v>5141</v>
      </c>
      <c r="C1443" s="29" t="e">
        <f>VLOOKUP(A1443,Sheet5!A:C,2,FALSE)</f>
        <v>#N/A</v>
      </c>
      <c r="D1443" s="29" t="e">
        <f>VLOOKUP(A1443,Sheet5!A:C,3,FALSE)</f>
        <v>#N/A</v>
      </c>
      <c r="E1443" s="35" t="s">
        <v>2079</v>
      </c>
      <c r="F1443" s="108" t="s">
        <v>5142</v>
      </c>
      <c r="G1443" s="108">
        <v>0</v>
      </c>
      <c r="H1443" s="35" t="s">
        <v>2089</v>
      </c>
      <c r="I1443" s="37">
        <v>14</v>
      </c>
      <c r="J1443" s="52"/>
      <c r="K1443" s="52"/>
      <c r="L1443" s="52" t="str">
        <f>IF(VLOOKUP(B1443,Sheet2!A:B,2,FALSE)=0,"",VLOOKUP(B1443,Sheet2!A:B,2,FALSE))</f>
        <v/>
      </c>
    </row>
    <row r="1444" spans="1:12" x14ac:dyDescent="0.2">
      <c r="A1444" t="str">
        <f t="shared" si="24"/>
        <v>反弹器 9089604海蒂斯</v>
      </c>
      <c r="B1444" s="29" t="s">
        <v>5143</v>
      </c>
      <c r="C1444" s="29" t="str">
        <f>VLOOKUP(A1444,Sheet5!A:C,2,FALSE)</f>
        <v>UFFQT036</v>
      </c>
      <c r="D1444" s="29" t="str">
        <f>VLOOKUP(A1444,Sheet5!A:C,3,FALSE)</f>
        <v>POM 海蒂斯反弹器 灰色</v>
      </c>
      <c r="E1444" s="35" t="s">
        <v>2079</v>
      </c>
      <c r="F1444" s="108" t="s">
        <v>5144</v>
      </c>
      <c r="G1444" s="108" t="s">
        <v>5145</v>
      </c>
      <c r="H1444" s="35" t="s">
        <v>2089</v>
      </c>
      <c r="I1444" s="37">
        <v>10</v>
      </c>
      <c r="J1444" s="52"/>
      <c r="K1444" s="52"/>
      <c r="L1444" s="52">
        <f>IF(VLOOKUP(B1444,Sheet2!A:B,2,FALSE)=0,"",VLOOKUP(B1444,Sheet2!A:B,2,FALSE))</f>
        <v>95</v>
      </c>
    </row>
    <row r="1445" spans="1:12" x14ac:dyDescent="0.2">
      <c r="A1445" t="str">
        <f t="shared" si="24"/>
        <v>角码 加盖</v>
      </c>
      <c r="B1445" s="29" t="s">
        <v>5146</v>
      </c>
      <c r="C1445" s="29" t="e">
        <f>VLOOKUP(A1445,Sheet5!A:C,2,FALSE)</f>
        <v>#N/A</v>
      </c>
      <c r="D1445" s="29" t="e">
        <f>VLOOKUP(A1445,Sheet5!A:C,3,FALSE)</f>
        <v>#N/A</v>
      </c>
      <c r="E1445" s="35" t="s">
        <v>2079</v>
      </c>
      <c r="F1445" s="108" t="s">
        <v>5091</v>
      </c>
      <c r="G1445" s="108" t="s">
        <v>5147</v>
      </c>
      <c r="H1445" s="35" t="s">
        <v>2089</v>
      </c>
      <c r="I1445" s="37">
        <v>10</v>
      </c>
      <c r="J1445" s="52"/>
      <c r="K1445" s="52"/>
      <c r="L1445" s="52" t="str">
        <f>IF(VLOOKUP(B1445,Sheet2!A:B,2,FALSE)=0,"",VLOOKUP(B1445,Sheet2!A:B,2,FALSE))</f>
        <v/>
      </c>
    </row>
    <row r="1446" spans="1:12" x14ac:dyDescent="0.2">
      <c r="A1446" t="str">
        <f t="shared" si="24"/>
        <v>滑轨 14寸DTC三节阻尼轨带钩</v>
      </c>
      <c r="B1446" s="34" t="s">
        <v>5148</v>
      </c>
      <c r="C1446" s="29" t="str">
        <f>VLOOKUP(A1446,Sheet5!A:C,2,FALSE)</f>
        <v>UFPHG005</v>
      </c>
      <c r="D1446" s="29" t="str">
        <f>VLOOKUP(A1446,Sheet5!A:C,3,FALSE)</f>
        <v>不锈钢 DTC三节隐藏滑轨 全抽350mm 镀镍</v>
      </c>
      <c r="E1446" s="35" t="s">
        <v>2079</v>
      </c>
      <c r="F1446" s="108" t="s">
        <v>5149</v>
      </c>
      <c r="G1446" s="108" t="s">
        <v>5150</v>
      </c>
      <c r="H1446" s="35" t="s">
        <v>2089</v>
      </c>
      <c r="I1446" s="37">
        <v>150</v>
      </c>
      <c r="J1446" s="52"/>
      <c r="K1446" s="52"/>
      <c r="L1446" s="52">
        <v>70</v>
      </c>
    </row>
    <row r="1447" spans="1:12" x14ac:dyDescent="0.2">
      <c r="B1447" s="34" t="s">
        <v>5151</v>
      </c>
      <c r="C1447" s="29"/>
      <c r="D1447" s="29"/>
      <c r="E1447" s="35" t="s">
        <v>2417</v>
      </c>
      <c r="F1447" s="36" t="s">
        <v>5152</v>
      </c>
      <c r="G1447" s="36" t="s">
        <v>5153</v>
      </c>
      <c r="H1447" s="35" t="s">
        <v>2072</v>
      </c>
      <c r="I1447" s="37">
        <v>2850</v>
      </c>
      <c r="J1447" s="53" t="s">
        <v>7742</v>
      </c>
      <c r="K1447" s="52"/>
      <c r="L1447" s="52" t="str">
        <f>IF(VLOOKUP(B1447,Sheet2!A:B,2,FALSE)=0,"",VLOOKUP(B1447,Sheet2!A:B,2,FALSE))</f>
        <v/>
      </c>
    </row>
    <row r="1448" spans="1:12" x14ac:dyDescent="0.2">
      <c r="B1448" s="34" t="s">
        <v>5155</v>
      </c>
      <c r="C1448" s="29"/>
      <c r="D1448" s="29"/>
      <c r="E1448" s="35" t="s">
        <v>2417</v>
      </c>
      <c r="F1448" s="36" t="s">
        <v>5129</v>
      </c>
      <c r="G1448" s="36">
        <v>0</v>
      </c>
      <c r="H1448" s="35" t="s">
        <v>3186</v>
      </c>
      <c r="I1448" s="37">
        <v>24</v>
      </c>
      <c r="J1448" s="53" t="s">
        <v>7742</v>
      </c>
      <c r="K1448" s="52"/>
      <c r="L1448" s="52" t="str">
        <f>IF(VLOOKUP(B1448,Sheet2!A:B,2,FALSE)=0,"",VLOOKUP(B1448,Sheet2!A:B,2,FALSE))</f>
        <v/>
      </c>
    </row>
    <row r="1449" spans="1:12" x14ac:dyDescent="0.2">
      <c r="B1449" s="29" t="s">
        <v>5156</v>
      </c>
      <c r="C1449" s="29"/>
      <c r="D1449" s="29"/>
      <c r="E1449" s="35" t="s">
        <v>2417</v>
      </c>
      <c r="F1449" s="36" t="s">
        <v>5129</v>
      </c>
      <c r="G1449" s="36" t="s">
        <v>5157</v>
      </c>
      <c r="H1449" s="35" t="s">
        <v>3186</v>
      </c>
      <c r="I1449" s="37">
        <v>46</v>
      </c>
      <c r="J1449" s="53" t="s">
        <v>7742</v>
      </c>
      <c r="K1449" s="52"/>
      <c r="L1449" s="52" t="str">
        <f>IF(VLOOKUP(B1449,Sheet2!A:B,2,FALSE)=0,"",VLOOKUP(B1449,Sheet2!A:B,2,FALSE))</f>
        <v/>
      </c>
    </row>
    <row r="1450" spans="1:12" x14ac:dyDescent="0.2">
      <c r="A1450" t="str">
        <f t="shared" ref="A1450:A1455" si="25">F1450&amp;" "&amp;G1450</f>
        <v>E1铝箔底板 16mm</v>
      </c>
      <c r="B1450" s="34" t="s">
        <v>5158</v>
      </c>
      <c r="C1450" s="29" t="str">
        <f>VLOOKUP(A1450,Sheet5!A:C,2,FALSE)</f>
        <v>UFM00188</v>
      </c>
      <c r="D1450" s="29" t="str">
        <f>VLOOKUP(A1450,Sheet5!A:C,3,FALSE)</f>
        <v>三聚氰胺 E1 平面 铝箔刨花板 2440*1220*16mm A银色B银色</v>
      </c>
      <c r="E1450" s="35" t="s">
        <v>2055</v>
      </c>
      <c r="F1450" s="108" t="s">
        <v>5159</v>
      </c>
      <c r="G1450" s="108" t="s">
        <v>5160</v>
      </c>
      <c r="H1450" s="35" t="s">
        <v>2057</v>
      </c>
      <c r="I1450" s="37">
        <v>58</v>
      </c>
      <c r="J1450" s="52"/>
      <c r="K1450" s="52"/>
      <c r="L1450" s="52">
        <v>58</v>
      </c>
    </row>
    <row r="1451" spans="1:12" x14ac:dyDescent="0.2">
      <c r="A1451" t="str">
        <f t="shared" si="25"/>
        <v>中纤/样品 5mm</v>
      </c>
      <c r="B1451" s="34" t="s">
        <v>5161</v>
      </c>
      <c r="C1451" s="29" t="e">
        <f>VLOOKUP(A1451,Sheet5!A:C,2,FALSE)</f>
        <v>#N/A</v>
      </c>
      <c r="D1451" s="29" t="e">
        <f>VLOOKUP(A1451,Sheet5!A:C,3,FALSE)</f>
        <v>#N/A</v>
      </c>
      <c r="E1451" s="35" t="s">
        <v>2055</v>
      </c>
      <c r="F1451" s="108" t="s">
        <v>5162</v>
      </c>
      <c r="G1451" s="108" t="s">
        <v>5163</v>
      </c>
      <c r="H1451" s="35" t="s">
        <v>2057</v>
      </c>
      <c r="I1451" s="37">
        <v>1</v>
      </c>
      <c r="J1451" s="52"/>
      <c r="K1451" s="52"/>
      <c r="L1451" s="52">
        <v>1</v>
      </c>
    </row>
    <row r="1452" spans="1:12" x14ac:dyDescent="0.2">
      <c r="A1452" t="str">
        <f t="shared" si="25"/>
        <v>中纤板1216单 暖白</v>
      </c>
      <c r="B1452" s="34" t="s">
        <v>5164</v>
      </c>
      <c r="C1452" s="29" t="e">
        <f>VLOOKUP(A1452,Sheet5!A:C,2,FALSE)</f>
        <v>#N/A</v>
      </c>
      <c r="D1452" s="29" t="e">
        <f>VLOOKUP(A1452,Sheet5!A:C,3,FALSE)</f>
        <v>#N/A</v>
      </c>
      <c r="E1452" s="35" t="s">
        <v>2055</v>
      </c>
      <c r="F1452" s="108" t="s">
        <v>5165</v>
      </c>
      <c r="G1452" s="108" t="s">
        <v>5166</v>
      </c>
      <c r="H1452" s="35" t="s">
        <v>2057</v>
      </c>
      <c r="I1452" s="37">
        <v>31</v>
      </c>
      <c r="J1452" s="52"/>
      <c r="K1452" s="52"/>
      <c r="L1452" s="52">
        <v>31</v>
      </c>
    </row>
    <row r="1453" spans="1:12" x14ac:dyDescent="0.2">
      <c r="A1453" t="str">
        <f t="shared" si="25"/>
        <v>中纤板 浅黄光面5mm</v>
      </c>
      <c r="B1453" s="34" t="s">
        <v>5168</v>
      </c>
      <c r="C1453" s="29" t="str">
        <f>VLOOKUP(A1453,Sheet5!A:C,2,FALSE)</f>
        <v>UFM00152</v>
      </c>
      <c r="D1453" s="29" t="str">
        <f>VLOOKUP(A1453,Sheet5!A:C,3,FALSE)</f>
        <v>中密度纤维 E1 平面 双面板 2440*1220*5mm A浅黄B浅黄</v>
      </c>
      <c r="E1453" s="35" t="s">
        <v>2055</v>
      </c>
      <c r="F1453" s="108" t="s">
        <v>2176</v>
      </c>
      <c r="G1453" s="108" t="s">
        <v>8352</v>
      </c>
      <c r="H1453" s="35" t="s">
        <v>2057</v>
      </c>
      <c r="I1453" s="37">
        <v>55</v>
      </c>
      <c r="J1453" s="52"/>
      <c r="K1453" s="52"/>
      <c r="L1453" s="52">
        <v>55</v>
      </c>
    </row>
    <row r="1454" spans="1:12" x14ac:dyDescent="0.2">
      <c r="A1454" t="str">
        <f t="shared" si="25"/>
        <v>多层板 18mm</v>
      </c>
      <c r="B1454" s="34" t="s">
        <v>5170</v>
      </c>
      <c r="C1454" s="29" t="str">
        <f>VLOOKUP(A1454,Sheet5!A:C,2,FALSE)</f>
        <v>UFM00153</v>
      </c>
      <c r="D1454" s="29" t="str">
        <f>VLOOKUP(A1454,Sheet5!A:C,3,FALSE)</f>
        <v>三聚氰胺 E1 平面 多层板 2440*1220*18mm A灰色B灰色</v>
      </c>
      <c r="E1454" s="35" t="s">
        <v>2055</v>
      </c>
      <c r="F1454" s="108" t="s">
        <v>2157</v>
      </c>
      <c r="G1454" s="108" t="s">
        <v>4999</v>
      </c>
      <c r="H1454" s="35" t="s">
        <v>2057</v>
      </c>
      <c r="I1454" s="37">
        <v>5</v>
      </c>
      <c r="J1454" s="52"/>
      <c r="K1454" s="52"/>
      <c r="L1454" s="52">
        <v>5</v>
      </c>
    </row>
    <row r="1455" spans="1:12" x14ac:dyDescent="0.2">
      <c r="A1455" t="str">
        <f t="shared" si="25"/>
        <v>多层板 5mm</v>
      </c>
      <c r="B1455" s="34" t="s">
        <v>5171</v>
      </c>
      <c r="C1455" s="29" t="str">
        <f>VLOOKUP(A1455,Sheet5!A:C,2,FALSE)</f>
        <v>UFM00154</v>
      </c>
      <c r="D1455" s="29" t="str">
        <f>VLOOKUP(A1455,Sheet5!A:C,3,FALSE)</f>
        <v>三聚氰胺 E1 平面 多层板 2440*1220*5mm A灰色B灰色</v>
      </c>
      <c r="E1455" s="35" t="s">
        <v>2055</v>
      </c>
      <c r="F1455" s="108" t="s">
        <v>2157</v>
      </c>
      <c r="G1455" s="108" t="s">
        <v>5163</v>
      </c>
      <c r="H1455" s="35" t="s">
        <v>2057</v>
      </c>
      <c r="I1455" s="37">
        <v>5</v>
      </c>
      <c r="J1455" s="52"/>
      <c r="K1455" s="52"/>
      <c r="L1455" s="52">
        <f>IF(VLOOKUP(B1455,Sheet2!A:B,2,FALSE)=0,"",VLOOKUP(B1455,Sheet2!A:B,2,FALSE))</f>
        <v>30</v>
      </c>
    </row>
    <row r="1456" spans="1:12" x14ac:dyDescent="0.2">
      <c r="B1456" s="34" t="s">
        <v>5173</v>
      </c>
      <c r="C1456" s="29"/>
      <c r="D1456" s="29"/>
      <c r="E1456" s="35" t="s">
        <v>2055</v>
      </c>
      <c r="F1456" s="36" t="s">
        <v>5172</v>
      </c>
      <c r="G1456" s="36" t="s">
        <v>5174</v>
      </c>
      <c r="H1456" s="35" t="s">
        <v>2072</v>
      </c>
      <c r="I1456" s="37">
        <v>2500</v>
      </c>
      <c r="J1456" s="53" t="s">
        <v>7742</v>
      </c>
      <c r="K1456" s="52"/>
      <c r="L1456" s="52" t="str">
        <f>IF(VLOOKUP(B1456,Sheet2!A:B,2,FALSE)=0,"",VLOOKUP(B1456,Sheet2!A:B,2,FALSE))</f>
        <v/>
      </c>
    </row>
    <row r="1457" spans="1:13" x14ac:dyDescent="0.2">
      <c r="B1457" s="34" t="s">
        <v>5175</v>
      </c>
      <c r="C1457" s="29"/>
      <c r="D1457" s="29"/>
      <c r="E1457" s="35" t="s">
        <v>2055</v>
      </c>
      <c r="F1457" s="36" t="s">
        <v>5172</v>
      </c>
      <c r="G1457" s="36" t="s">
        <v>2829</v>
      </c>
      <c r="H1457" s="35" t="s">
        <v>2072</v>
      </c>
      <c r="I1457" s="37">
        <v>1000</v>
      </c>
      <c r="J1457" s="53" t="s">
        <v>7742</v>
      </c>
      <c r="K1457" s="52"/>
      <c r="L1457" s="52" t="str">
        <f>IF(VLOOKUP(B1457,Sheet2!A:B,2,FALSE)=0,"",VLOOKUP(B1457,Sheet2!A:B,2,FALSE))</f>
        <v/>
      </c>
    </row>
    <row r="1458" spans="1:13" x14ac:dyDescent="0.2">
      <c r="A1458" t="str">
        <f t="shared" ref="A1458:A1463" si="26">F1458&amp;" "&amp;G1458</f>
        <v>封边条 20cm</v>
      </c>
      <c r="B1458" s="34" t="s">
        <v>5176</v>
      </c>
      <c r="C1458" s="29" t="e">
        <f>VLOOKUP(A1458,Sheet5!A:C,2,FALSE)</f>
        <v>#N/A</v>
      </c>
      <c r="D1458" s="29" t="e">
        <f>VLOOKUP(A1458,Sheet5!A:C,3,FALSE)</f>
        <v>#N/A</v>
      </c>
      <c r="E1458" s="35" t="s">
        <v>2055</v>
      </c>
      <c r="F1458" s="108" t="s">
        <v>2070</v>
      </c>
      <c r="G1458" s="108" t="s">
        <v>5177</v>
      </c>
      <c r="H1458" s="35" t="s">
        <v>2072</v>
      </c>
      <c r="I1458" s="37">
        <v>32400</v>
      </c>
      <c r="J1458" s="52"/>
      <c r="K1458" s="52"/>
      <c r="L1458" s="52">
        <v>20000</v>
      </c>
    </row>
    <row r="1459" spans="1:13" x14ac:dyDescent="0.2">
      <c r="A1459" t="str">
        <f t="shared" si="26"/>
        <v>封边条 16cm</v>
      </c>
      <c r="B1459" s="29" t="s">
        <v>5178</v>
      </c>
      <c r="C1459" s="29" t="e">
        <f>VLOOKUP(A1459,Sheet5!A:C,2,FALSE)</f>
        <v>#N/A</v>
      </c>
      <c r="D1459" s="29" t="e">
        <f>VLOOKUP(A1459,Sheet5!A:C,3,FALSE)</f>
        <v>#N/A</v>
      </c>
      <c r="E1459" s="35" t="s">
        <v>2055</v>
      </c>
      <c r="F1459" s="108" t="s">
        <v>2070</v>
      </c>
      <c r="G1459" s="108" t="s">
        <v>5179</v>
      </c>
      <c r="H1459" s="35" t="s">
        <v>2072</v>
      </c>
      <c r="I1459" s="37">
        <v>47850</v>
      </c>
      <c r="J1459" s="52"/>
      <c r="K1459" s="52"/>
      <c r="L1459" s="52">
        <v>15800</v>
      </c>
    </row>
    <row r="1460" spans="1:13" x14ac:dyDescent="0.2">
      <c r="A1460" t="str">
        <f t="shared" si="26"/>
        <v>海福乐前盖铰链底座 0</v>
      </c>
      <c r="B1460" s="29" t="s">
        <v>5180</v>
      </c>
      <c r="C1460" s="29" t="str">
        <f>VLOOKUP(A1460,Sheet5!A:C,2,FALSE)</f>
        <v>UFPJL013</v>
      </c>
      <c r="D1460" s="29" t="str">
        <f>VLOOKUP(A1460,Sheet5!A:C,3,FALSE)</f>
        <v>不锈钢 海福乐铰链底座 全盖两孔 镀镍</v>
      </c>
      <c r="E1460" s="35" t="s">
        <v>2079</v>
      </c>
      <c r="F1460" s="108" t="s">
        <v>5083</v>
      </c>
      <c r="G1460" s="108">
        <v>0</v>
      </c>
      <c r="H1460" s="35" t="s">
        <v>2089</v>
      </c>
      <c r="I1460" s="37">
        <v>8868</v>
      </c>
      <c r="J1460" s="52"/>
      <c r="K1460" s="52"/>
      <c r="L1460" s="52">
        <v>2710</v>
      </c>
    </row>
    <row r="1461" spans="1:13" x14ac:dyDescent="0.2">
      <c r="A1461" t="str">
        <f t="shared" si="26"/>
        <v>乐卡内掩铰链有阻尼 0</v>
      </c>
      <c r="B1461" s="29" t="s">
        <v>5181</v>
      </c>
      <c r="C1461" s="29" t="str">
        <f>VLOOKUP(A1461,Sheet5!A:C,2,FALSE)</f>
        <v>UFPJL014</v>
      </c>
      <c r="D1461" s="29" t="str">
        <f>VLOOKUP(A1461,Sheet5!A:C,3,FALSE)</f>
        <v>不锈钢 乐卡铰链 内掩两孔带阻尼 镀镍</v>
      </c>
      <c r="E1461" s="35" t="s">
        <v>2079</v>
      </c>
      <c r="F1461" s="108" t="s">
        <v>5182</v>
      </c>
      <c r="G1461" s="108">
        <v>0</v>
      </c>
      <c r="H1461" s="35" t="s">
        <v>2089</v>
      </c>
      <c r="I1461" s="37">
        <v>5594</v>
      </c>
      <c r="J1461" s="52"/>
      <c r="K1461" s="52"/>
      <c r="L1461" s="52">
        <v>70</v>
      </c>
    </row>
    <row r="1462" spans="1:13" x14ac:dyDescent="0.2">
      <c r="A1462" t="str">
        <f t="shared" si="26"/>
        <v>4孔全盖铰链无阻尼 0</v>
      </c>
      <c r="B1462" s="29" t="s">
        <v>5183</v>
      </c>
      <c r="C1462" s="29" t="str">
        <f>VLOOKUP(A1462,Sheet5!A:C,2,FALSE)</f>
        <v>UFPJL011</v>
      </c>
      <c r="D1462" s="29" t="str">
        <f>VLOOKUP(A1462,Sheet5!A:C,3,FALSE)</f>
        <v>不锈钢 DTC铰链 全盖四孔无弹簧无阻尼 镀镍</v>
      </c>
      <c r="E1462" s="35" t="s">
        <v>2079</v>
      </c>
      <c r="F1462" s="108" t="s">
        <v>5184</v>
      </c>
      <c r="G1462" s="108">
        <v>0</v>
      </c>
      <c r="H1462" s="35" t="s">
        <v>2089</v>
      </c>
      <c r="I1462" s="37">
        <v>24</v>
      </c>
      <c r="J1462" s="52"/>
      <c r="K1462" s="52"/>
      <c r="L1462" s="52">
        <v>24</v>
      </c>
    </row>
    <row r="1463" spans="1:13" x14ac:dyDescent="0.2">
      <c r="A1463" t="str">
        <f t="shared" si="26"/>
        <v>DTC全盖铰链C85A4A6H 0</v>
      </c>
      <c r="B1463" s="29" t="s">
        <v>5185</v>
      </c>
      <c r="C1463" s="29" t="str">
        <f>VLOOKUP(A1463,Sheet5!A:C,2,FALSE)</f>
        <v>UFPJL015</v>
      </c>
      <c r="D1463" s="29" t="str">
        <f>VLOOKUP(A1463,Sheet5!A:C,3,FALSE)</f>
        <v>不锈钢 DTC铰链 全盖四孔带阻尼 镀镍</v>
      </c>
      <c r="E1463" s="35" t="s">
        <v>2079</v>
      </c>
      <c r="F1463" s="108" t="s">
        <v>5186</v>
      </c>
      <c r="G1463" s="108">
        <v>0</v>
      </c>
      <c r="H1463" s="35" t="s">
        <v>2089</v>
      </c>
      <c r="I1463" s="37">
        <v>110</v>
      </c>
      <c r="J1463" s="52"/>
      <c r="K1463" s="52"/>
      <c r="L1463" s="52">
        <v>160</v>
      </c>
    </row>
    <row r="1464" spans="1:13" x14ac:dyDescent="0.2">
      <c r="B1464" s="29" t="s">
        <v>5187</v>
      </c>
      <c r="C1464" s="29"/>
      <c r="D1464" s="29"/>
      <c r="E1464" s="35" t="s">
        <v>2079</v>
      </c>
      <c r="F1464" s="36" t="s">
        <v>5188</v>
      </c>
      <c r="G1464" s="36" t="s">
        <v>5189</v>
      </c>
      <c r="H1464" s="35" t="s">
        <v>2089</v>
      </c>
      <c r="I1464" s="37">
        <v>4000</v>
      </c>
      <c r="J1464" s="53" t="s">
        <v>7742</v>
      </c>
      <c r="K1464" s="52"/>
      <c r="L1464" s="52">
        <v>4000</v>
      </c>
    </row>
    <row r="1465" spans="1:13" x14ac:dyDescent="0.2">
      <c r="B1465" s="29" t="s">
        <v>5190</v>
      </c>
      <c r="C1465" s="29"/>
      <c r="D1465" s="29"/>
      <c r="E1465" s="35" t="s">
        <v>2079</v>
      </c>
      <c r="F1465" s="36" t="s">
        <v>5191</v>
      </c>
      <c r="G1465" s="36">
        <v>0</v>
      </c>
      <c r="H1465" s="35" t="s">
        <v>2089</v>
      </c>
      <c r="I1465" s="37">
        <v>5000</v>
      </c>
      <c r="J1465" s="53" t="s">
        <v>7742</v>
      </c>
      <c r="K1465" s="52"/>
      <c r="L1465" s="52" t="str">
        <f>IF(VLOOKUP(B1465,Sheet2!A:B,2,FALSE)=0,"",VLOOKUP(B1465,Sheet2!A:B,2,FALSE))</f>
        <v/>
      </c>
    </row>
    <row r="1466" spans="1:13" x14ac:dyDescent="0.2">
      <c r="A1466" t="str">
        <f t="shared" ref="A1466:A1477" si="27">F1466&amp;" "&amp;G1466</f>
        <v>不锈钢自攻钉 ST5*45</v>
      </c>
      <c r="B1466" s="29" t="s">
        <v>5192</v>
      </c>
      <c r="C1466" s="29" t="str">
        <f>VLOOKUP(A1466,Sheet5!A:C,2,FALSE)</f>
        <v>UFPLS063</v>
      </c>
      <c r="D1466" s="29" t="str">
        <f>VLOOKUP(A1466,Sheet5!A:C,3,FALSE)</f>
        <v>不锈钢 十字沉头 机钉 M5*45</v>
      </c>
      <c r="E1466" s="35" t="s">
        <v>2079</v>
      </c>
      <c r="F1466" s="108" t="s">
        <v>5092</v>
      </c>
      <c r="G1466" s="108" t="s">
        <v>5193</v>
      </c>
      <c r="H1466" s="35" t="s">
        <v>2089</v>
      </c>
      <c r="I1466" s="37">
        <v>7000</v>
      </c>
      <c r="J1466" s="52"/>
      <c r="K1466" s="52"/>
      <c r="L1466" s="52">
        <v>10500</v>
      </c>
    </row>
    <row r="1467" spans="1:13" x14ac:dyDescent="0.2">
      <c r="A1467" t="str">
        <f t="shared" si="27"/>
        <v>明挂码挂片 吊码</v>
      </c>
      <c r="B1467" s="29" t="s">
        <v>5194</v>
      </c>
      <c r="C1467" s="29" t="str">
        <f>VLOOKUP(A1467,Sheet5!A:C,2,FALSE)</f>
        <v>UFPDM003</v>
      </c>
      <c r="D1467" s="29" t="str">
        <f>VLOOKUP(A1467,Sheet5!A:C,3,FALSE)</f>
        <v>铁 吊码挂片 三孔</v>
      </c>
      <c r="E1467" s="35" t="s">
        <v>2079</v>
      </c>
      <c r="F1467" s="108" t="s">
        <v>5100</v>
      </c>
      <c r="G1467" s="108" t="s">
        <v>5195</v>
      </c>
      <c r="H1467" s="35" t="s">
        <v>2089</v>
      </c>
      <c r="I1467" s="37">
        <v>3000</v>
      </c>
      <c r="J1467" s="52"/>
      <c r="K1467" s="52"/>
      <c r="L1467" s="52">
        <v>3000</v>
      </c>
    </row>
    <row r="1468" spans="1:13" x14ac:dyDescent="0.2">
      <c r="A1468" t="str">
        <f t="shared" si="27"/>
        <v>胶合板 18mm（一级）</v>
      </c>
      <c r="B1468" s="34" t="s">
        <v>5196</v>
      </c>
      <c r="C1468" s="29" t="e">
        <f>VLOOKUP(A1468,Sheet5!A:C,2,FALSE)</f>
        <v>#N/A</v>
      </c>
      <c r="D1468" s="29" t="e">
        <f>VLOOKUP(A1468,Sheet5!A:C,3,FALSE)</f>
        <v>#N/A</v>
      </c>
      <c r="E1468" s="35" t="s">
        <v>2055</v>
      </c>
      <c r="F1468" s="108" t="s">
        <v>4997</v>
      </c>
      <c r="G1468" s="108" t="s">
        <v>5197</v>
      </c>
      <c r="H1468" s="35" t="s">
        <v>2057</v>
      </c>
      <c r="I1468" s="37">
        <v>545</v>
      </c>
      <c r="J1468" s="52"/>
      <c r="K1468" s="52"/>
      <c r="L1468" s="52" t="str">
        <f>IF(VLOOKUP(B1468,Sheet2!A:B,2,FALSE)=0,"",VLOOKUP(B1468,Sheet2!A:B,2,FALSE))</f>
        <v/>
      </c>
      <c r="M1468" s="56" t="s">
        <v>7744</v>
      </c>
    </row>
    <row r="1469" spans="1:13" x14ac:dyDescent="0.2">
      <c r="A1469" t="str">
        <f t="shared" si="27"/>
        <v>胶合板 15mm（一级）</v>
      </c>
      <c r="B1469" s="34" t="s">
        <v>5199</v>
      </c>
      <c r="C1469" s="29" t="e">
        <f>VLOOKUP(A1469,Sheet5!A:C,2,FALSE)</f>
        <v>#N/A</v>
      </c>
      <c r="D1469" s="29" t="e">
        <f>VLOOKUP(A1469,Sheet5!A:C,3,FALSE)</f>
        <v>#N/A</v>
      </c>
      <c r="E1469" s="35" t="s">
        <v>2055</v>
      </c>
      <c r="F1469" s="108" t="s">
        <v>4997</v>
      </c>
      <c r="G1469" s="108" t="s">
        <v>5200</v>
      </c>
      <c r="H1469" s="35" t="s">
        <v>2057</v>
      </c>
      <c r="I1469" s="37">
        <v>315</v>
      </c>
      <c r="J1469" s="52"/>
      <c r="K1469" s="52"/>
      <c r="L1469" s="52" t="str">
        <f>IF(VLOOKUP(B1469,Sheet2!A:B,2,FALSE)=0,"",VLOOKUP(B1469,Sheet2!A:B,2,FALSE))</f>
        <v/>
      </c>
      <c r="M1469" s="56" t="s">
        <v>7744</v>
      </c>
    </row>
    <row r="1470" spans="1:13" x14ac:dyDescent="0.2">
      <c r="A1470" t="str">
        <f t="shared" si="27"/>
        <v>椿木 2.5cm（一级）</v>
      </c>
      <c r="B1470" s="34" t="s">
        <v>5201</v>
      </c>
      <c r="C1470" s="29" t="str">
        <f>VLOOKUP(A1470,Sheet5!A:C,2,FALSE)</f>
        <v>UFM00172</v>
      </c>
      <c r="D1470" s="29" t="str">
        <f>VLOOKUP(A1470,Sheet5!A:C,3,FALSE)</f>
        <v>实木 一级 椿木 25mm</v>
      </c>
      <c r="E1470" s="35" t="s">
        <v>2055</v>
      </c>
      <c r="F1470" s="108" t="s">
        <v>5202</v>
      </c>
      <c r="G1470" s="108" t="s">
        <v>5198</v>
      </c>
      <c r="H1470" s="35" t="s">
        <v>2096</v>
      </c>
      <c r="I1470" s="37">
        <v>7.3714000000000013</v>
      </c>
      <c r="J1470" s="52"/>
      <c r="K1470" s="52"/>
      <c r="L1470" s="53" t="s">
        <v>7745</v>
      </c>
    </row>
    <row r="1471" spans="1:13" x14ac:dyDescent="0.2">
      <c r="A1471" t="str">
        <f t="shared" si="27"/>
        <v>胶水830 单位：公斤</v>
      </c>
      <c r="B1471" s="34" t="s">
        <v>5204</v>
      </c>
      <c r="C1471" s="29" t="e">
        <f>VLOOKUP(A1471,Sheet5!A:C,2,FALSE)</f>
        <v>#N/A</v>
      </c>
      <c r="D1471" s="29" t="e">
        <f>VLOOKUP(A1471,Sheet5!A:C,3,FALSE)</f>
        <v>#N/A</v>
      </c>
      <c r="E1471" s="35" t="s">
        <v>2055</v>
      </c>
      <c r="F1471" s="108" t="s">
        <v>5205</v>
      </c>
      <c r="G1471" s="108" t="s">
        <v>5206</v>
      </c>
      <c r="H1471" s="35" t="s">
        <v>1062</v>
      </c>
      <c r="I1471" s="37">
        <v>132</v>
      </c>
      <c r="J1471" s="52"/>
      <c r="K1471" s="52"/>
      <c r="L1471" s="52">
        <v>132</v>
      </c>
    </row>
    <row r="1472" spans="1:13" x14ac:dyDescent="0.2">
      <c r="A1472" t="str">
        <f t="shared" si="27"/>
        <v>台盆 8120</v>
      </c>
      <c r="B1472" s="34" t="s">
        <v>5207</v>
      </c>
      <c r="C1472" s="29" t="str">
        <f>VLOOKUP(A1472,Sheet5!A:C,2,FALSE)</f>
        <v>UFPTP001</v>
      </c>
      <c r="D1472" s="29" t="str">
        <f>VLOOKUP(A1472,Sheet5!A:C,3,FALSE)</f>
        <v>陶瓷 一体陶瓷盆 8120</v>
      </c>
      <c r="E1472" s="35" t="s">
        <v>2055</v>
      </c>
      <c r="F1472" s="108" t="s">
        <v>2476</v>
      </c>
      <c r="G1472" s="108">
        <v>8120</v>
      </c>
      <c r="H1472" s="35" t="s">
        <v>2089</v>
      </c>
      <c r="I1472" s="37">
        <v>35</v>
      </c>
      <c r="J1472" s="52"/>
      <c r="K1472" s="52"/>
      <c r="L1472" s="52">
        <v>35</v>
      </c>
    </row>
    <row r="1473" spans="1:13" x14ac:dyDescent="0.2">
      <c r="A1473" t="str">
        <f t="shared" si="27"/>
        <v>面板 15mm</v>
      </c>
      <c r="B1473" s="34" t="s">
        <v>5208</v>
      </c>
      <c r="C1473" s="29" t="e">
        <f>VLOOKUP(A1473,Sheet5!A:C,2,FALSE)</f>
        <v>#N/A</v>
      </c>
      <c r="D1473" s="29" t="e">
        <f>VLOOKUP(A1473,Sheet5!A:C,3,FALSE)</f>
        <v>#N/A</v>
      </c>
      <c r="E1473" s="35" t="s">
        <v>2055</v>
      </c>
      <c r="F1473" s="108" t="s">
        <v>5209</v>
      </c>
      <c r="G1473" s="108" t="s">
        <v>4998</v>
      </c>
      <c r="H1473" s="35" t="s">
        <v>2057</v>
      </c>
      <c r="I1473" s="37">
        <v>1</v>
      </c>
      <c r="J1473" s="52"/>
      <c r="K1473" s="52"/>
      <c r="L1473" s="52" t="str">
        <f>IF(VLOOKUP(B1473,Sheet2!A:B,2,FALSE)=0,"",VLOOKUP(B1473,Sheet2!A:B,2,FALSE))</f>
        <v/>
      </c>
    </row>
    <row r="1474" spans="1:13" x14ac:dyDescent="0.2">
      <c r="A1474" t="str">
        <f t="shared" si="27"/>
        <v>面板 18mm</v>
      </c>
      <c r="B1474" s="34" t="s">
        <v>5210</v>
      </c>
      <c r="C1474" s="29" t="e">
        <f>VLOOKUP(A1474,Sheet5!A:C,2,FALSE)</f>
        <v>#N/A</v>
      </c>
      <c r="D1474" s="29" t="e">
        <f>VLOOKUP(A1474,Sheet5!A:C,3,FALSE)</f>
        <v>#N/A</v>
      </c>
      <c r="E1474" s="35" t="s">
        <v>2055</v>
      </c>
      <c r="F1474" s="108" t="s">
        <v>5209</v>
      </c>
      <c r="G1474" s="108" t="s">
        <v>4999</v>
      </c>
      <c r="H1474" s="35" t="s">
        <v>2057</v>
      </c>
      <c r="I1474" s="37">
        <v>3</v>
      </c>
      <c r="J1474" s="52"/>
      <c r="K1474" s="52"/>
      <c r="L1474" s="52" t="str">
        <f>IF(VLOOKUP(B1474,Sheet2!A:B,2,FALSE)=0,"",VLOOKUP(B1474,Sheet2!A:B,2,FALSE))</f>
        <v/>
      </c>
    </row>
    <row r="1475" spans="1:13" x14ac:dyDescent="0.2">
      <c r="A1475" t="str">
        <f t="shared" si="27"/>
        <v>抛光蜡 0</v>
      </c>
      <c r="B1475" s="34" t="s">
        <v>5211</v>
      </c>
      <c r="C1475" s="29" t="str">
        <f>VLOOKUP(A1475,Sheet5!A:C,2,FALSE)</f>
        <v>UFFQT037</v>
      </c>
      <c r="D1475" s="29" t="str">
        <f>VLOOKUP(A1475,Sheet5!A:C,3,FALSE)</f>
        <v>铝盒装 抛光蜡 黄色</v>
      </c>
      <c r="E1475" s="35" t="s">
        <v>2417</v>
      </c>
      <c r="F1475" s="108" t="s">
        <v>5212</v>
      </c>
      <c r="G1475" s="108">
        <v>0</v>
      </c>
      <c r="H1475" s="35" t="s">
        <v>5015</v>
      </c>
      <c r="I1475" s="37">
        <v>3</v>
      </c>
      <c r="J1475" s="52"/>
      <c r="K1475" s="52"/>
      <c r="L1475" s="52">
        <f>IF(VLOOKUP(B1475,Sheet2!A:B,2,FALSE)=0,"",VLOOKUP(B1475,Sheet2!A:B,2,FALSE))</f>
        <v>22</v>
      </c>
    </row>
    <row r="1476" spans="1:13" x14ac:dyDescent="0.2">
      <c r="A1476" t="str">
        <f t="shared" si="27"/>
        <v>面板 华丽橡木18mm</v>
      </c>
      <c r="B1476" s="34" t="s">
        <v>5213</v>
      </c>
      <c r="C1476" s="29" t="str">
        <f>VLOOKUP(A1476,Sheet5!A:C,2,FALSE)</f>
        <v>UFM00157</v>
      </c>
      <c r="D1476" s="29" t="str">
        <f>VLOOKUP(A1476,Sheet5!A:C,3,FALSE)</f>
        <v>实木 E1 平面 双面多层板 2440*1220*18mm A华丽橡木B华丽橡木</v>
      </c>
      <c r="E1476" s="35" t="s">
        <v>2055</v>
      </c>
      <c r="F1476" s="108" t="s">
        <v>5209</v>
      </c>
      <c r="G1476" s="108" t="s">
        <v>8353</v>
      </c>
      <c r="H1476" s="35" t="s">
        <v>2057</v>
      </c>
      <c r="I1476" s="37">
        <v>5</v>
      </c>
      <c r="J1476" s="52"/>
      <c r="K1476" s="52"/>
      <c r="L1476" s="52">
        <v>5</v>
      </c>
    </row>
    <row r="1477" spans="1:13" x14ac:dyDescent="0.2">
      <c r="A1477" t="str">
        <f t="shared" si="27"/>
        <v>面板 单灰麻16mm</v>
      </c>
      <c r="B1477" s="29" t="s">
        <v>5215</v>
      </c>
      <c r="C1477" s="29" t="str">
        <f>VLOOKUP(A1477,Sheet5!A:C,2,FALSE)</f>
        <v>UFM00155</v>
      </c>
      <c r="D1477" s="29" t="str">
        <f>VLOOKUP(A1477,Sheet5!A:C,3,FALSE)</f>
        <v>实木 E1 麻面 双面多层板 2440*1220*16mm A灰色麻面B灰色平面</v>
      </c>
      <c r="E1477" s="35" t="s">
        <v>2055</v>
      </c>
      <c r="F1477" s="108" t="s">
        <v>5209</v>
      </c>
      <c r="G1477" s="108" t="s">
        <v>8354</v>
      </c>
      <c r="H1477" s="35" t="s">
        <v>2057</v>
      </c>
      <c r="I1477" s="37">
        <v>96</v>
      </c>
      <c r="J1477" s="52"/>
      <c r="K1477" s="52"/>
      <c r="L1477" s="52">
        <v>96</v>
      </c>
    </row>
    <row r="1478" spans="1:13" x14ac:dyDescent="0.2">
      <c r="B1478" s="29" t="s">
        <v>1312</v>
      </c>
      <c r="C1478" s="29" t="str">
        <f>VLOOKUP(B1478,所有物料对应供应商单价新旧料号对照!A:C,3,0)</f>
        <v>UFPHG002</v>
      </c>
      <c r="D1478" s="29" t="str">
        <f>VLOOKUP(B1478,所有物料对应供应商单价新旧料号对照!A:F,4,0)</f>
        <v>不锈钢 DTC二节隐藏滑轨 半拉350mm 镀镍</v>
      </c>
      <c r="E1478" s="35" t="s">
        <v>2079</v>
      </c>
      <c r="F1478" s="36" t="s">
        <v>5217</v>
      </c>
      <c r="G1478" s="36" t="s">
        <v>5218</v>
      </c>
      <c r="H1478" s="35" t="s">
        <v>2618</v>
      </c>
      <c r="I1478" s="37">
        <v>1015</v>
      </c>
      <c r="J1478" s="52"/>
      <c r="K1478" s="52"/>
      <c r="L1478" s="52" t="str">
        <f>IF(VLOOKUP(B1478,Sheet2!A:B,2,FALSE)=0,"",VLOOKUP(B1478,Sheet2!A:B,2,FALSE))</f>
        <v/>
      </c>
      <c r="M1478" s="56" t="s">
        <v>7744</v>
      </c>
    </row>
    <row r="1479" spans="1:13" x14ac:dyDescent="0.2">
      <c r="A1479" t="str">
        <f>F1479&amp;" "&amp;G1479</f>
        <v>DTC铰链盖 0</v>
      </c>
      <c r="B1479" s="29" t="s">
        <v>5219</v>
      </c>
      <c r="C1479" s="29" t="str">
        <f>VLOOKUP(A1479,Sheet5!A:C,2,FALSE)</f>
        <v>UFPJL016</v>
      </c>
      <c r="D1479" s="29" t="str">
        <f>VLOOKUP(A1479,Sheet5!A:C,3,FALSE)</f>
        <v>不锈钢 DTC铰链盖 镀镍</v>
      </c>
      <c r="E1479" s="35" t="s">
        <v>2079</v>
      </c>
      <c r="F1479" s="108" t="s">
        <v>5220</v>
      </c>
      <c r="G1479" s="108">
        <v>0</v>
      </c>
      <c r="H1479" s="35" t="s">
        <v>2089</v>
      </c>
      <c r="I1479" s="37">
        <v>200</v>
      </c>
      <c r="J1479" s="52"/>
      <c r="K1479" s="52"/>
      <c r="L1479" s="52">
        <v>1000</v>
      </c>
    </row>
    <row r="1480" spans="1:13" x14ac:dyDescent="0.2">
      <c r="B1480" s="34" t="s">
        <v>5221</v>
      </c>
      <c r="C1480" s="29"/>
      <c r="D1480" s="29"/>
      <c r="E1480" s="35" t="s">
        <v>2055</v>
      </c>
      <c r="F1480" s="36" t="s">
        <v>5222</v>
      </c>
      <c r="G1480" s="36" t="s">
        <v>5223</v>
      </c>
      <c r="H1480" s="35" t="s">
        <v>1062</v>
      </c>
      <c r="I1480" s="37">
        <v>152.5</v>
      </c>
      <c r="J1480" s="53" t="s">
        <v>7663</v>
      </c>
      <c r="K1480" s="52"/>
      <c r="L1480" s="52" t="str">
        <f>IF(VLOOKUP(B1480,Sheet2!A:B,2,FALSE)=0,"",VLOOKUP(B1480,Sheet2!A:B,2,FALSE))</f>
        <v/>
      </c>
    </row>
    <row r="1481" spans="1:13" x14ac:dyDescent="0.2">
      <c r="B1481" s="34" t="s">
        <v>5224</v>
      </c>
      <c r="C1481" s="29"/>
      <c r="D1481" s="29"/>
      <c r="E1481" s="35" t="s">
        <v>2055</v>
      </c>
      <c r="F1481" s="36" t="s">
        <v>5225</v>
      </c>
      <c r="G1481" s="36" t="s">
        <v>5226</v>
      </c>
      <c r="H1481" s="35" t="s">
        <v>1062</v>
      </c>
      <c r="I1481" s="37">
        <v>48.5</v>
      </c>
      <c r="J1481" s="53" t="s">
        <v>7663</v>
      </c>
      <c r="K1481" s="52"/>
      <c r="L1481" s="52" t="str">
        <f>IF(VLOOKUP(B1481,Sheet2!A:B,2,FALSE)=0,"",VLOOKUP(B1481,Sheet2!A:B,2,FALSE))</f>
        <v/>
      </c>
    </row>
    <row r="1482" spans="1:13" x14ac:dyDescent="0.2">
      <c r="B1482" s="34" t="s">
        <v>5227</v>
      </c>
      <c r="C1482" s="29"/>
      <c r="D1482" s="29"/>
      <c r="E1482" s="35" t="s">
        <v>2055</v>
      </c>
      <c r="F1482" s="36" t="s">
        <v>5228</v>
      </c>
      <c r="G1482" s="36" t="s">
        <v>5229</v>
      </c>
      <c r="H1482" s="35" t="s">
        <v>1062</v>
      </c>
      <c r="I1482" s="37">
        <v>245</v>
      </c>
      <c r="J1482" s="53" t="s">
        <v>7663</v>
      </c>
      <c r="K1482" s="52"/>
      <c r="L1482" s="52" t="str">
        <f>IF(VLOOKUP(B1482,Sheet2!A:B,2,FALSE)=0,"",VLOOKUP(B1482,Sheet2!A:B,2,FALSE))</f>
        <v/>
      </c>
    </row>
    <row r="1483" spans="1:13" x14ac:dyDescent="0.2">
      <c r="B1483" s="34" t="s">
        <v>1295</v>
      </c>
      <c r="C1483" s="29" t="str">
        <f>VLOOKUP(B1483,所有物料对应供应商单价新旧料号对照!A:C,3,0)</f>
        <v>UFPJL005</v>
      </c>
      <c r="D1483" s="29" t="str">
        <f>VLOOKUP(B1483,所有物料对应供应商单价新旧料号对照!A:F,4,0)</f>
        <v>不锈钢 DTC铰链 半盖四孔带阻尼 镀镍</v>
      </c>
      <c r="E1483" s="35" t="s">
        <v>2079</v>
      </c>
      <c r="F1483" s="36" t="s">
        <v>5231</v>
      </c>
      <c r="G1483" s="36">
        <v>0</v>
      </c>
      <c r="H1483" s="35" t="s">
        <v>2089</v>
      </c>
      <c r="I1483" s="37">
        <v>200</v>
      </c>
      <c r="J1483" s="53"/>
      <c r="K1483" s="52"/>
      <c r="L1483" s="52">
        <f>IF(VLOOKUP(B1483,Sheet2!A:B,2,FALSE)=0,"",VLOOKUP(B1483,Sheet2!A:B,2,FALSE))</f>
        <v>189</v>
      </c>
    </row>
    <row r="1484" spans="1:13" x14ac:dyDescent="0.2">
      <c r="A1484" t="str">
        <f t="shared" ref="A1484:A1487" si="28">F1484&amp;" "&amp;G1484</f>
        <v>多层1.8E0双三聚氰胺精品胡桃 18mm</v>
      </c>
      <c r="B1484" s="34" t="s">
        <v>5232</v>
      </c>
      <c r="C1484" s="29" t="str">
        <f>VLOOKUP(A1484,Sheet5!A:C,2,FALSE)</f>
        <v>UFM00173</v>
      </c>
      <c r="D1484" s="29" t="str">
        <f>VLOOKUP(A1484,Sheet5!A:C,3,FALSE)</f>
        <v>三聚氰胺 E1 平面 多层板 2440*1220*18mm A黑胡桃B黑胡桃</v>
      </c>
      <c r="E1484" s="35" t="s">
        <v>2055</v>
      </c>
      <c r="F1484" s="108" t="s">
        <v>5233</v>
      </c>
      <c r="G1484" s="108" t="s">
        <v>4999</v>
      </c>
      <c r="H1484" s="35" t="s">
        <v>2057</v>
      </c>
      <c r="I1484" s="37">
        <v>5</v>
      </c>
      <c r="J1484" s="52"/>
      <c r="K1484" s="52"/>
      <c r="L1484" s="52">
        <v>5</v>
      </c>
    </row>
    <row r="1485" spans="1:13" x14ac:dyDescent="0.2">
      <c r="A1485" t="str">
        <f t="shared" si="28"/>
        <v>中纤板 双青灰色（银灰）1220*2440*15</v>
      </c>
      <c r="B1485" s="29" t="s">
        <v>5234</v>
      </c>
      <c r="C1485" s="29" t="str">
        <f>VLOOKUP(A1485,Sheet5!A:C,2,FALSE)</f>
        <v>UFM00156</v>
      </c>
      <c r="D1485" s="29" t="str">
        <f>VLOOKUP(A1485,Sheet5!A:C,3,FALSE)</f>
        <v>中密度纤维 E1 平面 双面板 2440*1220*15mm A青灰色B青灰色</v>
      </c>
      <c r="E1485" s="35" t="s">
        <v>2055</v>
      </c>
      <c r="F1485" s="108" t="s">
        <v>2176</v>
      </c>
      <c r="G1485" s="108" t="s">
        <v>5235</v>
      </c>
      <c r="H1485" s="35" t="s">
        <v>2057</v>
      </c>
      <c r="I1485" s="37">
        <v>59</v>
      </c>
      <c r="J1485" s="52"/>
      <c r="K1485" s="52"/>
      <c r="L1485" s="52">
        <v>59</v>
      </c>
    </row>
    <row r="1486" spans="1:13" x14ac:dyDescent="0.2">
      <c r="A1486" t="str">
        <f t="shared" si="28"/>
        <v>1.8E1中纤板 18mm</v>
      </c>
      <c r="B1486" s="29" t="s">
        <v>5236</v>
      </c>
      <c r="C1486" s="29" t="str">
        <f>VLOOKUP(A1486,Sheet5!A:C,2,FALSE)</f>
        <v>UFM00044</v>
      </c>
      <c r="D1486" s="88" t="s">
        <v>1202</v>
      </c>
      <c r="E1486" s="35" t="s">
        <v>2055</v>
      </c>
      <c r="F1486" s="108" t="s">
        <v>5237</v>
      </c>
      <c r="G1486" s="108" t="s">
        <v>4999</v>
      </c>
      <c r="H1486" s="35" t="s">
        <v>2057</v>
      </c>
      <c r="I1486" s="37">
        <v>62</v>
      </c>
      <c r="J1486" s="52"/>
      <c r="K1486" s="52"/>
      <c r="L1486" s="52">
        <v>100</v>
      </c>
      <c r="M1486" s="56" t="s">
        <v>7741</v>
      </c>
    </row>
    <row r="1487" spans="1:13" x14ac:dyDescent="0.2">
      <c r="A1487" t="str">
        <f t="shared" si="28"/>
        <v>反弹扣MS-B01A 0</v>
      </c>
      <c r="B1487" s="29" t="s">
        <v>5238</v>
      </c>
      <c r="C1487" s="29" t="e">
        <f>VLOOKUP(A1487,Sheet5!A:C,2,FALSE)</f>
        <v>#N/A</v>
      </c>
      <c r="D1487" s="29" t="e">
        <f>VLOOKUP(A1487,Sheet5!A:C,3,FALSE)</f>
        <v>#N/A</v>
      </c>
      <c r="E1487" s="35" t="s">
        <v>2079</v>
      </c>
      <c r="F1487" s="108" t="s">
        <v>5239</v>
      </c>
      <c r="G1487" s="108">
        <v>0</v>
      </c>
      <c r="H1487" s="35" t="s">
        <v>2089</v>
      </c>
      <c r="I1487" s="37">
        <v>200</v>
      </c>
      <c r="J1487" s="52"/>
      <c r="K1487" s="52"/>
      <c r="L1487" s="52" t="str">
        <f>IF(VLOOKUP(B1487,Sheet2!A:B,2,FALSE)=0,"",VLOOKUP(B1487,Sheet2!A:B,2,FALSE))</f>
        <v/>
      </c>
    </row>
    <row r="1488" spans="1:13" x14ac:dyDescent="0.2">
      <c r="B1488" s="34" t="s">
        <v>5241</v>
      </c>
      <c r="C1488" s="29"/>
      <c r="D1488" s="29"/>
      <c r="E1488" s="35" t="s">
        <v>2093</v>
      </c>
      <c r="F1488" s="36" t="s">
        <v>3404</v>
      </c>
      <c r="G1488" s="36" t="s">
        <v>5242</v>
      </c>
      <c r="H1488" s="35" t="s">
        <v>2057</v>
      </c>
      <c r="I1488" s="37">
        <v>9402</v>
      </c>
      <c r="J1488" s="53" t="s">
        <v>7662</v>
      </c>
      <c r="K1488" s="52"/>
      <c r="L1488" s="52" t="str">
        <f>IF(VLOOKUP(B1488,Sheet2!A:B,2,FALSE)=0,"",VLOOKUP(B1488,Sheet2!A:B,2,FALSE))</f>
        <v/>
      </c>
    </row>
    <row r="1489" spans="1:13" x14ac:dyDescent="0.2">
      <c r="B1489" s="34" t="s">
        <v>5243</v>
      </c>
      <c r="C1489" s="29"/>
      <c r="D1489" s="29"/>
      <c r="E1489" s="35" t="s">
        <v>2093</v>
      </c>
      <c r="F1489" s="36" t="s">
        <v>3404</v>
      </c>
      <c r="G1489" s="36" t="s">
        <v>5244</v>
      </c>
      <c r="H1489" s="35" t="s">
        <v>2057</v>
      </c>
      <c r="I1489" s="37">
        <v>14634</v>
      </c>
      <c r="J1489" s="53" t="s">
        <v>7662</v>
      </c>
      <c r="K1489" s="52"/>
      <c r="L1489" s="52" t="str">
        <f>IF(VLOOKUP(B1489,Sheet2!A:B,2,FALSE)=0,"",VLOOKUP(B1489,Sheet2!A:B,2,FALSE))</f>
        <v/>
      </c>
    </row>
    <row r="1490" spans="1:13" x14ac:dyDescent="0.2">
      <c r="B1490" s="34" t="s">
        <v>5245</v>
      </c>
      <c r="C1490" s="29"/>
      <c r="D1490" s="29"/>
      <c r="E1490" s="35" t="s">
        <v>2093</v>
      </c>
      <c r="F1490" s="36" t="s">
        <v>3404</v>
      </c>
      <c r="G1490" s="36" t="s">
        <v>5246</v>
      </c>
      <c r="H1490" s="35" t="s">
        <v>2057</v>
      </c>
      <c r="I1490" s="37">
        <v>18202</v>
      </c>
      <c r="J1490" s="53" t="s">
        <v>7662</v>
      </c>
      <c r="K1490" s="52"/>
      <c r="L1490" s="52" t="str">
        <f>IF(VLOOKUP(B1490,Sheet2!A:B,2,FALSE)=0,"",VLOOKUP(B1490,Sheet2!A:B,2,FALSE))</f>
        <v/>
      </c>
    </row>
    <row r="1491" spans="1:13" x14ac:dyDescent="0.2">
      <c r="B1491" s="29" t="s">
        <v>5247</v>
      </c>
      <c r="C1491" s="29"/>
      <c r="D1491" s="29"/>
      <c r="E1491" s="35" t="s">
        <v>2093</v>
      </c>
      <c r="F1491" s="36" t="s">
        <v>3404</v>
      </c>
      <c r="G1491" s="36" t="s">
        <v>5248</v>
      </c>
      <c r="H1491" s="35" t="s">
        <v>2057</v>
      </c>
      <c r="I1491" s="37">
        <v>12634</v>
      </c>
      <c r="J1491" s="53" t="s">
        <v>7662</v>
      </c>
      <c r="K1491" s="52"/>
      <c r="L1491" s="52" t="str">
        <f>IF(VLOOKUP(B1491,Sheet2!A:B,2,FALSE)=0,"",VLOOKUP(B1491,Sheet2!A:B,2,FALSE))</f>
        <v/>
      </c>
    </row>
    <row r="1492" spans="1:13" x14ac:dyDescent="0.2">
      <c r="B1492" s="29" t="s">
        <v>5249</v>
      </c>
      <c r="C1492" s="29"/>
      <c r="D1492" s="29"/>
      <c r="E1492" s="35" t="s">
        <v>2079</v>
      </c>
      <c r="F1492" s="36" t="s">
        <v>5250</v>
      </c>
      <c r="G1492" s="36" t="s">
        <v>5251</v>
      </c>
      <c r="H1492" s="35" t="s">
        <v>2089</v>
      </c>
      <c r="I1492" s="37">
        <v>902</v>
      </c>
      <c r="J1492" s="53" t="s">
        <v>7742</v>
      </c>
      <c r="K1492" s="52"/>
      <c r="L1492" s="52" t="str">
        <f>IF(VLOOKUP(B1492,Sheet2!A:B,2,FALSE)=0,"",VLOOKUP(B1492,Sheet2!A:B,2,FALSE))</f>
        <v/>
      </c>
    </row>
    <row r="1493" spans="1:13" x14ac:dyDescent="0.2">
      <c r="A1493" t="str">
        <f>F1493&amp;" "&amp;G1493</f>
        <v>十字盘头自攻钉 4.8*50</v>
      </c>
      <c r="B1493" s="34" t="s">
        <v>5252</v>
      </c>
      <c r="C1493" s="29" t="str">
        <f>VLOOKUP(A1493,Sheet5!A:C,2,FALSE)</f>
        <v>UFPLS016</v>
      </c>
      <c r="D1493" s="29" t="str">
        <f>VLOOKUP(A1493,Sheet5!A:C,3,FALSE)</f>
        <v>不锈钢 十字盘头 自攻螺丝 ST4.8*50</v>
      </c>
      <c r="E1493" s="35" t="s">
        <v>2079</v>
      </c>
      <c r="F1493" s="108" t="s">
        <v>5253</v>
      </c>
      <c r="G1493" s="108" t="s">
        <v>2550</v>
      </c>
      <c r="H1493" s="35" t="s">
        <v>2089</v>
      </c>
      <c r="I1493" s="37">
        <v>10000</v>
      </c>
      <c r="J1493" s="52"/>
      <c r="K1493" s="52"/>
      <c r="L1493" s="52">
        <v>3600</v>
      </c>
    </row>
    <row r="1494" spans="1:13" x14ac:dyDescent="0.2">
      <c r="B1494" s="34" t="s">
        <v>5254</v>
      </c>
      <c r="C1494" s="29"/>
      <c r="D1494" s="29"/>
      <c r="E1494" s="35" t="s">
        <v>2417</v>
      </c>
      <c r="F1494" s="36" t="s">
        <v>5152</v>
      </c>
      <c r="G1494" s="36" t="s">
        <v>5255</v>
      </c>
      <c r="H1494" s="35" t="s">
        <v>2072</v>
      </c>
      <c r="I1494" s="37">
        <v>6775</v>
      </c>
      <c r="J1494" s="53" t="s">
        <v>7742</v>
      </c>
      <c r="K1494" s="52"/>
      <c r="L1494" s="52" t="str">
        <f>IF(VLOOKUP(B1494,Sheet2!A:B,2,FALSE)=0,"",VLOOKUP(B1494,Sheet2!A:B,2,FALSE))</f>
        <v/>
      </c>
    </row>
    <row r="1495" spans="1:13" x14ac:dyDescent="0.2">
      <c r="B1495" s="34" t="s">
        <v>5256</v>
      </c>
      <c r="C1495" s="29"/>
      <c r="D1495" s="29"/>
      <c r="E1495" s="35" t="s">
        <v>2093</v>
      </c>
      <c r="F1495" s="36" t="s">
        <v>5257</v>
      </c>
      <c r="G1495" s="36" t="s">
        <v>5258</v>
      </c>
      <c r="H1495" s="35" t="s">
        <v>2089</v>
      </c>
      <c r="I1495" s="37">
        <v>397</v>
      </c>
      <c r="J1495" s="53" t="s">
        <v>7742</v>
      </c>
      <c r="K1495" s="52"/>
      <c r="L1495" s="52" t="str">
        <f>IF(VLOOKUP(B1495,Sheet2!A:B,2,FALSE)=0,"",VLOOKUP(B1495,Sheet2!A:B,2,FALSE))</f>
        <v/>
      </c>
    </row>
    <row r="1496" spans="1:13" x14ac:dyDescent="0.2">
      <c r="B1496" s="34" t="s">
        <v>1991</v>
      </c>
      <c r="C1496" s="29" t="str">
        <f>VLOOKUP(B1496,所有物料对应供应商单价新旧料号对照!A:C,3,0)</f>
        <v>UFBPE004</v>
      </c>
      <c r="D1496" s="29" t="str">
        <f>VLOOKUP(B1496,所有物料对应供应商单价新旧料号对照!A:F,4,0)</f>
        <v>PE 自封袋 A4 透明</v>
      </c>
      <c r="E1496" s="35" t="s">
        <v>2093</v>
      </c>
      <c r="F1496" s="36" t="s">
        <v>5259</v>
      </c>
      <c r="G1496" s="36" t="s">
        <v>5015</v>
      </c>
      <c r="H1496" s="35" t="s">
        <v>2089</v>
      </c>
      <c r="I1496" s="37">
        <v>15650</v>
      </c>
      <c r="J1496" s="52"/>
      <c r="K1496" s="52"/>
      <c r="L1496" s="52">
        <f>IF(VLOOKUP(B1496,Sheet2!A:B,2,FALSE)=0,"",VLOOKUP(B1496,Sheet2!A:B,2,FALSE))</f>
        <v>3500</v>
      </c>
    </row>
    <row r="1497" spans="1:13" x14ac:dyDescent="0.2">
      <c r="A1497" t="str">
        <f t="shared" ref="A1497:A1502" si="29">F1497&amp;" "&amp;G1497</f>
        <v xml:space="preserve">厂牌 </v>
      </c>
      <c r="B1497" s="34" t="s">
        <v>5260</v>
      </c>
      <c r="C1497" s="29" t="e">
        <f>VLOOKUP(A1497,Sheet5!A:C,2,FALSE)</f>
        <v>#N/A</v>
      </c>
      <c r="D1497" s="29" t="e">
        <f>VLOOKUP(A1497,Sheet5!A:C,3,FALSE)</f>
        <v>#N/A</v>
      </c>
      <c r="E1497" s="35" t="s">
        <v>2417</v>
      </c>
      <c r="F1497" s="108" t="s">
        <v>5261</v>
      </c>
      <c r="G1497" s="108"/>
      <c r="H1497" s="35" t="s">
        <v>2089</v>
      </c>
      <c r="I1497" s="37">
        <v>100</v>
      </c>
      <c r="J1497" s="52"/>
      <c r="K1497" s="52"/>
      <c r="L1497" s="52" t="str">
        <f>IF(VLOOKUP(B1497,Sheet2!A:B,2,FALSE)=0,"",VLOOKUP(B1497,Sheet2!A:B,2,FALSE))</f>
        <v/>
      </c>
      <c r="M1497" s="56" t="s">
        <v>7746</v>
      </c>
    </row>
    <row r="1498" spans="1:13" x14ac:dyDescent="0.2">
      <c r="A1498" t="str">
        <f t="shared" si="29"/>
        <v xml:space="preserve">橡胶手套 </v>
      </c>
      <c r="B1498" s="34" t="s">
        <v>5264</v>
      </c>
      <c r="C1498" s="29" t="str">
        <f>VLOOKUP(A1498,Sheet5!A:C,2,FALSE)</f>
        <v>UFFQT038</v>
      </c>
      <c r="D1498" s="29" t="str">
        <f>VLOOKUP(A1498,Sheet5!A:C,3,FALSE)</f>
        <v>丁腈 半胶手套 长24 蓝色</v>
      </c>
      <c r="E1498" s="35" t="s">
        <v>2417</v>
      </c>
      <c r="F1498" s="108" t="s">
        <v>5265</v>
      </c>
      <c r="G1498" s="108"/>
      <c r="H1498" s="35" t="s">
        <v>5266</v>
      </c>
      <c r="I1498" s="37">
        <v>514</v>
      </c>
      <c r="J1498" s="52"/>
      <c r="K1498" s="52"/>
      <c r="L1498" s="52">
        <v>1320</v>
      </c>
    </row>
    <row r="1499" spans="1:13" x14ac:dyDescent="0.2">
      <c r="A1499" t="str">
        <f t="shared" si="29"/>
        <v xml:space="preserve">一次性口罩 </v>
      </c>
      <c r="B1499" s="34" t="s">
        <v>5267</v>
      </c>
      <c r="C1499" s="29" t="str">
        <f>VLOOKUP(A1499,Sheet5!A:C,2,FALSE)</f>
        <v>UFFQT039</v>
      </c>
      <c r="D1499" s="29" t="str">
        <f>VLOOKUP(A1499,Sheet5!A:C,3,FALSE)</f>
        <v>无纺布 一次性口罩175*90 蓝色</v>
      </c>
      <c r="E1499" s="35" t="s">
        <v>2417</v>
      </c>
      <c r="F1499" s="108" t="s">
        <v>5268</v>
      </c>
      <c r="G1499" s="108"/>
      <c r="H1499" s="35" t="s">
        <v>5064</v>
      </c>
      <c r="I1499" s="37">
        <v>6769</v>
      </c>
      <c r="J1499" s="52"/>
      <c r="K1499" s="52"/>
      <c r="L1499" s="52">
        <f>IF(VLOOKUP(B1499,Sheet2!A:B,2,FALSE)=0,"",VLOOKUP(B1499,Sheet2!A:B,2,FALSE))</f>
        <v>3950</v>
      </c>
    </row>
    <row r="1500" spans="1:13" x14ac:dyDescent="0.2">
      <c r="A1500" t="str">
        <f t="shared" si="29"/>
        <v>油泵 8mm</v>
      </c>
      <c r="B1500" s="34" t="s">
        <v>5270</v>
      </c>
      <c r="C1500" s="29" t="str">
        <f>VLOOKUP(A1500,Sheet5!A:C,2,FALSE)</f>
        <v>UFFQT040</v>
      </c>
      <c r="D1500" s="29" t="str">
        <f>VLOOKUP(A1500,Sheet5!A:C,3,FALSE)</f>
        <v>不锈钢 油泵 镀镍</v>
      </c>
      <c r="E1500" s="35" t="s">
        <v>2417</v>
      </c>
      <c r="F1500" s="108" t="s">
        <v>5271</v>
      </c>
      <c r="G1500" s="108" t="s">
        <v>5272</v>
      </c>
      <c r="H1500" s="35" t="s">
        <v>2089</v>
      </c>
      <c r="I1500" s="37">
        <v>1</v>
      </c>
      <c r="J1500" s="52"/>
      <c r="K1500" s="52"/>
      <c r="L1500" s="52">
        <f>IF(VLOOKUP(B1500,Sheet2!A:B,2,FALSE)=0,"",VLOOKUP(B1500,Sheet2!A:B,2,FALSE))</f>
        <v>1</v>
      </c>
    </row>
    <row r="1501" spans="1:13" x14ac:dyDescent="0.2">
      <c r="A1501" t="str">
        <f t="shared" si="29"/>
        <v xml:space="preserve">马桶白色脚垫 </v>
      </c>
      <c r="B1501" s="34" t="s">
        <v>5273</v>
      </c>
      <c r="C1501" s="29" t="str">
        <f>VLOOKUP(A1501,Sheet5!A:C,2,FALSE)</f>
        <v>UFFQT041</v>
      </c>
      <c r="D1501" s="29" t="str">
        <f>VLOOKUP(A1501,Sheet5!A:C,3,FALSE)</f>
        <v>塑料 圈柱体 马桶盖板脚垫 白色</v>
      </c>
      <c r="E1501" s="35" t="s">
        <v>2417</v>
      </c>
      <c r="F1501" s="108" t="s">
        <v>5274</v>
      </c>
      <c r="G1501" s="108"/>
      <c r="H1501" s="35" t="s">
        <v>2089</v>
      </c>
      <c r="I1501" s="37">
        <v>100</v>
      </c>
      <c r="J1501" s="52"/>
      <c r="K1501" s="52"/>
      <c r="L1501" s="52">
        <v>100</v>
      </c>
    </row>
    <row r="1502" spans="1:13" x14ac:dyDescent="0.2">
      <c r="A1502" t="str">
        <f t="shared" si="29"/>
        <v>马桶白色圆垫圈 单位：KG</v>
      </c>
      <c r="B1502" s="34" t="s">
        <v>5275</v>
      </c>
      <c r="C1502" s="29" t="str">
        <f>VLOOKUP(A1502,Sheet5!A:C,2,FALSE)</f>
        <v>UFFQT042</v>
      </c>
      <c r="D1502" s="29" t="str">
        <f>VLOOKUP(A1502,Sheet5!A:C,3,FALSE)</f>
        <v>塑料 椭圆形 马桶盖板脚垫 白色</v>
      </c>
      <c r="E1502" s="35" t="s">
        <v>2417</v>
      </c>
      <c r="F1502" s="108" t="s">
        <v>5276</v>
      </c>
      <c r="G1502" s="108" t="s">
        <v>5277</v>
      </c>
      <c r="H1502" s="35" t="s">
        <v>2089</v>
      </c>
      <c r="I1502" s="37">
        <v>100</v>
      </c>
      <c r="J1502" s="52"/>
      <c r="K1502" s="52"/>
      <c r="L1502" s="52">
        <v>100</v>
      </c>
    </row>
    <row r="1503" spans="1:13" x14ac:dyDescent="0.2">
      <c r="B1503" s="29" t="s">
        <v>5278</v>
      </c>
      <c r="C1503" s="29"/>
      <c r="D1503" s="29"/>
      <c r="E1503" s="35" t="s">
        <v>2055</v>
      </c>
      <c r="F1503" s="36" t="s">
        <v>5279</v>
      </c>
      <c r="G1503" s="36"/>
      <c r="H1503" s="35" t="s">
        <v>1062</v>
      </c>
      <c r="I1503" s="37">
        <v>10</v>
      </c>
      <c r="J1503" s="53" t="s">
        <v>7742</v>
      </c>
      <c r="K1503" s="52"/>
      <c r="L1503" s="52" t="str">
        <f>IF(VLOOKUP(B1503,Sheet2!A:B,2,FALSE)=0,"",VLOOKUP(B1503,Sheet2!A:B,2,FALSE))</f>
        <v/>
      </c>
    </row>
    <row r="1504" spans="1:13" x14ac:dyDescent="0.2">
      <c r="A1504" t="str">
        <f>F1504&amp;" "&amp;G1504</f>
        <v>全盖无阻尼铰链有阻尼 10*1.8mm</v>
      </c>
      <c r="B1504" s="29" t="s">
        <v>5280</v>
      </c>
      <c r="C1504" s="29" t="str">
        <f>VLOOKUP(A1504,Sheet5!A:C,2,FALSE)</f>
        <v>UFPJL003</v>
      </c>
      <c r="D1504" s="29" t="str">
        <f>VLOOKUP(A1504,Sheet5!A:C,3,FALSE)</f>
        <v>不锈钢 DTC铰链 全盖四孔不带阻尼 镀镍</v>
      </c>
      <c r="E1504" s="35" t="s">
        <v>2079</v>
      </c>
      <c r="F1504" s="108" t="s">
        <v>5281</v>
      </c>
      <c r="G1504" s="108" t="s">
        <v>5282</v>
      </c>
      <c r="H1504" s="35" t="s">
        <v>2089</v>
      </c>
      <c r="I1504" s="37">
        <v>930</v>
      </c>
      <c r="J1504" s="52"/>
      <c r="K1504" s="52"/>
      <c r="L1504" s="52">
        <v>2146</v>
      </c>
    </row>
    <row r="1505" spans="1:13" x14ac:dyDescent="0.2">
      <c r="B1505" s="29" t="s">
        <v>1410</v>
      </c>
      <c r="C1505" s="29" t="str">
        <f>VLOOKUP(B1505,所有物料对应供应商单价新旧料号对照!A:C,3,0)</f>
        <v>UFPSJ001</v>
      </c>
      <c r="D1505" s="29" t="str">
        <f>VLOOKUP(B1505,所有物料对应供应商单价新旧料号对照!A:F,4,0)</f>
        <v>塑料 圆形 防撞胶粒 Φ10*1.8 透明</v>
      </c>
      <c r="E1505" s="35" t="s">
        <v>2079</v>
      </c>
      <c r="F1505" s="36" t="s">
        <v>2708</v>
      </c>
      <c r="G1505" s="36"/>
      <c r="H1505" s="35" t="s">
        <v>2089</v>
      </c>
      <c r="I1505" s="37">
        <v>0</v>
      </c>
      <c r="J1505" s="52"/>
      <c r="K1505" s="52"/>
      <c r="L1505" s="52">
        <f>IF(VLOOKUP(B1505,Sheet2!A:B,2,FALSE)=0,"",VLOOKUP(B1505,Sheet2!A:B,2,FALSE))</f>
        <v>20000</v>
      </c>
    </row>
    <row r="1506" spans="1:13" x14ac:dyDescent="0.2">
      <c r="B1506" s="29" t="s">
        <v>5283</v>
      </c>
      <c r="C1506" s="29"/>
      <c r="D1506" s="29"/>
      <c r="E1506" s="35" t="s">
        <v>2079</v>
      </c>
      <c r="F1506" s="36" t="s">
        <v>5284</v>
      </c>
      <c r="G1506" s="36"/>
      <c r="H1506" s="35" t="s">
        <v>2089</v>
      </c>
      <c r="I1506" s="37">
        <v>24000</v>
      </c>
      <c r="J1506" s="53" t="s">
        <v>7742</v>
      </c>
      <c r="K1506" s="52"/>
      <c r="L1506" s="52" t="str">
        <f>IF(VLOOKUP(B1506,Sheet2!A:B,2,FALSE)=0,"",VLOOKUP(B1506,Sheet2!A:B,2,FALSE))</f>
        <v/>
      </c>
    </row>
    <row r="1507" spans="1:13" x14ac:dyDescent="0.2">
      <c r="B1507" s="29" t="s">
        <v>5285</v>
      </c>
      <c r="C1507" s="29"/>
      <c r="D1507" s="29"/>
      <c r="E1507" s="35" t="s">
        <v>2079</v>
      </c>
      <c r="F1507" s="36" t="s">
        <v>5286</v>
      </c>
      <c r="G1507" s="36"/>
      <c r="H1507" s="35" t="s">
        <v>2089</v>
      </c>
      <c r="I1507" s="37">
        <v>55000</v>
      </c>
      <c r="J1507" s="53" t="s">
        <v>7742</v>
      </c>
      <c r="K1507" s="52"/>
      <c r="L1507" s="52" t="str">
        <f>IF(VLOOKUP(B1507,Sheet2!A:B,2,FALSE)=0,"",VLOOKUP(B1507,Sheet2!A:B,2,FALSE))</f>
        <v/>
      </c>
    </row>
    <row r="1508" spans="1:13" x14ac:dyDescent="0.2">
      <c r="A1508" t="str">
        <f t="shared" ref="A1508:A1512" si="30">F1508&amp;" "&amp;G1508</f>
        <v>固化剂粘合剂 0</v>
      </c>
      <c r="B1508" s="34" t="s">
        <v>5287</v>
      </c>
      <c r="C1508" s="29" t="e">
        <f>VLOOKUP(A1508,Sheet5!A:C,2,FALSE)</f>
        <v>#N/A</v>
      </c>
      <c r="D1508" s="29" t="e">
        <f>VLOOKUP(A1508,Sheet5!A:C,3,FALSE)</f>
        <v>#N/A</v>
      </c>
      <c r="E1508" s="35" t="s">
        <v>2055</v>
      </c>
      <c r="F1508" s="108" t="s">
        <v>5288</v>
      </c>
      <c r="G1508" s="127">
        <v>0</v>
      </c>
      <c r="H1508" s="35" t="s">
        <v>1062</v>
      </c>
      <c r="I1508" s="37">
        <v>8</v>
      </c>
      <c r="J1508" s="52"/>
      <c r="K1508" s="52"/>
      <c r="L1508" s="52" t="str">
        <f>IF(VLOOKUP(B1508,Sheet2!A:B,2,FALSE)=0,"",VLOOKUP(B1508,Sheet2!A:B,2,FALSE))</f>
        <v/>
      </c>
    </row>
    <row r="1509" spans="1:13" x14ac:dyDescent="0.2">
      <c r="A1509" t="str">
        <f t="shared" si="30"/>
        <v>圆柱层板托SS-4460 0</v>
      </c>
      <c r="B1509" s="29" t="s">
        <v>5289</v>
      </c>
      <c r="C1509" s="29" t="str">
        <f>VLOOKUP(A1509,Sheet5!A:C,2,FALSE)</f>
        <v>UFPBT003</v>
      </c>
      <c r="D1509" s="29" t="str">
        <f>VLOOKUP(A1509,Sheet5!A:C,3,FALSE)</f>
        <v>铁 层板托 Φ5 镀镍</v>
      </c>
      <c r="E1509" s="35" t="s">
        <v>2079</v>
      </c>
      <c r="F1509" s="108" t="s">
        <v>2827</v>
      </c>
      <c r="G1509" s="108">
        <v>0</v>
      </c>
      <c r="H1509" s="35" t="s">
        <v>2089</v>
      </c>
      <c r="I1509" s="37">
        <v>9426</v>
      </c>
      <c r="J1509" s="52"/>
      <c r="K1509" s="52"/>
      <c r="L1509" s="52">
        <v>8</v>
      </c>
    </row>
    <row r="1510" spans="1:13" x14ac:dyDescent="0.2">
      <c r="A1510" t="str">
        <f t="shared" si="30"/>
        <v>U型槽 灰色</v>
      </c>
      <c r="B1510" s="29" t="s">
        <v>5290</v>
      </c>
      <c r="C1510" s="29" t="str">
        <f>VLOOKUP(A1510,Sheet5!A:C,2,FALSE)</f>
        <v>UFPSJ027</v>
      </c>
      <c r="D1510" s="29" t="str">
        <f>VLOOKUP(A1510,Sheet5!A:C,3,FALSE)</f>
        <v>塑料 U型槽 233*160*89mm 灰色</v>
      </c>
      <c r="E1510" s="35" t="s">
        <v>2079</v>
      </c>
      <c r="F1510" s="108" t="s">
        <v>2796</v>
      </c>
      <c r="G1510" s="108" t="s">
        <v>5291</v>
      </c>
      <c r="H1510" s="35" t="s">
        <v>2089</v>
      </c>
      <c r="I1510" s="37">
        <v>21</v>
      </c>
      <c r="J1510" s="52"/>
      <c r="K1510" s="52"/>
      <c r="L1510" s="52">
        <v>21</v>
      </c>
    </row>
    <row r="1511" spans="1:13" x14ac:dyDescent="0.2">
      <c r="A1511" t="str">
        <f t="shared" si="30"/>
        <v>慧鱼锚栓 M6(白色）</v>
      </c>
      <c r="B1511" s="29" t="s">
        <v>5292</v>
      </c>
      <c r="C1511" s="29" t="str">
        <f>VLOOKUP(A1511,Sheet5!A:C,2,FALSE)</f>
        <v>UFPSJ006</v>
      </c>
      <c r="D1511" s="29" t="str">
        <f>VLOOKUP(A1511,Sheet5!A:C,3,FALSE)</f>
        <v>尼龙 慧鱼锚栓 S6 灰色</v>
      </c>
      <c r="E1511" s="35" t="s">
        <v>2079</v>
      </c>
      <c r="F1511" s="108" t="s">
        <v>3181</v>
      </c>
      <c r="G1511" s="108" t="s">
        <v>5293</v>
      </c>
      <c r="H1511" s="35" t="s">
        <v>2089</v>
      </c>
      <c r="I1511" s="37">
        <v>59000</v>
      </c>
      <c r="J1511" s="52"/>
      <c r="K1511" s="52"/>
      <c r="L1511" s="52">
        <v>40000</v>
      </c>
    </row>
    <row r="1512" spans="1:13" x14ac:dyDescent="0.2">
      <c r="A1512" t="str">
        <f t="shared" si="30"/>
        <v>十字沉头自攻钉 3.5*16</v>
      </c>
      <c r="B1512" s="29" t="s">
        <v>5294</v>
      </c>
      <c r="C1512" s="29" t="e">
        <f>VLOOKUP(A1512,Sheet5!A:C,2,FALSE)</f>
        <v>#N/A</v>
      </c>
      <c r="D1512" s="29" t="e">
        <f>VLOOKUP(A1512,Sheet5!A:C,3,FALSE)</f>
        <v>#N/A</v>
      </c>
      <c r="E1512" s="35" t="s">
        <v>2079</v>
      </c>
      <c r="F1512" s="108" t="s">
        <v>2538</v>
      </c>
      <c r="G1512" s="108" t="s">
        <v>5295</v>
      </c>
      <c r="H1512" s="35" t="s">
        <v>2089</v>
      </c>
      <c r="I1512" s="37">
        <v>41200</v>
      </c>
      <c r="J1512" s="52"/>
      <c r="K1512" s="52"/>
      <c r="L1512" s="52" t="str">
        <f>IF(VLOOKUP(B1512,Sheet2!A:B,2,FALSE)=0,"",VLOOKUP(B1512,Sheet2!A:B,2,FALSE))</f>
        <v/>
      </c>
      <c r="M1512" s="56" t="s">
        <v>7744</v>
      </c>
    </row>
    <row r="1513" spans="1:13" x14ac:dyDescent="0.2">
      <c r="B1513" s="34" t="s">
        <v>1345</v>
      </c>
      <c r="C1513" s="29" t="str">
        <f>VLOOKUP(B1513,所有物料对应供应商单价新旧料号对照!A:C,3,0)</f>
        <v>UFPLS016</v>
      </c>
      <c r="D1513" s="29" t="str">
        <f>VLOOKUP(B1513,所有物料对应供应商单价新旧料号对照!A:F,4,0)</f>
        <v>不锈钢 十字盘头 自攻螺丝 ST4.8*50</v>
      </c>
      <c r="E1513" s="35" t="s">
        <v>2079</v>
      </c>
      <c r="F1513" s="36" t="s">
        <v>5296</v>
      </c>
      <c r="G1513" s="36" t="s">
        <v>2550</v>
      </c>
      <c r="H1513" s="35" t="s">
        <v>2089</v>
      </c>
      <c r="I1513" s="37">
        <v>0</v>
      </c>
      <c r="J1513" s="52"/>
      <c r="K1513" s="52"/>
      <c r="L1513" s="52" t="str">
        <f>IF(VLOOKUP(B1513,Sheet2!A:B,2,FALSE)=0,"",VLOOKUP(B1513,Sheet2!A:B,2,FALSE))</f>
        <v/>
      </c>
    </row>
    <row r="1514" spans="1:13" x14ac:dyDescent="0.2">
      <c r="A1514" t="str">
        <f t="shared" ref="A1514:A1522" si="31">F1514&amp;" "&amp;G1514</f>
        <v>说明书/157克铜版纸印刷 210*297mm</v>
      </c>
      <c r="B1514" s="34" t="s">
        <v>5297</v>
      </c>
      <c r="C1514" s="29" t="e">
        <f>VLOOKUP(A1514,Sheet5!A:C,2,FALSE)</f>
        <v>#N/A</v>
      </c>
      <c r="D1514" s="29" t="e">
        <f>VLOOKUP(A1514,Sheet5!A:C,3,FALSE)</f>
        <v>#N/A</v>
      </c>
      <c r="E1514" s="35" t="s">
        <v>2093</v>
      </c>
      <c r="F1514" s="108" t="s">
        <v>5298</v>
      </c>
      <c r="G1514" s="108" t="s">
        <v>5299</v>
      </c>
      <c r="H1514" s="35" t="s">
        <v>3233</v>
      </c>
      <c r="I1514" s="37">
        <v>1339</v>
      </c>
      <c r="J1514" s="52"/>
      <c r="K1514" s="52"/>
      <c r="L1514" s="52">
        <v>1339</v>
      </c>
    </row>
    <row r="1515" spans="1:13" x14ac:dyDescent="0.2">
      <c r="A1515" t="str">
        <f t="shared" si="31"/>
        <v>不干胶彩色印刷标贴 0</v>
      </c>
      <c r="B1515" s="34" t="s">
        <v>5300</v>
      </c>
      <c r="C1515" s="29" t="e">
        <f>VLOOKUP(A1515,Sheet5!A:C,2,FALSE)</f>
        <v>#N/A</v>
      </c>
      <c r="D1515" s="29" t="e">
        <f>VLOOKUP(A1515,Sheet5!A:C,3,FALSE)</f>
        <v>#N/A</v>
      </c>
      <c r="E1515" s="35" t="s">
        <v>2093</v>
      </c>
      <c r="F1515" s="108" t="s">
        <v>5301</v>
      </c>
      <c r="G1515" s="108">
        <v>0</v>
      </c>
      <c r="H1515" s="35" t="s">
        <v>2057</v>
      </c>
      <c r="I1515" s="37">
        <v>19100</v>
      </c>
      <c r="J1515" s="52"/>
      <c r="K1515" s="52"/>
      <c r="L1515" s="52">
        <v>19100</v>
      </c>
    </row>
    <row r="1516" spans="1:13" x14ac:dyDescent="0.2">
      <c r="A1516" t="str">
        <f t="shared" si="31"/>
        <v>说明书 0</v>
      </c>
      <c r="B1516" s="34" t="s">
        <v>5302</v>
      </c>
      <c r="C1516" s="29" t="e">
        <f>VLOOKUP(A1516,Sheet5!A:C,2,FALSE)</f>
        <v>#N/A</v>
      </c>
      <c r="D1516" s="29" t="e">
        <f>VLOOKUP(A1516,Sheet5!A:C,3,FALSE)</f>
        <v>#N/A</v>
      </c>
      <c r="E1516" s="35" t="s">
        <v>2093</v>
      </c>
      <c r="F1516" s="108" t="s">
        <v>3588</v>
      </c>
      <c r="G1516" s="108">
        <v>0</v>
      </c>
      <c r="H1516" s="35" t="s">
        <v>3233</v>
      </c>
      <c r="I1516" s="37">
        <v>988</v>
      </c>
      <c r="J1516" s="52"/>
      <c r="K1516" s="52"/>
      <c r="L1516" s="52">
        <v>988</v>
      </c>
    </row>
    <row r="1517" spans="1:13" x14ac:dyDescent="0.2">
      <c r="A1517" t="str">
        <f t="shared" si="31"/>
        <v>标贴 100*40mm</v>
      </c>
      <c r="B1517" s="34" t="s">
        <v>5303</v>
      </c>
      <c r="C1517" s="29" t="e">
        <f>VLOOKUP(A1517,Sheet5!A:C,2,FALSE)</f>
        <v>#N/A</v>
      </c>
      <c r="D1517" s="29" t="e">
        <f>VLOOKUP(A1517,Sheet5!A:C,3,FALSE)</f>
        <v>#N/A</v>
      </c>
      <c r="E1517" s="35" t="s">
        <v>2093</v>
      </c>
      <c r="F1517" s="108" t="s">
        <v>3404</v>
      </c>
      <c r="G1517" s="108" t="s">
        <v>5304</v>
      </c>
      <c r="H1517" s="35" t="s">
        <v>2057</v>
      </c>
      <c r="I1517" s="37">
        <v>400</v>
      </c>
      <c r="J1517" s="52"/>
      <c r="K1517" s="52"/>
      <c r="L1517" s="52">
        <v>400</v>
      </c>
    </row>
    <row r="1518" spans="1:13" x14ac:dyDescent="0.2">
      <c r="A1518" t="str">
        <f t="shared" si="31"/>
        <v>三聚浅花板刨花板 16mm</v>
      </c>
      <c r="B1518" s="34" t="s">
        <v>5305</v>
      </c>
      <c r="C1518" s="29" t="str">
        <f>VLOOKUP(A1518,Sheet5!A:C,2,FALSE)</f>
        <v>UFM00050</v>
      </c>
      <c r="D1518" s="88" t="s">
        <v>9074</v>
      </c>
      <c r="E1518" s="35" t="s">
        <v>2055</v>
      </c>
      <c r="F1518" s="108" t="s">
        <v>5306</v>
      </c>
      <c r="G1518" s="108" t="s">
        <v>5160</v>
      </c>
      <c r="H1518" s="35" t="s">
        <v>2057</v>
      </c>
      <c r="I1518" s="37">
        <v>20</v>
      </c>
      <c r="J1518" s="52"/>
      <c r="K1518" s="52"/>
      <c r="L1518" s="52">
        <f>IF(VLOOKUP(B1518,Sheet2!A:B,2,FALSE)=0,"",VLOOKUP(B1518,Sheet2!A:B,2,FALSE))</f>
        <v>109</v>
      </c>
    </row>
    <row r="1519" spans="1:13" x14ac:dyDescent="0.2">
      <c r="A1519" t="str">
        <f t="shared" si="31"/>
        <v>水性亚光面漆五分光 WT81105-22</v>
      </c>
      <c r="B1519" s="34" t="s">
        <v>5308</v>
      </c>
      <c r="C1519" s="29" t="e">
        <f>VLOOKUP(A1519,Sheet5!A:C,2,FALSE)</f>
        <v>#N/A</v>
      </c>
      <c r="D1519" s="29" t="e">
        <f>VLOOKUP(A1519,Sheet5!A:C,3,FALSE)</f>
        <v>#N/A</v>
      </c>
      <c r="E1519" s="35" t="s">
        <v>2055</v>
      </c>
      <c r="F1519" s="108" t="s">
        <v>5309</v>
      </c>
      <c r="G1519" s="108" t="s">
        <v>5310</v>
      </c>
      <c r="H1519" s="35" t="s">
        <v>1062</v>
      </c>
      <c r="I1519" s="37">
        <v>51</v>
      </c>
      <c r="J1519" s="52"/>
      <c r="K1519" s="52"/>
      <c r="L1519" s="52" t="str">
        <f>IF(VLOOKUP(B1519,Sheet2!A:B,2,FALSE)=0,"",VLOOKUP(B1519,Sheet2!A:B,2,FALSE))</f>
        <v/>
      </c>
    </row>
    <row r="1520" spans="1:13" x14ac:dyDescent="0.2">
      <c r="A1520" t="str">
        <f t="shared" si="31"/>
        <v>水性亮光白面漆 WT88119-22</v>
      </c>
      <c r="B1520" s="34" t="s">
        <v>5311</v>
      </c>
      <c r="C1520" s="29" t="e">
        <f>VLOOKUP(A1520,Sheet5!A:C,2,FALSE)</f>
        <v>#N/A</v>
      </c>
      <c r="D1520" s="29" t="e">
        <f>VLOOKUP(A1520,Sheet5!A:C,3,FALSE)</f>
        <v>#N/A</v>
      </c>
      <c r="E1520" s="35" t="s">
        <v>2055</v>
      </c>
      <c r="F1520" s="108" t="s">
        <v>5312</v>
      </c>
      <c r="G1520" s="108" t="s">
        <v>5313</v>
      </c>
      <c r="H1520" s="35" t="s">
        <v>1062</v>
      </c>
      <c r="I1520" s="37">
        <v>79.5</v>
      </c>
      <c r="J1520" s="52"/>
      <c r="K1520" s="52"/>
      <c r="L1520" s="52" t="str">
        <f>IF(VLOOKUP(B1520,Sheet2!A:B,2,FALSE)=0,"",VLOOKUP(B1520,Sheet2!A:B,2,FALSE))</f>
        <v/>
      </c>
    </row>
    <row r="1521" spans="1:13" x14ac:dyDescent="0.2">
      <c r="A1521" t="str">
        <f t="shared" si="31"/>
        <v>水性亚光清面漆五分光 WT85025-20</v>
      </c>
      <c r="B1521" s="34" t="s">
        <v>5314</v>
      </c>
      <c r="C1521" s="29" t="e">
        <f>VLOOKUP(A1521,Sheet5!A:C,2,FALSE)</f>
        <v>#N/A</v>
      </c>
      <c r="D1521" s="29" t="e">
        <f>VLOOKUP(A1521,Sheet5!A:C,3,FALSE)</f>
        <v>#N/A</v>
      </c>
      <c r="E1521" s="35" t="s">
        <v>2055</v>
      </c>
      <c r="F1521" s="108" t="s">
        <v>5315</v>
      </c>
      <c r="G1521" s="108" t="s">
        <v>5316</v>
      </c>
      <c r="H1521" s="35" t="s">
        <v>1062</v>
      </c>
      <c r="I1521" s="37">
        <v>94</v>
      </c>
      <c r="J1521" s="52"/>
      <c r="K1521" s="52"/>
      <c r="L1521" s="52" t="str">
        <f>IF(VLOOKUP(B1521,Sheet2!A:B,2,FALSE)=0,"",VLOOKUP(B1521,Sheet2!A:B,2,FALSE))</f>
        <v/>
      </c>
    </row>
    <row r="1522" spans="1:13" x14ac:dyDescent="0.2">
      <c r="A1522" t="str">
        <f t="shared" si="31"/>
        <v>水性亮光清面漆 WT87029-20</v>
      </c>
      <c r="B1522" s="34" t="s">
        <v>5317</v>
      </c>
      <c r="C1522" s="29" t="e">
        <f>VLOOKUP(A1522,Sheet5!A:C,2,FALSE)</f>
        <v>#N/A</v>
      </c>
      <c r="D1522" s="29" t="e">
        <f>VLOOKUP(A1522,Sheet5!A:C,3,FALSE)</f>
        <v>#N/A</v>
      </c>
      <c r="E1522" s="35" t="s">
        <v>2055</v>
      </c>
      <c r="F1522" s="108" t="s">
        <v>5318</v>
      </c>
      <c r="G1522" s="108" t="s">
        <v>5319</v>
      </c>
      <c r="H1522" s="35" t="s">
        <v>1062</v>
      </c>
      <c r="I1522" s="37">
        <v>100</v>
      </c>
      <c r="J1522" s="52"/>
      <c r="K1522" s="52"/>
      <c r="L1522" s="52" t="str">
        <f>IF(VLOOKUP(B1522,Sheet2!A:B,2,FALSE)=0,"",VLOOKUP(B1522,Sheet2!A:B,2,FALSE))</f>
        <v/>
      </c>
    </row>
    <row r="1523" spans="1:13" x14ac:dyDescent="0.2">
      <c r="B1523" s="34" t="s">
        <v>2042</v>
      </c>
      <c r="C1523" s="29" t="str">
        <f>VLOOKUP(B1523,所有物料对应供应商单价新旧料号对照!A:C,3,0)</f>
        <v>UFY00012</v>
      </c>
      <c r="D1523" s="29" t="str">
        <f>VLOOKUP(B1523,所有物料对应供应商单价新旧料号对照!A:F,4,0)</f>
        <v>水性 三分光 液体 H12M0103水性面油 20KG每桶 透明</v>
      </c>
      <c r="E1523" s="35" t="s">
        <v>2055</v>
      </c>
      <c r="F1523" s="36" t="s">
        <v>5320</v>
      </c>
      <c r="G1523" s="36" t="s">
        <v>5321</v>
      </c>
      <c r="H1523" s="35" t="s">
        <v>1062</v>
      </c>
      <c r="I1523" s="37">
        <v>16.5</v>
      </c>
      <c r="J1523" s="52"/>
      <c r="K1523" s="52"/>
      <c r="L1523" s="52" t="str">
        <f>IF(VLOOKUP(B1523,Sheet2!A:B,2,FALSE)=0,"",VLOOKUP(B1523,Sheet2!A:B,2,FALSE))</f>
        <v/>
      </c>
    </row>
    <row r="1524" spans="1:13" x14ac:dyDescent="0.2">
      <c r="A1524" t="str">
        <f t="shared" ref="A1524:A1533" si="32">F1524&amp;" "&amp;G1524</f>
        <v>水性透明底漆 WTD8500-20</v>
      </c>
      <c r="B1524" s="34" t="s">
        <v>5322</v>
      </c>
      <c r="C1524" s="29" t="e">
        <f>VLOOKUP(A1524,Sheet5!A:C,2,FALSE)</f>
        <v>#N/A</v>
      </c>
      <c r="D1524" s="29" t="e">
        <f>VLOOKUP(A1524,Sheet5!A:C,3,FALSE)</f>
        <v>#N/A</v>
      </c>
      <c r="E1524" s="35" t="s">
        <v>2055</v>
      </c>
      <c r="F1524" s="108" t="s">
        <v>5323</v>
      </c>
      <c r="G1524" s="108" t="s">
        <v>5324</v>
      </c>
      <c r="H1524" s="35" t="s">
        <v>1062</v>
      </c>
      <c r="I1524" s="37">
        <v>80.75</v>
      </c>
      <c r="J1524" s="52"/>
      <c r="K1524" s="52"/>
      <c r="L1524" s="52" t="str">
        <f>IF(VLOOKUP(B1524,Sheet2!A:B,2,FALSE)=0,"",VLOOKUP(B1524,Sheet2!A:B,2,FALSE))</f>
        <v/>
      </c>
    </row>
    <row r="1525" spans="1:13" x14ac:dyDescent="0.2">
      <c r="A1525" t="str">
        <f t="shared" si="32"/>
        <v>硝基透明底漆 WCC025-20</v>
      </c>
      <c r="B1525" s="34" t="s">
        <v>5325</v>
      </c>
      <c r="C1525" s="29" t="e">
        <f>VLOOKUP(A1525,Sheet5!A:C,2,FALSE)</f>
        <v>#N/A</v>
      </c>
      <c r="D1525" s="29" t="e">
        <f>VLOOKUP(A1525,Sheet5!A:C,3,FALSE)</f>
        <v>#N/A</v>
      </c>
      <c r="E1525" s="35" t="s">
        <v>2055</v>
      </c>
      <c r="F1525" s="108" t="s">
        <v>5326</v>
      </c>
      <c r="G1525" s="108" t="s">
        <v>5327</v>
      </c>
      <c r="H1525" s="35" t="s">
        <v>1062</v>
      </c>
      <c r="I1525" s="37">
        <v>28</v>
      </c>
      <c r="J1525" s="52"/>
      <c r="K1525" s="52"/>
      <c r="L1525" s="52" t="str">
        <f>IF(VLOOKUP(B1525,Sheet2!A:B,2,FALSE)=0,"",VLOOKUP(B1525,Sheet2!A:B,2,FALSE))</f>
        <v/>
      </c>
    </row>
    <row r="1526" spans="1:13" x14ac:dyDescent="0.2">
      <c r="A1526" t="str">
        <f t="shared" si="32"/>
        <v>水性亮亮固化剂 WTR55-4</v>
      </c>
      <c r="B1526" s="34" t="s">
        <v>5330</v>
      </c>
      <c r="C1526" s="29" t="e">
        <f>VLOOKUP(A1526,Sheet5!A:C,2,FALSE)</f>
        <v>#N/A</v>
      </c>
      <c r="D1526" s="29" t="e">
        <f>VLOOKUP(A1526,Sheet5!A:C,3,FALSE)</f>
        <v>#N/A</v>
      </c>
      <c r="E1526" s="35" t="s">
        <v>2055</v>
      </c>
      <c r="F1526" s="108" t="s">
        <v>5331</v>
      </c>
      <c r="G1526" s="108" t="s">
        <v>5332</v>
      </c>
      <c r="H1526" s="35" t="s">
        <v>1062</v>
      </c>
      <c r="I1526" s="37">
        <v>20</v>
      </c>
      <c r="J1526" s="52"/>
      <c r="K1526" s="52"/>
      <c r="L1526" s="52" t="str">
        <f>IF(VLOOKUP(B1526,Sheet2!A:B,2,FALSE)=0,"",VLOOKUP(B1526,Sheet2!A:B,2,FALSE))</f>
        <v/>
      </c>
    </row>
    <row r="1527" spans="1:13" x14ac:dyDescent="0.2">
      <c r="A1527" t="str">
        <f t="shared" si="32"/>
        <v>水性黄色精 WBA30V</v>
      </c>
      <c r="B1527" s="34" t="s">
        <v>5333</v>
      </c>
      <c r="C1527" s="29" t="e">
        <f>VLOOKUP(A1527,Sheet5!A:C,2,FALSE)</f>
        <v>#N/A</v>
      </c>
      <c r="D1527" s="29" t="e">
        <f>VLOOKUP(A1527,Sheet5!A:C,3,FALSE)</f>
        <v>#N/A</v>
      </c>
      <c r="E1527" s="35" t="s">
        <v>2055</v>
      </c>
      <c r="F1527" s="108" t="s">
        <v>5334</v>
      </c>
      <c r="G1527" s="108" t="s">
        <v>5335</v>
      </c>
      <c r="H1527" s="35" t="s">
        <v>1062</v>
      </c>
      <c r="I1527" s="37">
        <v>4.5</v>
      </c>
      <c r="J1527" s="52"/>
      <c r="K1527" s="52"/>
      <c r="L1527" s="52" t="str">
        <f>IF(VLOOKUP(B1527,Sheet2!A:B,2,FALSE)=0,"",VLOOKUP(B1527,Sheet2!A:B,2,FALSE))</f>
        <v/>
      </c>
    </row>
    <row r="1528" spans="1:13" x14ac:dyDescent="0.2">
      <c r="A1528" t="str">
        <f t="shared" si="32"/>
        <v>水性中黄黑蓝色浆 WTV30/V70/V61-2.5</v>
      </c>
      <c r="B1528" s="34" t="s">
        <v>5336</v>
      </c>
      <c r="C1528" s="29" t="e">
        <f>VLOOKUP(A1528,Sheet5!A:C,2,FALSE)</f>
        <v>#N/A</v>
      </c>
      <c r="D1528" s="29" t="e">
        <f>VLOOKUP(A1528,Sheet5!A:C,3,FALSE)</f>
        <v>#N/A</v>
      </c>
      <c r="E1528" s="35" t="s">
        <v>2055</v>
      </c>
      <c r="F1528" s="108" t="s">
        <v>8598</v>
      </c>
      <c r="G1528" s="108" t="s">
        <v>5338</v>
      </c>
      <c r="H1528" s="35" t="s">
        <v>1062</v>
      </c>
      <c r="I1528" s="37">
        <v>10</v>
      </c>
      <c r="J1528" s="52"/>
      <c r="K1528" s="52"/>
      <c r="L1528" s="52" t="str">
        <f>IF(VLOOKUP(B1528,Sheet2!A:B,2,FALSE)=0,"",VLOOKUP(B1528,Sheet2!A:B,2,FALSE))</f>
        <v/>
      </c>
    </row>
    <row r="1529" spans="1:13" x14ac:dyDescent="0.2">
      <c r="A1529" t="str">
        <f t="shared" si="32"/>
        <v>水性格丽斯主剂 T95012-20</v>
      </c>
      <c r="B1529" s="34" t="s">
        <v>5339</v>
      </c>
      <c r="C1529" s="29" t="e">
        <f>VLOOKUP(A1529,Sheet5!A:C,2,FALSE)</f>
        <v>#N/A</v>
      </c>
      <c r="D1529" s="29" t="e">
        <f>VLOOKUP(A1529,Sheet5!A:C,3,FALSE)</f>
        <v>#N/A</v>
      </c>
      <c r="E1529" s="35" t="s">
        <v>2055</v>
      </c>
      <c r="F1529" s="108" t="s">
        <v>5340</v>
      </c>
      <c r="G1529" s="108" t="s">
        <v>5341</v>
      </c>
      <c r="H1529" s="35" t="s">
        <v>1062</v>
      </c>
      <c r="I1529" s="37">
        <v>34</v>
      </c>
      <c r="J1529" s="52"/>
      <c r="K1529" s="52"/>
      <c r="L1529" s="52" t="str">
        <f>IF(VLOOKUP(B1529,Sheet2!A:B,2,FALSE)=0,"",VLOOKUP(B1529,Sheet2!A:B,2,FALSE))</f>
        <v/>
      </c>
    </row>
    <row r="1530" spans="1:13" x14ac:dyDescent="0.2">
      <c r="A1530" t="str">
        <f t="shared" si="32"/>
        <v>水性修色主剂 T95026N-16</v>
      </c>
      <c r="B1530" s="34" t="s">
        <v>5342</v>
      </c>
      <c r="C1530" s="29" t="e">
        <f>VLOOKUP(A1530,Sheet5!A:C,2,FALSE)</f>
        <v>#N/A</v>
      </c>
      <c r="D1530" s="29" t="e">
        <f>VLOOKUP(A1530,Sheet5!A:C,3,FALSE)</f>
        <v>#N/A</v>
      </c>
      <c r="E1530" s="35" t="s">
        <v>2055</v>
      </c>
      <c r="F1530" s="108" t="s">
        <v>5343</v>
      </c>
      <c r="G1530" s="108" t="s">
        <v>5344</v>
      </c>
      <c r="H1530" s="35" t="s">
        <v>1062</v>
      </c>
      <c r="I1530" s="37">
        <v>17.25</v>
      </c>
      <c r="J1530" s="52"/>
      <c r="K1530" s="52"/>
      <c r="L1530" s="52" t="str">
        <f>IF(VLOOKUP(B1530,Sheet2!A:B,2,FALSE)=0,"",VLOOKUP(B1530,Sheet2!A:B,2,FALSE))</f>
        <v/>
      </c>
    </row>
    <row r="1531" spans="1:13" x14ac:dyDescent="0.2">
      <c r="A1531" t="str">
        <f t="shared" si="32"/>
        <v>外箱/牛卡黑色印刷 94*50*37</v>
      </c>
      <c r="B1531" s="34" t="s">
        <v>5345</v>
      </c>
      <c r="C1531" s="29" t="e">
        <f>VLOOKUP(A1531,Sheet5!A:C,2,FALSE)</f>
        <v>#N/A</v>
      </c>
      <c r="D1531" s="29" t="e">
        <f>VLOOKUP(A1531,Sheet5!A:C,3,FALSE)</f>
        <v>#N/A</v>
      </c>
      <c r="E1531" s="35" t="s">
        <v>2093</v>
      </c>
      <c r="F1531" s="108" t="s">
        <v>5346</v>
      </c>
      <c r="G1531" s="108" t="s">
        <v>5050</v>
      </c>
      <c r="H1531" s="35" t="s">
        <v>2089</v>
      </c>
      <c r="I1531" s="37">
        <v>972</v>
      </c>
      <c r="J1531" s="52"/>
      <c r="K1531" s="52"/>
      <c r="L1531" s="52" t="str">
        <f>IF(VLOOKUP(B1531,Sheet2!A:B,2,FALSE)=0,"",VLOOKUP(B1531,Sheet2!A:B,2,FALSE))</f>
        <v/>
      </c>
    </row>
    <row r="1532" spans="1:13" x14ac:dyDescent="0.2">
      <c r="A1532" t="str">
        <f t="shared" si="32"/>
        <v>直刀 2/1*12*30</v>
      </c>
      <c r="B1532" s="34" t="s">
        <v>5347</v>
      </c>
      <c r="C1532" s="29" t="e">
        <f>VLOOKUP(A1532,Sheet5!A:C,2,FALSE)</f>
        <v>#N/A</v>
      </c>
      <c r="D1532" s="29" t="e">
        <f>VLOOKUP(A1532,Sheet5!A:C,3,FALSE)</f>
        <v>#N/A</v>
      </c>
      <c r="E1532" s="35" t="s">
        <v>2417</v>
      </c>
      <c r="F1532" s="108" t="s">
        <v>5348</v>
      </c>
      <c r="G1532" s="108" t="s">
        <v>5349</v>
      </c>
      <c r="H1532" s="35" t="s">
        <v>2089</v>
      </c>
      <c r="I1532" s="37">
        <v>10</v>
      </c>
      <c r="J1532" s="52"/>
      <c r="K1532" s="52"/>
      <c r="L1532" s="52" t="str">
        <f>IF(VLOOKUP(B1532,Sheet2!A:B,2,FALSE)=0,"",VLOOKUP(B1532,Sheet2!A:B,2,FALSE))</f>
        <v/>
      </c>
      <c r="M1532" s="56" t="s">
        <v>7743</v>
      </c>
    </row>
    <row r="1533" spans="1:13" x14ac:dyDescent="0.2">
      <c r="A1533" t="str">
        <f t="shared" si="32"/>
        <v>PU固化剂 PMR51-10</v>
      </c>
      <c r="B1533" s="34" t="s">
        <v>5350</v>
      </c>
      <c r="C1533" s="29" t="str">
        <f>VLOOKUP(A1533,Sheet5!A:C,2,FALSE)</f>
        <v>UFY00017</v>
      </c>
      <c r="D1533" s="29" t="str">
        <f>VLOOKUP(A1533,Sheet5!A:C,3,FALSE)</f>
        <v>PU 固化剂 PMR51-10</v>
      </c>
      <c r="E1533" s="35" t="s">
        <v>2055</v>
      </c>
      <c r="F1533" s="108" t="s">
        <v>2443</v>
      </c>
      <c r="G1533" s="108" t="s">
        <v>5351</v>
      </c>
      <c r="H1533" s="35" t="s">
        <v>1062</v>
      </c>
      <c r="I1533" s="37">
        <v>48.05</v>
      </c>
      <c r="J1533" s="52"/>
      <c r="K1533" s="52"/>
      <c r="L1533" s="52">
        <v>90</v>
      </c>
    </row>
    <row r="1534" spans="1:13" x14ac:dyDescent="0.2">
      <c r="B1534" s="34" t="s">
        <v>5352</v>
      </c>
      <c r="C1534" s="29"/>
      <c r="D1534" s="29"/>
      <c r="E1534" s="35" t="s">
        <v>2055</v>
      </c>
      <c r="F1534" s="36" t="s">
        <v>5353</v>
      </c>
      <c r="G1534" s="36" t="s">
        <v>5354</v>
      </c>
      <c r="H1534" s="35" t="s">
        <v>1062</v>
      </c>
      <c r="I1534" s="37">
        <v>43.5</v>
      </c>
      <c r="J1534" s="53" t="s">
        <v>7747</v>
      </c>
      <c r="K1534" s="52"/>
      <c r="L1534" s="52" t="str">
        <f>IF(VLOOKUP(B1534,Sheet2!A:B,2,FALSE)=0,"",VLOOKUP(B1534,Sheet2!A:B,2,FALSE))</f>
        <v/>
      </c>
    </row>
    <row r="1535" spans="1:13" x14ac:dyDescent="0.2">
      <c r="A1535" t="str">
        <f t="shared" ref="A1535:A1543" si="33">F1535&amp;" "&amp;G1535</f>
        <v>黄色精 Y-121-5</v>
      </c>
      <c r="B1535" s="34" t="s">
        <v>5355</v>
      </c>
      <c r="C1535" s="29" t="str">
        <f>VLOOKUP(A1535,Sheet5!A:C,2,FALSE)</f>
        <v>UFY00018</v>
      </c>
      <c r="D1535" s="29" t="str">
        <f>VLOOKUP(A1535,Sheet5!A:C,3,FALSE)</f>
        <v>黄色精 Y-121-5</v>
      </c>
      <c r="E1535" s="35" t="s">
        <v>2055</v>
      </c>
      <c r="F1535" s="108" t="s">
        <v>5356</v>
      </c>
      <c r="G1535" s="108" t="s">
        <v>5357</v>
      </c>
      <c r="H1535" s="35" t="s">
        <v>1062</v>
      </c>
      <c r="I1535" s="37">
        <v>2.5</v>
      </c>
      <c r="J1535" s="52"/>
      <c r="K1535" s="52"/>
      <c r="L1535" s="52">
        <f>IF(VLOOKUP(B1535,Sheet2!A:B,2,FALSE)=0,"",VLOOKUP(B1535,Sheet2!A:B,2,FALSE))</f>
        <v>2</v>
      </c>
    </row>
    <row r="1536" spans="1:13" x14ac:dyDescent="0.2">
      <c r="A1536" t="str">
        <f t="shared" si="33"/>
        <v>格丽斯专用主剂 MX150-15</v>
      </c>
      <c r="B1536" s="34" t="s">
        <v>5358</v>
      </c>
      <c r="C1536" s="29" t="str">
        <f>VLOOKUP(A1536,Sheet5!A:C,2,FALSE)</f>
        <v>UFY00019</v>
      </c>
      <c r="D1536" s="29" t="str">
        <f>VLOOKUP(A1536,Sheet5!A:C,3,FALSE)</f>
        <v>格丽斯专用主剂 MX150-15</v>
      </c>
      <c r="E1536" s="35" t="s">
        <v>2055</v>
      </c>
      <c r="F1536" s="108" t="s">
        <v>5359</v>
      </c>
      <c r="G1536" s="108" t="s">
        <v>5360</v>
      </c>
      <c r="H1536" s="35" t="s">
        <v>1062</v>
      </c>
      <c r="I1536" s="37">
        <v>45</v>
      </c>
      <c r="J1536" s="52"/>
      <c r="K1536" s="52"/>
      <c r="L1536" s="52">
        <v>45</v>
      </c>
    </row>
    <row r="1537" spans="1:13" x14ac:dyDescent="0.2">
      <c r="A1537" t="str">
        <f t="shared" si="33"/>
        <v>黑色大胶垫 100mm</v>
      </c>
      <c r="B1537" s="34" t="s">
        <v>5361</v>
      </c>
      <c r="C1537" s="29" t="str">
        <f>VLOOKUP(A1537,Sheet5!A:C,2,FALSE)</f>
        <v>UFFQT043</v>
      </c>
      <c r="D1537" s="29" t="str">
        <f>VLOOKUP(A1537,Sheet5!A:C,3,FALSE)</f>
        <v>塑料 圈柱体 马桶盖板脚垫 黑色</v>
      </c>
      <c r="E1537" s="35" t="s">
        <v>2417</v>
      </c>
      <c r="F1537" s="108" t="s">
        <v>5362</v>
      </c>
      <c r="G1537" s="108" t="s">
        <v>5363</v>
      </c>
      <c r="H1537" s="35" t="s">
        <v>2089</v>
      </c>
      <c r="I1537" s="37">
        <v>3100</v>
      </c>
      <c r="J1537" s="52"/>
      <c r="K1537" s="52"/>
      <c r="L1537" s="52">
        <f>IF(VLOOKUP(B1537,Sheet2!A:B,2,FALSE)=0,"",VLOOKUP(B1537,Sheet2!A:B,2,FALSE))</f>
        <v>3300</v>
      </c>
    </row>
    <row r="1538" spans="1:13" x14ac:dyDescent="0.2">
      <c r="A1538" t="str">
        <f t="shared" si="33"/>
        <v>黑色小胶垫 10mm</v>
      </c>
      <c r="B1538" s="34" t="s">
        <v>5364</v>
      </c>
      <c r="C1538" s="29" t="str">
        <f>VLOOKUP(A1538,Sheet5!A:C,2,FALSE)</f>
        <v>UFFQT044</v>
      </c>
      <c r="D1538" s="29" t="str">
        <f>VLOOKUP(A1538,Sheet5!A:C,3,FALSE)</f>
        <v>塑料 椭圆形 马桶盖板脚垫 黑色</v>
      </c>
      <c r="E1538" s="35" t="s">
        <v>2417</v>
      </c>
      <c r="F1538" s="108" t="s">
        <v>5365</v>
      </c>
      <c r="G1538" s="108" t="s">
        <v>5366</v>
      </c>
      <c r="H1538" s="35" t="s">
        <v>2089</v>
      </c>
      <c r="I1538" s="37">
        <v>952</v>
      </c>
      <c r="J1538" s="52"/>
      <c r="K1538" s="52"/>
      <c r="L1538" s="52">
        <f>IF(VLOOKUP(B1538,Sheet2!A:B,2,FALSE)=0,"",VLOOKUP(B1538,Sheet2!A:B,2,FALSE))</f>
        <v>2800</v>
      </c>
    </row>
    <row r="1539" spans="1:13" x14ac:dyDescent="0.2">
      <c r="A1539" t="str">
        <f t="shared" si="33"/>
        <v>CN80气动射钉枪 0</v>
      </c>
      <c r="B1539" s="34" t="s">
        <v>5368</v>
      </c>
      <c r="C1539" s="29" t="e">
        <f>VLOOKUP(A1539,Sheet5!A:C,2,FALSE)</f>
        <v>#N/A</v>
      </c>
      <c r="D1539" s="29" t="e">
        <f>VLOOKUP(A1539,Sheet5!A:C,3,FALSE)</f>
        <v>#N/A</v>
      </c>
      <c r="E1539" s="35" t="s">
        <v>2417</v>
      </c>
      <c r="F1539" s="108" t="s">
        <v>5369</v>
      </c>
      <c r="G1539" s="108">
        <v>0</v>
      </c>
      <c r="H1539" s="35" t="s">
        <v>2089</v>
      </c>
      <c r="I1539" s="37">
        <v>2</v>
      </c>
      <c r="J1539" s="52"/>
      <c r="K1539" s="52"/>
      <c r="L1539" s="52" t="str">
        <f>IF(VLOOKUP(B1539,Sheet2!A:B,2,FALSE)=0,"",VLOOKUP(B1539,Sheet2!A:B,2,FALSE))</f>
        <v/>
      </c>
      <c r="M1539" s="56" t="s">
        <v>7743</v>
      </c>
    </row>
    <row r="1540" spans="1:13" x14ac:dyDescent="0.2">
      <c r="A1540" t="str">
        <f t="shared" si="33"/>
        <v>75卷钉枪专用 0</v>
      </c>
      <c r="B1540" s="34" t="s">
        <v>5370</v>
      </c>
      <c r="C1540" s="29" t="str">
        <f>VLOOKUP(A1540,Sheet5!A:C,2,FALSE)</f>
        <v>UFFQT045</v>
      </c>
      <c r="D1540" s="29" t="str">
        <f>VLOOKUP(A1540,Sheet5!A:C,3,FALSE)</f>
        <v>铁 卷钉 2.8*75</v>
      </c>
      <c r="E1540" s="35" t="s">
        <v>2417</v>
      </c>
      <c r="F1540" s="108" t="s">
        <v>5371</v>
      </c>
      <c r="G1540" s="108">
        <v>0</v>
      </c>
      <c r="H1540" s="35" t="s">
        <v>5015</v>
      </c>
      <c r="I1540" s="37">
        <v>7</v>
      </c>
      <c r="J1540" s="52"/>
      <c r="K1540" s="52"/>
      <c r="L1540" s="52">
        <v>7</v>
      </c>
      <c r="M1540" s="56" t="s">
        <v>7741</v>
      </c>
    </row>
    <row r="1541" spans="1:13" x14ac:dyDescent="0.2">
      <c r="A1541" t="str">
        <f t="shared" si="33"/>
        <v>双面浮白多层板H019 16mm</v>
      </c>
      <c r="B1541" s="34" t="s">
        <v>5372</v>
      </c>
      <c r="C1541" s="29" t="e">
        <f>VLOOKUP(A1541,Sheet5!A:C,2,FALSE)</f>
        <v>#N/A</v>
      </c>
      <c r="D1541" s="29" t="e">
        <f>VLOOKUP(A1541,Sheet5!A:C,3,FALSE)</f>
        <v>#N/A</v>
      </c>
      <c r="E1541" s="35" t="s">
        <v>2055</v>
      </c>
      <c r="F1541" s="108" t="s">
        <v>5373</v>
      </c>
      <c r="G1541" s="108" t="s">
        <v>5160</v>
      </c>
      <c r="H1541" s="35" t="s">
        <v>2057</v>
      </c>
      <c r="I1541" s="37">
        <v>2</v>
      </c>
      <c r="J1541" s="52"/>
      <c r="K1541" s="52"/>
      <c r="L1541" s="52" t="str">
        <f>IF(VLOOKUP(B1541,Sheet2!A:B,2,FALSE)=0,"",VLOOKUP(B1541,Sheet2!A:B,2,FALSE))</f>
        <v/>
      </c>
      <c r="M1541" s="56" t="s">
        <v>7743</v>
      </c>
    </row>
    <row r="1542" spans="1:13" x14ac:dyDescent="0.2">
      <c r="A1542" t="str">
        <f t="shared" si="33"/>
        <v>上面华丽橡木层板H118 16mm</v>
      </c>
      <c r="B1542" s="34" t="s">
        <v>5374</v>
      </c>
      <c r="C1542" s="29" t="str">
        <f>VLOOKUP(A1542,Sheet5!A:C,2,FALSE)</f>
        <v>UFM00158</v>
      </c>
      <c r="D1542" s="29" t="str">
        <f>VLOOKUP(A1542,Sheet5!A:C,3,FALSE)</f>
        <v>实木 E1 平面 双面多层板 2440*1220*16mm A华丽橡木B华丽橡木</v>
      </c>
      <c r="E1542" s="35" t="s">
        <v>2055</v>
      </c>
      <c r="F1542" s="108" t="s">
        <v>5375</v>
      </c>
      <c r="G1542" s="108" t="s">
        <v>5160</v>
      </c>
      <c r="H1542" s="35" t="s">
        <v>2057</v>
      </c>
      <c r="I1542" s="37">
        <v>50</v>
      </c>
      <c r="J1542" s="52"/>
      <c r="K1542" s="52"/>
      <c r="L1542" s="52">
        <f>IF(VLOOKUP(B1542,Sheet2!A:B,2,FALSE)=0,"",VLOOKUP(B1542,Sheet2!A:B,2,FALSE))</f>
        <v>91</v>
      </c>
    </row>
    <row r="1543" spans="1:13" x14ac:dyDescent="0.2">
      <c r="A1543" t="str">
        <f t="shared" si="33"/>
        <v>中纤板 双贴亮光色灰1220*2440*15（双灰麻）</v>
      </c>
      <c r="B1543" s="29" t="s">
        <v>5376</v>
      </c>
      <c r="C1543" s="29" t="str">
        <f>VLOOKUP(A1543,Sheet5!A:C,2,FALSE)</f>
        <v>UFM00159</v>
      </c>
      <c r="D1543" s="29" t="str">
        <f>VLOOKUP(A1543,Sheet5!A:C,3,FALSE)</f>
        <v>中密度纤维 E1 麻面 双面板 2440*1220*15mm A亮光灰B亮光灰</v>
      </c>
      <c r="E1543" s="35" t="s">
        <v>2055</v>
      </c>
      <c r="F1543" s="108" t="s">
        <v>2176</v>
      </c>
      <c r="G1543" s="108" t="s">
        <v>5377</v>
      </c>
      <c r="H1543" s="35" t="s">
        <v>2057</v>
      </c>
      <c r="I1543" s="37">
        <v>8</v>
      </c>
      <c r="J1543" s="52"/>
      <c r="K1543" s="52"/>
      <c r="L1543" s="52">
        <v>8</v>
      </c>
    </row>
    <row r="1544" spans="1:13" x14ac:dyDescent="0.2">
      <c r="B1544" s="29" t="s">
        <v>5378</v>
      </c>
      <c r="C1544" s="29"/>
      <c r="D1544" s="29"/>
      <c r="E1544" s="35" t="s">
        <v>2055</v>
      </c>
      <c r="F1544" s="36" t="s">
        <v>5379</v>
      </c>
      <c r="G1544" s="36" t="s">
        <v>5380</v>
      </c>
      <c r="H1544" s="35" t="s">
        <v>2484</v>
      </c>
      <c r="I1544" s="37">
        <v>35</v>
      </c>
      <c r="J1544" s="53" t="s">
        <v>7742</v>
      </c>
      <c r="K1544" s="52"/>
      <c r="L1544" s="52" t="str">
        <f>IF(VLOOKUP(B1544,Sheet2!A:B,2,FALSE)=0,"",VLOOKUP(B1544,Sheet2!A:B,2,FALSE))</f>
        <v/>
      </c>
    </row>
    <row r="1545" spans="1:13" x14ac:dyDescent="0.2">
      <c r="B1545" s="34" t="s">
        <v>5382</v>
      </c>
      <c r="C1545" s="29"/>
      <c r="D1545" s="29"/>
      <c r="E1545" s="35" t="s">
        <v>2055</v>
      </c>
      <c r="F1545" s="36" t="s">
        <v>2476</v>
      </c>
      <c r="G1545" s="36" t="s">
        <v>5383</v>
      </c>
      <c r="H1545" s="35" t="s">
        <v>2089</v>
      </c>
      <c r="I1545" s="37">
        <v>25</v>
      </c>
      <c r="J1545" s="53" t="s">
        <v>7742</v>
      </c>
      <c r="K1545" s="52"/>
      <c r="L1545" s="52" t="str">
        <f>IF(VLOOKUP(B1545,Sheet2!A:B,2,FALSE)=0,"",VLOOKUP(B1545,Sheet2!A:B,2,FALSE))</f>
        <v/>
      </c>
    </row>
    <row r="1546" spans="1:13" x14ac:dyDescent="0.2">
      <c r="B1546" s="39" t="s">
        <v>1130</v>
      </c>
      <c r="C1546" s="29" t="str">
        <f>VLOOKUP(B1546,所有物料对应供应商单价新旧料号对照!A:C,3,0)</f>
        <v>UFM00007</v>
      </c>
      <c r="D1546" s="29" t="str">
        <f>VLOOKUP(B1546,所有物料对应供应商单价新旧料号对照!A:F,4,0)</f>
        <v>中密度纤维 E1 平面 双面板 2440*1220*18mm A哑光白B哑光白-070</v>
      </c>
      <c r="E1546" s="35" t="s">
        <v>2055</v>
      </c>
      <c r="F1546" s="39" t="s">
        <v>2176</v>
      </c>
      <c r="G1546" s="39" t="s">
        <v>5384</v>
      </c>
      <c r="H1546" s="35" t="s">
        <v>2057</v>
      </c>
      <c r="I1546" s="37">
        <v>0</v>
      </c>
      <c r="J1546" s="52"/>
      <c r="K1546" s="52"/>
      <c r="L1546" s="52" t="str">
        <f>IF(VLOOKUP(B1546,Sheet2!A:B,2,FALSE)=0,"",VLOOKUP(B1546,Sheet2!A:B,2,FALSE))</f>
        <v/>
      </c>
    </row>
    <row r="1547" spans="1:13" x14ac:dyDescent="0.2">
      <c r="B1547" s="34" t="s">
        <v>1134</v>
      </c>
      <c r="C1547" s="29" t="str">
        <f>VLOOKUP(B1547,所有物料对应供应商单价新旧料号对照!A:C,3,0)</f>
        <v>UFM00009</v>
      </c>
      <c r="D1547" s="29" t="str">
        <f>VLOOKUP(B1547,所有物料对应供应商单价新旧料号对照!A:F,4,0)</f>
        <v>中密度纤维 E1 平面 双面板 2440*1220*18mm A哑光灰B哑光灰-072</v>
      </c>
      <c r="E1547" s="35" t="s">
        <v>2055</v>
      </c>
      <c r="F1547" s="36" t="s">
        <v>2176</v>
      </c>
      <c r="G1547" s="36" t="s">
        <v>5385</v>
      </c>
      <c r="H1547" s="35" t="s">
        <v>2057</v>
      </c>
      <c r="I1547" s="37">
        <v>21</v>
      </c>
      <c r="J1547" s="52"/>
      <c r="K1547" s="52"/>
      <c r="L1547" s="52" t="str">
        <f>IF(VLOOKUP(B1547,Sheet2!A:B,2,FALSE)=0,"",VLOOKUP(B1547,Sheet2!A:B,2,FALSE))</f>
        <v/>
      </c>
    </row>
    <row r="1548" spans="1:13" x14ac:dyDescent="0.2">
      <c r="B1548" s="34" t="s">
        <v>1138</v>
      </c>
      <c r="C1548" s="29" t="str">
        <f>VLOOKUP(B1548,所有物料对应供应商单价新旧料号对照!A:C,3,0)</f>
        <v>UFM00011</v>
      </c>
      <c r="D1548" s="29" t="str">
        <f>VLOOKUP(B1548,所有物料对应供应商单价新旧料号对照!A:F,4,0)</f>
        <v>中密度纤维 E1 平面 双面板 2440*1220*18mm AS灰BS灰-071</v>
      </c>
      <c r="E1548" s="35" t="s">
        <v>2055</v>
      </c>
      <c r="F1548" s="36" t="s">
        <v>2176</v>
      </c>
      <c r="G1548" s="36" t="s">
        <v>5386</v>
      </c>
      <c r="H1548" s="35" t="s">
        <v>2057</v>
      </c>
      <c r="I1548" s="37">
        <v>204</v>
      </c>
      <c r="J1548" s="52"/>
      <c r="K1548" s="52"/>
      <c r="L1548" s="52" t="str">
        <f>IF(VLOOKUP(B1548,Sheet2!A:B,2,FALSE)=0,"",VLOOKUP(B1548,Sheet2!A:B,2,FALSE))</f>
        <v/>
      </c>
    </row>
    <row r="1549" spans="1:13" x14ac:dyDescent="0.2">
      <c r="A1549" t="str">
        <f>F1549&amp;" "&amp;G1549</f>
        <v>中纤双橄榄 18mm</v>
      </c>
      <c r="B1549" s="34" t="s">
        <v>5387</v>
      </c>
      <c r="C1549" s="29" t="e">
        <f>VLOOKUP(A1549,Sheet5!A:C,2,FALSE)</f>
        <v>#N/A</v>
      </c>
      <c r="D1549" s="29" t="e">
        <f>VLOOKUP(A1549,Sheet5!A:C,3,FALSE)</f>
        <v>#N/A</v>
      </c>
      <c r="E1549" s="35" t="s">
        <v>2055</v>
      </c>
      <c r="F1549" s="108" t="s">
        <v>5388</v>
      </c>
      <c r="G1549" s="108" t="s">
        <v>4999</v>
      </c>
      <c r="H1549" s="35" t="s">
        <v>2057</v>
      </c>
      <c r="I1549" s="37">
        <v>60</v>
      </c>
      <c r="J1549" s="52"/>
      <c r="K1549" s="52"/>
      <c r="L1549" s="52" t="str">
        <f>IF(VLOOKUP(B1549,Sheet2!A:B,2,FALSE)=0,"",VLOOKUP(B1549,Sheet2!A:B,2,FALSE))</f>
        <v/>
      </c>
    </row>
    <row r="1550" spans="1:13" x14ac:dyDescent="0.2">
      <c r="B1550" s="34" t="s">
        <v>1169</v>
      </c>
      <c r="C1550" s="29" t="str">
        <f>VLOOKUP(B1550,所有物料对应供应商单价新旧料号对照!A:C,3,0)</f>
        <v>UFM00027</v>
      </c>
      <c r="D1550" s="29" t="str">
        <f>VLOOKUP(B1550,所有物料对应供应商单价新旧料号对照!A:F,4,0)</f>
        <v>中密度纤维 E1 平面 双面板 2440*1220*18mm A哑光灰B钛白-072</v>
      </c>
      <c r="E1550" s="35" t="s">
        <v>2055</v>
      </c>
      <c r="F1550" s="36" t="s">
        <v>2176</v>
      </c>
      <c r="G1550" s="36" t="s">
        <v>5389</v>
      </c>
      <c r="H1550" s="35" t="s">
        <v>2057</v>
      </c>
      <c r="I1550" s="37">
        <v>0</v>
      </c>
      <c r="J1550" s="52"/>
      <c r="K1550" s="52"/>
      <c r="L1550" s="52" t="str">
        <f>IF(VLOOKUP(B1550,Sheet2!A:B,2,FALSE)=0,"",VLOOKUP(B1550,Sheet2!A:B,2,FALSE))</f>
        <v/>
      </c>
    </row>
    <row r="1551" spans="1:13" x14ac:dyDescent="0.2">
      <c r="B1551" s="34" t="s">
        <v>1122</v>
      </c>
      <c r="C1551" s="29" t="str">
        <f>VLOOKUP(B1551,所有物料对应供应商单价新旧料号对照!A:C,3,0)</f>
        <v>UFM00003</v>
      </c>
      <c r="D1551" s="29" t="str">
        <f>VLOOKUP(B1551,所有物料对应供应商单价新旧料号对照!A:F,4,0)</f>
        <v>中密度纤维 E1 平面 双面板 2440*1220*30mm A哑光灰B哑光灰-072</v>
      </c>
      <c r="E1551" s="35" t="s">
        <v>2055</v>
      </c>
      <c r="F1551" s="36" t="s">
        <v>2176</v>
      </c>
      <c r="G1551" s="36" t="s">
        <v>5393</v>
      </c>
      <c r="H1551" s="35" t="s">
        <v>2057</v>
      </c>
      <c r="I1551" s="37">
        <v>0</v>
      </c>
      <c r="J1551" s="52"/>
      <c r="K1551" s="52"/>
      <c r="L1551" s="52">
        <f>IF(VLOOKUP(B1551,Sheet2!A:B,2,FALSE)=0,"",VLOOKUP(B1551,Sheet2!A:B,2,FALSE))</f>
        <v>9</v>
      </c>
    </row>
    <row r="1552" spans="1:13" x14ac:dyDescent="0.2">
      <c r="A1552" t="str">
        <f>F1552&amp;" "&amp;G1552</f>
        <v>中纤双橄榄 30mm</v>
      </c>
      <c r="B1552" s="34" t="s">
        <v>5394</v>
      </c>
      <c r="C1552" s="29" t="str">
        <f>VLOOKUP(A1552,Sheet5!A:C,2,FALSE)</f>
        <v>UFM00004</v>
      </c>
      <c r="D1552" s="29" t="str">
        <f>VLOOKUP(A1552,Sheet5!A:C,3,FALSE)</f>
        <v>中密度纤维 E1 平面 双面板 2440*1220*30mm A橄榄绿B橄榄绿-073</v>
      </c>
      <c r="E1552" s="35" t="s">
        <v>2055</v>
      </c>
      <c r="F1552" s="108" t="s">
        <v>5388</v>
      </c>
      <c r="G1552" s="108" t="s">
        <v>5392</v>
      </c>
      <c r="H1552" s="35" t="s">
        <v>2057</v>
      </c>
      <c r="I1552" s="37">
        <v>10</v>
      </c>
      <c r="J1552" s="52"/>
      <c r="K1552" s="52"/>
      <c r="L1552" s="52">
        <v>10</v>
      </c>
    </row>
    <row r="1553" spans="1:12" x14ac:dyDescent="0.2">
      <c r="B1553" s="34" t="s">
        <v>1142</v>
      </c>
      <c r="C1553" s="29" t="str">
        <f>VLOOKUP(B1553,所有物料对应供应商单价新旧料号对照!A:C,3,0)</f>
        <v>UFM00013</v>
      </c>
      <c r="D1553" s="29" t="str">
        <f>VLOOKUP(B1553,所有物料对应供应商单价新旧料号对照!A:F,4,0)</f>
        <v>中密度纤维 E1 平面 双面板 2440*1220*15mm A哑光白B哑光白-070</v>
      </c>
      <c r="E1553" s="35" t="s">
        <v>2055</v>
      </c>
      <c r="F1553" s="36" t="s">
        <v>2176</v>
      </c>
      <c r="G1553" s="36" t="s">
        <v>5395</v>
      </c>
      <c r="H1553" s="35" t="s">
        <v>2057</v>
      </c>
      <c r="I1553" s="37">
        <v>0</v>
      </c>
      <c r="J1553" s="52"/>
      <c r="K1553" s="52"/>
      <c r="L1553" s="52" t="str">
        <f>IF(VLOOKUP(B1553,Sheet2!A:B,2,FALSE)=0,"",VLOOKUP(B1553,Sheet2!A:B,2,FALSE))</f>
        <v/>
      </c>
    </row>
    <row r="1554" spans="1:12" x14ac:dyDescent="0.2">
      <c r="B1554" s="34" t="s">
        <v>1146</v>
      </c>
      <c r="C1554" s="29" t="str">
        <f>VLOOKUP(B1554,所有物料对应供应商单价新旧料号对照!A:C,3,0)</f>
        <v>UFM00015</v>
      </c>
      <c r="D1554" s="29" t="str">
        <f>VLOOKUP(B1554,所有物料对应供应商单价新旧料号对照!A:F,4,0)</f>
        <v>中密度纤维 E1 平面 双面板 2440*1220*15mm A哑光灰B哑光灰-072</v>
      </c>
      <c r="E1554" s="35" t="s">
        <v>2055</v>
      </c>
      <c r="F1554" s="36" t="s">
        <v>2176</v>
      </c>
      <c r="G1554" s="36" t="s">
        <v>5396</v>
      </c>
      <c r="H1554" s="35" t="s">
        <v>2057</v>
      </c>
      <c r="I1554" s="37">
        <v>0</v>
      </c>
      <c r="J1554" s="52"/>
      <c r="K1554" s="52"/>
      <c r="L1554" s="52">
        <f>IF(VLOOKUP(B1554,Sheet2!A:B,2,FALSE)=0,"",VLOOKUP(B1554,Sheet2!A:B,2,FALSE))</f>
        <v>20</v>
      </c>
    </row>
    <row r="1555" spans="1:12" x14ac:dyDescent="0.2">
      <c r="A1555" t="str">
        <f>F1555&amp;" "&amp;G1555</f>
        <v>中纤板 双沙滩1220*2440*15</v>
      </c>
      <c r="B1555" s="34" t="s">
        <v>5397</v>
      </c>
      <c r="C1555" s="29" t="e">
        <f>VLOOKUP(A1555,Sheet5!A:C,2,FALSE)</f>
        <v>#N/A</v>
      </c>
      <c r="D1555" s="29" t="e">
        <f>VLOOKUP(A1555,Sheet5!A:C,3,FALSE)</f>
        <v>#N/A</v>
      </c>
      <c r="E1555" s="35" t="s">
        <v>2055</v>
      </c>
      <c r="F1555" s="108" t="s">
        <v>2176</v>
      </c>
      <c r="G1555" s="108" t="s">
        <v>5398</v>
      </c>
      <c r="H1555" s="35" t="s">
        <v>2057</v>
      </c>
      <c r="I1555" s="37">
        <v>21</v>
      </c>
      <c r="J1555" s="52"/>
      <c r="K1555" s="52"/>
      <c r="L1555" s="52" t="str">
        <f>IF(VLOOKUP(B1555,Sheet2!A:B,2,FALSE)=0,"",VLOOKUP(B1555,Sheet2!A:B,2,FALSE))</f>
        <v/>
      </c>
    </row>
    <row r="1556" spans="1:12" x14ac:dyDescent="0.2">
      <c r="B1556" s="34" t="s">
        <v>1148</v>
      </c>
      <c r="C1556" s="29" t="str">
        <f>VLOOKUP(B1556,所有物料对应供应商单价新旧料号对照!A:C,3,0)</f>
        <v>UFM00016</v>
      </c>
      <c r="D1556" s="29" t="str">
        <f>VLOOKUP(B1556,所有物料对应供应商单价新旧料号对照!A:F,4,0)</f>
        <v>中密度纤维 E1 平面 双面板 2440*1220*15mm A橄榄绿B橄榄绿-073</v>
      </c>
      <c r="E1556" s="35" t="s">
        <v>2055</v>
      </c>
      <c r="F1556" s="36" t="s">
        <v>2176</v>
      </c>
      <c r="G1556" s="36" t="s">
        <v>5399</v>
      </c>
      <c r="H1556" s="35" t="s">
        <v>2057</v>
      </c>
      <c r="I1556" s="37">
        <v>42</v>
      </c>
      <c r="J1556" s="52"/>
      <c r="K1556" s="52"/>
      <c r="L1556" s="52">
        <f>IF(VLOOKUP(B1556,Sheet2!A:B,2,FALSE)=0,"",VLOOKUP(B1556,Sheet2!A:B,2,FALSE))</f>
        <v>3</v>
      </c>
    </row>
    <row r="1557" spans="1:12" x14ac:dyDescent="0.2">
      <c r="B1557" s="34" t="s">
        <v>1150</v>
      </c>
      <c r="C1557" s="29" t="str">
        <f>VLOOKUP(B1557,所有物料对应供应商单价新旧料号对照!A:C,3,0)</f>
        <v>UFM00017</v>
      </c>
      <c r="D1557" s="29" t="str">
        <f>VLOOKUP(B1557,所有物料对应供应商单价新旧料号对照!A:F,4,0)</f>
        <v>中密度纤维 E1 平面 双面板 2440*1220*15mm AS灰BS灰-071</v>
      </c>
      <c r="E1557" s="35" t="s">
        <v>2055</v>
      </c>
      <c r="F1557" s="36" t="s">
        <v>2176</v>
      </c>
      <c r="G1557" s="36" t="s">
        <v>5400</v>
      </c>
      <c r="H1557" s="35" t="s">
        <v>2057</v>
      </c>
      <c r="I1557" s="37">
        <v>26</v>
      </c>
      <c r="J1557" s="52"/>
      <c r="K1557" s="52"/>
      <c r="L1557" s="52" t="str">
        <f>IF(VLOOKUP(B1557,Sheet2!A:B,2,FALSE)=0,"",VLOOKUP(B1557,Sheet2!A:B,2,FALSE))</f>
        <v/>
      </c>
    </row>
    <row r="1558" spans="1:12" x14ac:dyDescent="0.2">
      <c r="B1558" s="34" t="s">
        <v>1183</v>
      </c>
      <c r="C1558" s="29" t="str">
        <f>VLOOKUP(B1558,所有物料对应供应商单价新旧料号对照!A:C,3,0)</f>
        <v>UFM00034</v>
      </c>
      <c r="D1558" s="29" t="str">
        <f>VLOOKUP(B1558,所有物料对应供应商单价新旧料号对照!A:F,4,0)</f>
        <v>中密度纤维 E1 平面 双面板 2440*1220*15mm A橄榄绿B钛白-073</v>
      </c>
      <c r="E1558" s="35" t="s">
        <v>2055</v>
      </c>
      <c r="F1558" s="36" t="s">
        <v>2176</v>
      </c>
      <c r="G1558" s="36" t="s">
        <v>5401</v>
      </c>
      <c r="H1558" s="35" t="s">
        <v>2057</v>
      </c>
      <c r="I1558" s="37">
        <v>0</v>
      </c>
      <c r="J1558" s="52"/>
      <c r="K1558" s="52"/>
      <c r="L1558" s="52" t="str">
        <f>IF(VLOOKUP(B1558,Sheet2!A:B,2,FALSE)=0,"",VLOOKUP(B1558,Sheet2!A:B,2,FALSE))</f>
        <v/>
      </c>
    </row>
    <row r="1559" spans="1:12" x14ac:dyDescent="0.2">
      <c r="B1559" s="34" t="s">
        <v>1189</v>
      </c>
      <c r="C1559" s="29" t="str">
        <f>VLOOKUP(B1559,所有物料对应供应商单价新旧料号对照!A:C,3,0)</f>
        <v>UFM00037</v>
      </c>
      <c r="D1559" s="29" t="str">
        <f>VLOOKUP(B1559,所有物料对应供应商单价新旧料号对照!A:F,4,0)</f>
        <v>中密度纤维 E1 平面 双面板 2440*1220*12mm A哑光白B钛白-070</v>
      </c>
      <c r="E1559" s="35" t="s">
        <v>2055</v>
      </c>
      <c r="F1559" s="36" t="s">
        <v>2176</v>
      </c>
      <c r="G1559" s="36" t="s">
        <v>5402</v>
      </c>
      <c r="H1559" s="35" t="s">
        <v>2057</v>
      </c>
      <c r="I1559" s="37">
        <v>0</v>
      </c>
      <c r="J1559" s="52"/>
      <c r="K1559" s="52"/>
      <c r="L1559" s="52">
        <f>IF(VLOOKUP(B1559,Sheet2!A:B,2,FALSE)=0,"",VLOOKUP(B1559,Sheet2!A:B,2,FALSE))</f>
        <v>30</v>
      </c>
    </row>
    <row r="1560" spans="1:12" x14ac:dyDescent="0.2">
      <c r="B1560" s="34" t="s">
        <v>1197</v>
      </c>
      <c r="C1560" s="29" t="str">
        <f>VLOOKUP(B1560,所有物料对应供应商单价新旧料号对照!A:C,3,0)</f>
        <v>UFM00041</v>
      </c>
      <c r="D1560" s="29" t="str">
        <f>VLOOKUP(B1560,所有物料对应供应商单价新旧料号对照!A:F,4,0)</f>
        <v>中密度纤维 E1 平面 双面板 2440*1220*12mm AS灰B钛白-071</v>
      </c>
      <c r="E1560" s="35" t="s">
        <v>2055</v>
      </c>
      <c r="F1560" s="36" t="s">
        <v>2176</v>
      </c>
      <c r="G1560" s="36" t="s">
        <v>5404</v>
      </c>
      <c r="H1560" s="35" t="s">
        <v>2057</v>
      </c>
      <c r="I1560" s="37">
        <v>59</v>
      </c>
      <c r="J1560" s="52"/>
      <c r="K1560" s="52"/>
      <c r="L1560" s="52">
        <f>IF(VLOOKUP(B1560,Sheet2!A:B,2,FALSE)=0,"",VLOOKUP(B1560,Sheet2!A:B,2,FALSE))</f>
        <v>46</v>
      </c>
    </row>
    <row r="1561" spans="1:12" x14ac:dyDescent="0.2">
      <c r="B1561" s="34" t="s">
        <v>1195</v>
      </c>
      <c r="C1561" s="29" t="str">
        <f>VLOOKUP(B1561,所有物料对应供应商单价新旧料号对照!A:C,3,0)</f>
        <v>UFM00040</v>
      </c>
      <c r="D1561" s="29" t="str">
        <f>VLOOKUP(B1561,所有物料对应供应商单价新旧料号对照!A:F,4,0)</f>
        <v>中密度纤维 E1 平面 双面板 2440*1220*12mm A橄榄绿B钛白-073</v>
      </c>
      <c r="E1561" s="35" t="s">
        <v>2055</v>
      </c>
      <c r="F1561" s="36" t="s">
        <v>2176</v>
      </c>
      <c r="G1561" s="36" t="s">
        <v>5405</v>
      </c>
      <c r="H1561" s="35" t="s">
        <v>2057</v>
      </c>
      <c r="I1561" s="37">
        <v>18</v>
      </c>
      <c r="J1561" s="52"/>
      <c r="K1561" s="52"/>
      <c r="L1561" s="52">
        <f>IF(VLOOKUP(B1561,Sheet2!A:B,2,FALSE)=0,"",VLOOKUP(B1561,Sheet2!A:B,2,FALSE))</f>
        <v>31</v>
      </c>
    </row>
    <row r="1562" spans="1:12" x14ac:dyDescent="0.2">
      <c r="B1562" s="34" t="s">
        <v>5406</v>
      </c>
      <c r="C1562" s="29" t="str">
        <f>VLOOKUP(B1562,所有物料对应供应商单价新旧料号对照!A:C,3,0)</f>
        <v>UFM00019</v>
      </c>
      <c r="D1562" s="29" t="str">
        <f>VLOOKUP(B1562,所有物料对应供应商单价新旧料号对照!A:F,4,0)</f>
        <v>中密度纤维 E1 平面 双面板 2440*1220*5mm A哑光白B哑光白-070</v>
      </c>
      <c r="E1562" s="35" t="s">
        <v>2055</v>
      </c>
      <c r="F1562" s="36" t="s">
        <v>2176</v>
      </c>
      <c r="G1562" s="36" t="s">
        <v>5407</v>
      </c>
      <c r="H1562" s="35" t="s">
        <v>2057</v>
      </c>
      <c r="I1562" s="37">
        <v>80</v>
      </c>
      <c r="J1562" s="52"/>
      <c r="K1562" s="52"/>
      <c r="L1562" s="52">
        <f>IF(VLOOKUP(B1562,Sheet2!A:B,2,FALSE)=0,"",VLOOKUP(B1562,Sheet2!A:B,2,FALSE))</f>
        <v>45</v>
      </c>
    </row>
    <row r="1563" spans="1:12" x14ac:dyDescent="0.2">
      <c r="B1563" s="34" t="s">
        <v>5408</v>
      </c>
      <c r="C1563" s="29" t="str">
        <f>VLOOKUP(B1563,所有物料对应供应商单价新旧料号对照!A:C,3,0)</f>
        <v>UFM00021</v>
      </c>
      <c r="D1563" s="29" t="str">
        <f>VLOOKUP(B1563,所有物料对应供应商单价新旧料号对照!A:F,4,0)</f>
        <v>中密度纤维 E1 平面 双面板 2440*1220*5mm A哑光灰B哑光灰-072</v>
      </c>
      <c r="E1563" s="35" t="s">
        <v>2055</v>
      </c>
      <c r="F1563" s="36" t="s">
        <v>2176</v>
      </c>
      <c r="G1563" s="36" t="s">
        <v>5409</v>
      </c>
      <c r="H1563" s="35" t="s">
        <v>2057</v>
      </c>
      <c r="I1563" s="37">
        <v>0</v>
      </c>
      <c r="J1563" s="52"/>
      <c r="K1563" s="52"/>
      <c r="L1563" s="52">
        <f>IF(VLOOKUP(B1563,Sheet2!A:B,2,FALSE)=0,"",VLOOKUP(B1563,Sheet2!A:B,2,FALSE))</f>
        <v>117</v>
      </c>
    </row>
    <row r="1564" spans="1:12" x14ac:dyDescent="0.2">
      <c r="B1564" s="34" t="s">
        <v>5410</v>
      </c>
      <c r="C1564" s="29" t="str">
        <f>VLOOKUP(B1564,所有物料对应供应商单价新旧料号对照!A:C,3,0)</f>
        <v>UFM00023</v>
      </c>
      <c r="D1564" s="29" t="str">
        <f>VLOOKUP(B1564,所有物料对应供应商单价新旧料号对照!A:F,4,0)</f>
        <v>中密度纤维 E1 平面 双面板 2440*1220*5mm AS灰BS灰-071</v>
      </c>
      <c r="E1564" s="35" t="s">
        <v>2055</v>
      </c>
      <c r="F1564" s="36" t="s">
        <v>2176</v>
      </c>
      <c r="G1564" s="36" t="s">
        <v>5411</v>
      </c>
      <c r="H1564" s="35" t="s">
        <v>2057</v>
      </c>
      <c r="I1564" s="37">
        <v>46</v>
      </c>
      <c r="J1564" s="52"/>
      <c r="K1564" s="52"/>
      <c r="L1564" s="52">
        <f>IF(VLOOKUP(B1564,Sheet2!A:B,2,FALSE)=0,"",VLOOKUP(B1564,Sheet2!A:B,2,FALSE))</f>
        <v>8</v>
      </c>
    </row>
    <row r="1565" spans="1:12" x14ac:dyDescent="0.2">
      <c r="B1565" s="34" t="s">
        <v>5412</v>
      </c>
      <c r="C1565" s="29" t="str">
        <f>VLOOKUP(B1565,所有物料对应供应商单价新旧料号对照!A:C,3,0)</f>
        <v>UFM00022</v>
      </c>
      <c r="D1565" s="29" t="str">
        <f>VLOOKUP(B1565,所有物料对应供应商单价新旧料号对照!A:F,4,0)</f>
        <v>中密度纤维 E1 平面 双面板 2440*1220*5mm A橄榄绿B橄榄绿-073</v>
      </c>
      <c r="E1565" s="35" t="s">
        <v>2055</v>
      </c>
      <c r="F1565" s="36" t="s">
        <v>2176</v>
      </c>
      <c r="G1565" s="36" t="s">
        <v>5413</v>
      </c>
      <c r="H1565" s="35" t="s">
        <v>2057</v>
      </c>
      <c r="I1565" s="37">
        <v>15</v>
      </c>
      <c r="J1565" s="52"/>
      <c r="K1565" s="52"/>
      <c r="L1565" s="52">
        <f>IF(VLOOKUP(B1565,Sheet2!A:B,2,FALSE)=0,"",VLOOKUP(B1565,Sheet2!A:B,2,FALSE))</f>
        <v>20</v>
      </c>
    </row>
    <row r="1566" spans="1:12" x14ac:dyDescent="0.2">
      <c r="A1566" t="str">
        <f t="shared" ref="A1566:A1568" si="34">F1566&amp;" "&amp;G1566</f>
        <v>中纤白光暖白 6mm</v>
      </c>
      <c r="B1566" s="34" t="s">
        <v>5414</v>
      </c>
      <c r="C1566" s="29" t="str">
        <f>VLOOKUP(A1566,Sheet5!A:C,2,FALSE)</f>
        <v>UFM00019</v>
      </c>
      <c r="D1566" s="29" t="str">
        <f>VLOOKUP(A1566,Sheet5!A:C,3,FALSE)</f>
        <v>中密度纤维 E1 平面 双面板 2440*1220*5mm A哑光白B哑光白-070</v>
      </c>
      <c r="E1566" s="35" t="s">
        <v>2055</v>
      </c>
      <c r="F1566" s="108" t="s">
        <v>5390</v>
      </c>
      <c r="G1566" s="108" t="s">
        <v>5415</v>
      </c>
      <c r="H1566" s="35" t="s">
        <v>2057</v>
      </c>
      <c r="I1566" s="37">
        <v>41</v>
      </c>
      <c r="J1566" s="52"/>
      <c r="K1566" s="52"/>
      <c r="L1566" s="52">
        <v>41</v>
      </c>
    </row>
    <row r="1567" spans="1:12" x14ac:dyDescent="0.2">
      <c r="A1567" t="str">
        <f t="shared" si="34"/>
        <v>中纤白光深灰 6mm</v>
      </c>
      <c r="B1567" s="34" t="s">
        <v>5416</v>
      </c>
      <c r="C1567" s="29" t="str">
        <f>VLOOKUP(A1567,Sheet5!A:C,2,FALSE)</f>
        <v>UFM00021</v>
      </c>
      <c r="D1567" s="29" t="str">
        <f>VLOOKUP(A1567,Sheet5!A:C,3,FALSE)</f>
        <v>中密度纤维 E1 平面 双面板 2440*1220*5mm A哑光灰B哑光灰-072</v>
      </c>
      <c r="E1567" s="35" t="s">
        <v>2055</v>
      </c>
      <c r="F1567" s="108" t="s">
        <v>5391</v>
      </c>
      <c r="G1567" s="108" t="s">
        <v>5415</v>
      </c>
      <c r="H1567" s="35" t="s">
        <v>2057</v>
      </c>
      <c r="I1567" s="37">
        <v>11</v>
      </c>
      <c r="J1567" s="52"/>
      <c r="K1567" s="52"/>
      <c r="L1567" s="52">
        <v>11</v>
      </c>
    </row>
    <row r="1568" spans="1:12" x14ac:dyDescent="0.2">
      <c r="A1568" t="str">
        <f t="shared" si="34"/>
        <v>中纤白光沙滩 6mm</v>
      </c>
      <c r="B1568" s="34" t="s">
        <v>5417</v>
      </c>
      <c r="C1568" s="29" t="str">
        <f>VLOOKUP(A1568,Sheet5!A:C,2,FALSE)</f>
        <v>UFM00023</v>
      </c>
      <c r="D1568" s="29" t="str">
        <f>VLOOKUP(A1568,Sheet5!A:C,3,FALSE)</f>
        <v>中密度纤维 E1 平面 双面板 2440*1220*5mm AS灰BS灰-071</v>
      </c>
      <c r="E1568" s="35" t="s">
        <v>2055</v>
      </c>
      <c r="F1568" s="108" t="s">
        <v>5418</v>
      </c>
      <c r="G1568" s="108" t="s">
        <v>5415</v>
      </c>
      <c r="H1568" s="35" t="s">
        <v>2057</v>
      </c>
      <c r="I1568" s="37">
        <v>32</v>
      </c>
      <c r="J1568" s="52"/>
      <c r="K1568" s="52"/>
      <c r="L1568" s="52">
        <v>32</v>
      </c>
    </row>
    <row r="1569" spans="1:12" x14ac:dyDescent="0.2">
      <c r="B1569" s="34" t="s">
        <v>1247</v>
      </c>
      <c r="C1569" s="29" t="str">
        <f>VLOOKUP(B1569,所有物料对应供应商单价新旧料号对照!A:C,3,0)</f>
        <v>UFM00083</v>
      </c>
      <c r="D1569" s="29" t="str">
        <f>VLOOKUP(B1569,所有物料对应供应商单价新旧料号对照!A:F,4,0)</f>
        <v>PVC 封边条 0.5*40mm 哑光白-070</v>
      </c>
      <c r="E1569" s="35" t="s">
        <v>2055</v>
      </c>
      <c r="F1569" s="36" t="s">
        <v>2070</v>
      </c>
      <c r="G1569" s="36" t="s">
        <v>5419</v>
      </c>
      <c r="H1569" s="35" t="s">
        <v>2072</v>
      </c>
      <c r="I1569" s="37">
        <v>5000</v>
      </c>
      <c r="J1569" s="52"/>
      <c r="K1569" s="52"/>
      <c r="L1569" s="52">
        <v>5400</v>
      </c>
    </row>
    <row r="1570" spans="1:12" x14ac:dyDescent="0.2">
      <c r="A1570" t="str">
        <f t="shared" ref="A1570:A1571" si="35">F1570&amp;" "&amp;G1570</f>
        <v>封边条暖白 哑光白0.5*34</v>
      </c>
      <c r="B1570" s="34" t="s">
        <v>5420</v>
      </c>
      <c r="C1570" s="29" t="str">
        <f>VLOOKUP(A1570,Sheet5!A:C,2,FALSE)</f>
        <v>UFM00077</v>
      </c>
      <c r="D1570" s="29" t="str">
        <f>VLOOKUP(A1570,Sheet5!A:C,3,FALSE)</f>
        <v>PVC 封边条 0.5*34mm 哑光白-070</v>
      </c>
      <c r="E1570" s="35" t="s">
        <v>2055</v>
      </c>
      <c r="F1570" s="108" t="s">
        <v>5421</v>
      </c>
      <c r="G1570" s="108" t="s">
        <v>5422</v>
      </c>
      <c r="H1570" s="35" t="s">
        <v>2072</v>
      </c>
      <c r="I1570" s="37">
        <v>1593</v>
      </c>
      <c r="J1570" s="52"/>
      <c r="K1570" s="52"/>
      <c r="L1570" s="52">
        <v>200</v>
      </c>
    </row>
    <row r="1571" spans="1:12" x14ac:dyDescent="0.2">
      <c r="A1571" t="str">
        <f t="shared" si="35"/>
        <v>封边条暖白 0.6*22</v>
      </c>
      <c r="B1571" s="34" t="s">
        <v>5423</v>
      </c>
      <c r="C1571" s="29" t="str">
        <f>VLOOKUP(A1571,Sheet5!A:C,2,FALSE)</f>
        <v>UFM00064</v>
      </c>
      <c r="D1571" s="29" t="str">
        <f>VLOOKUP(A1571,Sheet5!A:C,3,FALSE)</f>
        <v>PVC 封边条 0.5*22mm 哑光白-070</v>
      </c>
      <c r="E1571" s="35" t="s">
        <v>2055</v>
      </c>
      <c r="F1571" s="108" t="s">
        <v>5421</v>
      </c>
      <c r="G1571" s="108" t="s">
        <v>5424</v>
      </c>
      <c r="H1571" s="35" t="s">
        <v>2072</v>
      </c>
      <c r="I1571" s="37">
        <v>8000</v>
      </c>
      <c r="J1571" s="52"/>
      <c r="K1571" s="52"/>
      <c r="L1571" s="52">
        <v>3400</v>
      </c>
    </row>
    <row r="1572" spans="1:12" x14ac:dyDescent="0.2">
      <c r="B1572" s="34" t="s">
        <v>1229</v>
      </c>
      <c r="C1572" s="29" t="str">
        <f>VLOOKUP(B1572,所有物料对应供应商单价新旧料号对照!A:C,3,0)</f>
        <v>UFM00058</v>
      </c>
      <c r="D1572" s="29" t="str">
        <f>VLOOKUP(B1572,所有物料对应供应商单价新旧料号对照!A:F,4,0)</f>
        <v>PVC 封边条 0.5*16mm 哑光白-070</v>
      </c>
      <c r="E1572" s="35" t="s">
        <v>2055</v>
      </c>
      <c r="F1572" s="36" t="s">
        <v>5421</v>
      </c>
      <c r="G1572" s="36" t="s">
        <v>5425</v>
      </c>
      <c r="H1572" s="35" t="s">
        <v>2072</v>
      </c>
      <c r="I1572" s="37">
        <v>2800</v>
      </c>
      <c r="J1572" s="52"/>
      <c r="K1572" s="52"/>
      <c r="L1572" s="52">
        <v>2800</v>
      </c>
    </row>
    <row r="1573" spans="1:12" x14ac:dyDescent="0.2">
      <c r="A1573" t="str">
        <f>F1573&amp;" "&amp;G1573</f>
        <v>封边条深灰 0.6*40</v>
      </c>
      <c r="B1573" s="34" t="s">
        <v>5426</v>
      </c>
      <c r="C1573" s="29" t="str">
        <f>VLOOKUP(A1573,Sheet5!A:C,2,FALSE)</f>
        <v>UFM00084</v>
      </c>
      <c r="D1573" s="29" t="str">
        <f>VLOOKUP(A1573,Sheet5!A:C,3,FALSE)</f>
        <v>PVC 封边条 0.5*40mm 哑光灰-072</v>
      </c>
      <c r="E1573" s="35" t="s">
        <v>2055</v>
      </c>
      <c r="F1573" s="108" t="s">
        <v>5427</v>
      </c>
      <c r="G1573" s="108" t="s">
        <v>5428</v>
      </c>
      <c r="H1573" s="35" t="s">
        <v>2072</v>
      </c>
      <c r="I1573" s="37">
        <v>900</v>
      </c>
      <c r="J1573" s="52"/>
      <c r="K1573" s="52"/>
      <c r="L1573" s="52">
        <v>800</v>
      </c>
    </row>
    <row r="1574" spans="1:12" x14ac:dyDescent="0.2">
      <c r="B1574" s="34" t="s">
        <v>1243</v>
      </c>
      <c r="C1574" s="29" t="str">
        <f>VLOOKUP(B1574,所有物料对应供应商单价新旧料号对照!A:C,3,0)</f>
        <v>UFM00078</v>
      </c>
      <c r="D1574" s="29" t="str">
        <f>VLOOKUP(B1574,所有物料对应供应商单价新旧料号对照!A:F,4,0)</f>
        <v>PVC 封边条 0.5*34mm 哑光灰-072</v>
      </c>
      <c r="E1574" s="35" t="s">
        <v>2055</v>
      </c>
      <c r="F1574" s="36" t="s">
        <v>5427</v>
      </c>
      <c r="G1574" s="36" t="s">
        <v>5429</v>
      </c>
      <c r="H1574" s="35" t="s">
        <v>2072</v>
      </c>
      <c r="I1574" s="37">
        <v>299</v>
      </c>
      <c r="J1574" s="52"/>
      <c r="K1574" s="52"/>
      <c r="L1574" s="52">
        <v>200</v>
      </c>
    </row>
    <row r="1575" spans="1:12" x14ac:dyDescent="0.2">
      <c r="A1575" t="str">
        <f>F1575&amp;" "&amp;G1575</f>
        <v>封边条 哑光灰0.6*22</v>
      </c>
      <c r="B1575" s="34" t="s">
        <v>5430</v>
      </c>
      <c r="C1575" s="29" t="str">
        <f>VLOOKUP(A1575,Sheet5!A:C,2,FALSE)</f>
        <v>UFM00065</v>
      </c>
      <c r="D1575" s="29" t="str">
        <f>VLOOKUP(A1575,Sheet5!A:C,3,FALSE)</f>
        <v>PVC 封边条 0.5*22mm 哑光灰-072</v>
      </c>
      <c r="E1575" s="35" t="s">
        <v>2055</v>
      </c>
      <c r="F1575" s="108" t="s">
        <v>2070</v>
      </c>
      <c r="G1575" s="108" t="s">
        <v>5431</v>
      </c>
      <c r="H1575" s="35" t="s">
        <v>2072</v>
      </c>
      <c r="I1575" s="37">
        <v>1600</v>
      </c>
      <c r="J1575" s="52"/>
      <c r="K1575" s="52"/>
      <c r="L1575" s="52">
        <v>600</v>
      </c>
    </row>
    <row r="1576" spans="1:12" x14ac:dyDescent="0.2">
      <c r="B1576" s="34" t="s">
        <v>1230</v>
      </c>
      <c r="C1576" s="29" t="str">
        <f>VLOOKUP(B1576,所有物料对应供应商单价新旧料号对照!A:C,3,0)</f>
        <v>UFM00059</v>
      </c>
      <c r="D1576" s="29" t="str">
        <f>VLOOKUP(B1576,所有物料对应供应商单价新旧料号对照!A:F,4,0)</f>
        <v>PVC 封边条 0.5*16mm 哑光灰-072</v>
      </c>
      <c r="E1576" s="35" t="s">
        <v>2055</v>
      </c>
      <c r="F1576" s="36" t="s">
        <v>5427</v>
      </c>
      <c r="G1576" s="36" t="s">
        <v>5425</v>
      </c>
      <c r="H1576" s="35" t="s">
        <v>2072</v>
      </c>
      <c r="I1576" s="37">
        <v>0</v>
      </c>
      <c r="J1576" s="52"/>
      <c r="K1576" s="52"/>
      <c r="L1576" s="52">
        <v>600</v>
      </c>
    </row>
    <row r="1577" spans="1:12" x14ac:dyDescent="0.2">
      <c r="B1577" s="34" t="s">
        <v>1248</v>
      </c>
      <c r="C1577" s="29" t="str">
        <f>VLOOKUP(B1577,所有物料对应供应商单价新旧料号对照!A:C,3,0)</f>
        <v>UFM00084</v>
      </c>
      <c r="D1577" s="29" t="str">
        <f>VLOOKUP(B1577,所有物料对应供应商单价新旧料号对照!A:F,4,0)</f>
        <v>PVC 封边条 0.5*40mm 哑光灰-072</v>
      </c>
      <c r="E1577" s="35" t="s">
        <v>2055</v>
      </c>
      <c r="F1577" s="36" t="s">
        <v>2070</v>
      </c>
      <c r="G1577" s="36" t="s">
        <v>5432</v>
      </c>
      <c r="H1577" s="35" t="s">
        <v>2072</v>
      </c>
      <c r="I1577" s="37">
        <v>597</v>
      </c>
      <c r="J1577" s="52"/>
      <c r="K1577" s="52"/>
      <c r="L1577" s="52">
        <v>2000</v>
      </c>
    </row>
    <row r="1578" spans="1:12" x14ac:dyDescent="0.2">
      <c r="B1578" s="34" t="s">
        <v>1238</v>
      </c>
      <c r="C1578" s="29" t="str">
        <f>VLOOKUP(B1578,所有物料对应供应商单价新旧料号对照!A:C,3,0)</f>
        <v>UFM00068</v>
      </c>
      <c r="D1578" s="29" t="str">
        <f>VLOOKUP(B1578,所有物料对应供应商单价新旧料号对照!A:F,4,0)</f>
        <v>PVC 封边条 0.5*22mm S灰-071</v>
      </c>
      <c r="E1578" s="35" t="s">
        <v>2055</v>
      </c>
      <c r="F1578" s="36" t="s">
        <v>2070</v>
      </c>
      <c r="G1578" s="36" t="s">
        <v>5433</v>
      </c>
      <c r="H1578" s="35" t="s">
        <v>2072</v>
      </c>
      <c r="I1578" s="37">
        <v>3399</v>
      </c>
      <c r="J1578" s="52"/>
      <c r="K1578" s="52"/>
      <c r="L1578" s="52">
        <v>1600</v>
      </c>
    </row>
    <row r="1579" spans="1:12" x14ac:dyDescent="0.2">
      <c r="B1579" s="34" t="s">
        <v>1233</v>
      </c>
      <c r="C1579" s="29" t="str">
        <f>VLOOKUP(B1579,所有物料对应供应商单价新旧料号对照!A:C,3,0)</f>
        <v>UFM00062</v>
      </c>
      <c r="D1579" s="29" t="str">
        <f>VLOOKUP(B1579,所有物料对应供应商单价新旧料号对照!A:F,4,0)</f>
        <v>PVC 封边条 0.5*16mm S灰-071</v>
      </c>
      <c r="E1579" s="35" t="s">
        <v>2055</v>
      </c>
      <c r="F1579" s="36" t="s">
        <v>5434</v>
      </c>
      <c r="G1579" s="36" t="s">
        <v>5425</v>
      </c>
      <c r="H1579" s="35" t="s">
        <v>2072</v>
      </c>
      <c r="I1579" s="37">
        <v>10400</v>
      </c>
      <c r="J1579" s="52"/>
      <c r="K1579" s="52"/>
      <c r="L1579" s="52">
        <v>7400</v>
      </c>
    </row>
    <row r="1580" spans="1:12" x14ac:dyDescent="0.2">
      <c r="B1580" s="34" t="s">
        <v>1245</v>
      </c>
      <c r="C1580" s="29" t="str">
        <f>VLOOKUP(B1580,所有物料对应供应商单价新旧料号对照!A:C,3,0)</f>
        <v>UFM00080</v>
      </c>
      <c r="D1580" s="29" t="str">
        <f>VLOOKUP(B1580,所有物料对应供应商单价新旧料号对照!A:F,4,0)</f>
        <v>PVC 封边条 0.5*34mm 橄榄绿-073</v>
      </c>
      <c r="E1580" s="35" t="s">
        <v>2055</v>
      </c>
      <c r="F1580" s="36" t="s">
        <v>2070</v>
      </c>
      <c r="G1580" s="36" t="s">
        <v>5435</v>
      </c>
      <c r="H1580" s="35" t="s">
        <v>2072</v>
      </c>
      <c r="I1580" s="37">
        <v>0</v>
      </c>
      <c r="J1580" s="52"/>
      <c r="K1580" s="52"/>
      <c r="L1580" s="52" t="str">
        <f>IF(VLOOKUP(B1580,Sheet2!A:B,2,FALSE)=0,"",VLOOKUP(B1580,Sheet2!A:B,2,FALSE))</f>
        <v/>
      </c>
    </row>
    <row r="1581" spans="1:12" x14ac:dyDescent="0.2">
      <c r="B1581" s="34" t="s">
        <v>1237</v>
      </c>
      <c r="C1581" s="29" t="str">
        <f>VLOOKUP(B1581,所有物料对应供应商单价新旧料号对照!A:C,3,0)</f>
        <v>UFM00067</v>
      </c>
      <c r="D1581" s="29" t="str">
        <f>VLOOKUP(B1581,所有物料对应供应商单价新旧料号对照!A:F,4,0)</f>
        <v>PVC 封边条 0.5*22mm 橄榄绿-073</v>
      </c>
      <c r="E1581" s="35" t="s">
        <v>2055</v>
      </c>
      <c r="F1581" s="36" t="s">
        <v>2070</v>
      </c>
      <c r="G1581" s="36" t="s">
        <v>5436</v>
      </c>
      <c r="H1581" s="35" t="s">
        <v>2072</v>
      </c>
      <c r="I1581" s="37">
        <v>5598</v>
      </c>
      <c r="J1581" s="52"/>
      <c r="K1581" s="52"/>
      <c r="L1581" s="52">
        <v>2000</v>
      </c>
    </row>
    <row r="1582" spans="1:12" x14ac:dyDescent="0.2">
      <c r="B1582" s="29" t="s">
        <v>1232</v>
      </c>
      <c r="C1582" s="29" t="str">
        <f>VLOOKUP(B1582,所有物料对应供应商单价新旧料号对照!A:C,3,0)</f>
        <v>UFM00061</v>
      </c>
      <c r="D1582" s="29" t="str">
        <f>VLOOKUP(B1582,所有物料对应供应商单价新旧料号对照!A:F,4,0)</f>
        <v>PVC 封边条 0.5*16mm 橄榄绿-073</v>
      </c>
      <c r="E1582" s="35" t="s">
        <v>2055</v>
      </c>
      <c r="F1582" s="36" t="s">
        <v>5437</v>
      </c>
      <c r="G1582" s="36" t="s">
        <v>5425</v>
      </c>
      <c r="H1582" s="35" t="s">
        <v>2072</v>
      </c>
      <c r="I1582" s="37">
        <v>2200</v>
      </c>
      <c r="J1582" s="52"/>
      <c r="K1582" s="52"/>
      <c r="L1582" s="52">
        <v>1000</v>
      </c>
    </row>
    <row r="1583" spans="1:12" x14ac:dyDescent="0.2">
      <c r="B1583" s="29" t="s">
        <v>5438</v>
      </c>
      <c r="C1583" s="29"/>
      <c r="D1583" s="29"/>
      <c r="E1583" s="35" t="s">
        <v>2417</v>
      </c>
      <c r="F1583" s="36" t="s">
        <v>5439</v>
      </c>
      <c r="G1583" s="36">
        <v>0</v>
      </c>
      <c r="H1583" s="35" t="s">
        <v>2089</v>
      </c>
      <c r="I1583" s="37">
        <v>2900</v>
      </c>
      <c r="J1583" s="53" t="s">
        <v>7742</v>
      </c>
      <c r="K1583" s="52"/>
      <c r="L1583" s="52" t="str">
        <f>IF(VLOOKUP(B1583,Sheet2!A:B,2,FALSE)=0,"",VLOOKUP(B1583,Sheet2!A:B,2,FALSE))</f>
        <v/>
      </c>
    </row>
    <row r="1584" spans="1:12" x14ac:dyDescent="0.2">
      <c r="B1584" s="34" t="s">
        <v>1343</v>
      </c>
      <c r="C1584" s="29" t="str">
        <f>VLOOKUP(B1584,所有物料对应供应商单价新旧料号对照!A:C,3,0)</f>
        <v>UFPLS015</v>
      </c>
      <c r="D1584" s="29" t="str">
        <f>VLOOKUP(B1584,所有物料对应供应商单价新旧料号对照!A:F,4,0)</f>
        <v>不锈钢 十字盘头 自攻螺丝 ST4.8*38</v>
      </c>
      <c r="E1584" s="35" t="s">
        <v>2079</v>
      </c>
      <c r="F1584" s="36" t="s">
        <v>5440</v>
      </c>
      <c r="G1584" s="36" t="s">
        <v>5441</v>
      </c>
      <c r="H1584" s="35" t="s">
        <v>2089</v>
      </c>
      <c r="I1584" s="37">
        <v>17000</v>
      </c>
      <c r="J1584" s="52"/>
      <c r="K1584" s="52"/>
      <c r="L1584" s="52">
        <v>4000</v>
      </c>
    </row>
    <row r="1585" spans="1:13" x14ac:dyDescent="0.2">
      <c r="A1585" t="str">
        <f t="shared" ref="A1585:A1587" si="36">F1585&amp;" "&amp;G1585</f>
        <v>慧鱼锚栓 0</v>
      </c>
      <c r="B1585" s="34" t="s">
        <v>5442</v>
      </c>
      <c r="C1585" s="29" t="str">
        <f>VLOOKUP(A1585,Sheet5!A:C,2,FALSE)</f>
        <v>UFPSJ006</v>
      </c>
      <c r="D1585" s="29" t="str">
        <f>VLOOKUP(A1585,Sheet5!A:C,3,FALSE)</f>
        <v>尼龙 慧鱼锚栓 S6 灰色</v>
      </c>
      <c r="E1585" s="35" t="s">
        <v>2417</v>
      </c>
      <c r="F1585" s="108" t="s">
        <v>3181</v>
      </c>
      <c r="G1585" s="108">
        <v>0</v>
      </c>
      <c r="H1585" s="35" t="s">
        <v>2089</v>
      </c>
      <c r="I1585" s="37">
        <v>79000</v>
      </c>
      <c r="J1585" s="52"/>
      <c r="K1585" s="52"/>
      <c r="L1585" s="52">
        <v>57000</v>
      </c>
    </row>
    <row r="1586" spans="1:13" x14ac:dyDescent="0.2">
      <c r="A1586" t="str">
        <f t="shared" si="36"/>
        <v>圆柱拉手 0</v>
      </c>
      <c r="B1586" s="34" t="s">
        <v>5444</v>
      </c>
      <c r="C1586" s="29" t="e">
        <f>VLOOKUP(A1586,Sheet5!A:C,2,FALSE)</f>
        <v>#N/A</v>
      </c>
      <c r="D1586" s="29" t="e">
        <f>VLOOKUP(A1586,Sheet5!A:C,3,FALSE)</f>
        <v>#N/A</v>
      </c>
      <c r="E1586" s="35" t="s">
        <v>2079</v>
      </c>
      <c r="F1586" s="108" t="s">
        <v>5381</v>
      </c>
      <c r="G1586" s="108">
        <v>0</v>
      </c>
      <c r="H1586" s="35" t="s">
        <v>2089</v>
      </c>
      <c r="I1586" s="37">
        <v>4457</v>
      </c>
      <c r="J1586" s="52"/>
      <c r="K1586" s="52"/>
      <c r="L1586" s="52">
        <v>4457</v>
      </c>
    </row>
    <row r="1587" spans="1:13" x14ac:dyDescent="0.2">
      <c r="A1587" t="str">
        <f t="shared" si="36"/>
        <v>大理石制品 0</v>
      </c>
      <c r="B1587" s="34" t="s">
        <v>5445</v>
      </c>
      <c r="C1587" s="29" t="e">
        <f>VLOOKUP(A1587,Sheet5!A:C,2,FALSE)</f>
        <v>#N/A</v>
      </c>
      <c r="D1587" s="29" t="e">
        <f>VLOOKUP(A1587,Sheet5!A:C,3,FALSE)</f>
        <v>#N/A</v>
      </c>
      <c r="E1587" s="35" t="s">
        <v>2417</v>
      </c>
      <c r="F1587" s="108" t="s">
        <v>5446</v>
      </c>
      <c r="G1587" s="108">
        <v>0</v>
      </c>
      <c r="H1587" s="35" t="s">
        <v>2089</v>
      </c>
      <c r="I1587" s="37">
        <v>22</v>
      </c>
      <c r="J1587" s="52"/>
      <c r="K1587" s="52"/>
      <c r="L1587" s="52" t="str">
        <f>IF(VLOOKUP(B1587,Sheet2!A:B,2,FALSE)=0,"",VLOOKUP(B1587,Sheet2!A:B,2,FALSE))</f>
        <v/>
      </c>
    </row>
    <row r="1588" spans="1:13" x14ac:dyDescent="0.2">
      <c r="B1588" s="34" t="s">
        <v>5450</v>
      </c>
      <c r="C1588" s="29"/>
      <c r="D1588" s="29"/>
      <c r="E1588" s="35" t="s">
        <v>2055</v>
      </c>
      <c r="F1588" s="36" t="s">
        <v>5451</v>
      </c>
      <c r="G1588" s="36" t="s">
        <v>5452</v>
      </c>
      <c r="H1588" s="35" t="s">
        <v>2484</v>
      </c>
      <c r="I1588" s="37">
        <v>4</v>
      </c>
      <c r="J1588" s="53" t="s">
        <v>7742</v>
      </c>
      <c r="K1588" s="52"/>
      <c r="L1588" s="52" t="str">
        <f>IF(VLOOKUP(B1588,Sheet2!A:B,2,FALSE)=0,"",VLOOKUP(B1588,Sheet2!A:B,2,FALSE))</f>
        <v/>
      </c>
    </row>
    <row r="1589" spans="1:13" x14ac:dyDescent="0.2">
      <c r="A1589" t="str">
        <f t="shared" ref="A1589:A1595" si="37">F1589&amp;" "&amp;G1589</f>
        <v>入库单 0</v>
      </c>
      <c r="B1589" s="34" t="s">
        <v>5453</v>
      </c>
      <c r="C1589" s="29" t="str">
        <f>VLOOKUP(A1589,Sheet5!A:C,2,FALSE)</f>
        <v>UFPBG001</v>
      </c>
      <c r="D1589" s="29" t="str">
        <f>VLOOKUP(A1589,Sheet5!A:C,3,FALSE)</f>
        <v>纸 入库单 三联</v>
      </c>
      <c r="E1589" s="35" t="s">
        <v>2417</v>
      </c>
      <c r="F1589" s="108" t="s">
        <v>5454</v>
      </c>
      <c r="G1589" s="108">
        <v>0</v>
      </c>
      <c r="H1589" s="35" t="s">
        <v>5455</v>
      </c>
      <c r="I1589" s="37">
        <v>450</v>
      </c>
      <c r="J1589" s="52"/>
      <c r="K1589" s="52"/>
      <c r="L1589" s="52">
        <v>450</v>
      </c>
    </row>
    <row r="1590" spans="1:13" x14ac:dyDescent="0.2">
      <c r="A1590" t="str">
        <f t="shared" si="37"/>
        <v>粘合胶 HPG830</v>
      </c>
      <c r="B1590" s="34" t="s">
        <v>5456</v>
      </c>
      <c r="C1590" s="29" t="e">
        <f>VLOOKUP(A1590,Sheet5!A:C,2,FALSE)</f>
        <v>#N/A</v>
      </c>
      <c r="D1590" s="29" t="e">
        <f>VLOOKUP(A1590,Sheet5!A:C,3,FALSE)</f>
        <v>#N/A</v>
      </c>
      <c r="E1590" s="35" t="s">
        <v>2055</v>
      </c>
      <c r="F1590" s="108" t="s">
        <v>5457</v>
      </c>
      <c r="G1590" s="108" t="s">
        <v>2103</v>
      </c>
      <c r="H1590" s="35" t="s">
        <v>1062</v>
      </c>
      <c r="I1590" s="37">
        <v>140</v>
      </c>
      <c r="J1590" s="52"/>
      <c r="K1590" s="52"/>
      <c r="L1590" s="52">
        <v>140</v>
      </c>
    </row>
    <row r="1591" spans="1:13" x14ac:dyDescent="0.2">
      <c r="A1591" t="str">
        <f t="shared" si="37"/>
        <v>人造石台盆 0</v>
      </c>
      <c r="B1591" s="34" t="s">
        <v>5458</v>
      </c>
      <c r="C1591" s="29" t="e">
        <f>VLOOKUP(A1591,Sheet5!A:C,2,FALSE)</f>
        <v>#N/A</v>
      </c>
      <c r="D1591" s="29" t="e">
        <f>VLOOKUP(A1591,Sheet5!A:C,3,FALSE)</f>
        <v>#N/A</v>
      </c>
      <c r="E1591" s="35" t="s">
        <v>2417</v>
      </c>
      <c r="F1591" s="108" t="s">
        <v>5459</v>
      </c>
      <c r="G1591" s="108">
        <v>0</v>
      </c>
      <c r="H1591" s="35" t="s">
        <v>2089</v>
      </c>
      <c r="I1591" s="37">
        <v>5</v>
      </c>
      <c r="J1591" s="52"/>
      <c r="K1591" s="52"/>
      <c r="L1591" s="52" t="str">
        <f>IF(VLOOKUP(B1591,Sheet2!A:B,2,FALSE)=0,"",VLOOKUP(B1591,Sheet2!A:B,2,FALSE))</f>
        <v/>
      </c>
      <c r="M1591" s="56" t="s">
        <v>7743</v>
      </c>
    </row>
    <row r="1592" spans="1:13" x14ac:dyDescent="0.2">
      <c r="A1592" t="str">
        <f t="shared" si="37"/>
        <v>半拉阻尼隐藏托底轨 500MM</v>
      </c>
      <c r="B1592" s="29" t="s">
        <v>5460</v>
      </c>
      <c r="C1592" s="29" t="str">
        <f>VLOOKUP(A1592,Sheet5!A:C,2,FALSE)</f>
        <v>UFPHG009</v>
      </c>
      <c r="D1592" s="29" t="str">
        <f>VLOOKUP(A1592,Sheet5!A:C,3,FALSE)</f>
        <v>不锈钢 二节隐藏滑轨 半拉500mm 镀镍</v>
      </c>
      <c r="E1592" s="35" t="s">
        <v>2079</v>
      </c>
      <c r="F1592" s="108" t="s">
        <v>5461</v>
      </c>
      <c r="G1592" s="108" t="s">
        <v>5462</v>
      </c>
      <c r="H1592" s="35" t="s">
        <v>2089</v>
      </c>
      <c r="I1592" s="37">
        <v>260</v>
      </c>
      <c r="J1592" s="52"/>
      <c r="K1592" s="52"/>
      <c r="L1592" s="52">
        <v>255</v>
      </c>
    </row>
    <row r="1593" spans="1:13" x14ac:dyDescent="0.2">
      <c r="A1593" t="str">
        <f t="shared" si="37"/>
        <v>塑料盖帽 0</v>
      </c>
      <c r="B1593" s="34" t="s">
        <v>5463</v>
      </c>
      <c r="C1593" s="29" t="e">
        <f>VLOOKUP(A1593,Sheet5!A:C,2,FALSE)</f>
        <v>#N/A</v>
      </c>
      <c r="D1593" s="29" t="e">
        <f>VLOOKUP(A1593,Sheet5!A:C,3,FALSE)</f>
        <v>#N/A</v>
      </c>
      <c r="E1593" s="35" t="s">
        <v>2079</v>
      </c>
      <c r="F1593" s="108" t="s">
        <v>5464</v>
      </c>
      <c r="G1593" s="108">
        <v>0</v>
      </c>
      <c r="H1593" s="35" t="s">
        <v>2089</v>
      </c>
      <c r="I1593" s="37">
        <v>50000</v>
      </c>
      <c r="J1593" s="52"/>
      <c r="K1593" s="52"/>
      <c r="L1593" s="52">
        <v>50000</v>
      </c>
    </row>
    <row r="1594" spans="1:13" x14ac:dyDescent="0.2">
      <c r="A1594" t="str">
        <f t="shared" si="37"/>
        <v>胶合板 12mm</v>
      </c>
      <c r="B1594" s="20" t="s">
        <v>5467</v>
      </c>
      <c r="C1594" s="29" t="str">
        <f>VLOOKUP(A1594,Sheet5!A:C,2,FALSE)</f>
        <v>UFM00160</v>
      </c>
      <c r="D1594" s="29" t="str">
        <f>VLOOKUP(A1594,Sheet5!A:C,3,FALSE)</f>
        <v>实木 E1 平面 双面多层板 2440*1220*12mm A原木色B原木色</v>
      </c>
      <c r="E1594" s="35" t="s">
        <v>2055</v>
      </c>
      <c r="F1594" s="108" t="s">
        <v>4997</v>
      </c>
      <c r="G1594" s="108" t="s">
        <v>5403</v>
      </c>
      <c r="H1594" s="35" t="s">
        <v>2057</v>
      </c>
      <c r="I1594" s="37">
        <v>200</v>
      </c>
      <c r="J1594" s="52"/>
      <c r="K1594" s="52"/>
      <c r="L1594" s="52">
        <v>200</v>
      </c>
    </row>
    <row r="1595" spans="1:13" x14ac:dyDescent="0.2">
      <c r="A1595" t="str">
        <f t="shared" si="37"/>
        <v>粘合剂 108</v>
      </c>
      <c r="B1595" s="20" t="s">
        <v>5468</v>
      </c>
      <c r="C1595" s="29" t="e">
        <f>VLOOKUP(A1595,Sheet5!A:C,2,FALSE)</f>
        <v>#N/A</v>
      </c>
      <c r="D1595" s="29" t="e">
        <f>VLOOKUP(A1595,Sheet5!A:C,3,FALSE)</f>
        <v>#N/A</v>
      </c>
      <c r="E1595" s="35" t="s">
        <v>2055</v>
      </c>
      <c r="F1595" s="108" t="s">
        <v>2067</v>
      </c>
      <c r="G1595" s="108">
        <v>108</v>
      </c>
      <c r="H1595" s="35" t="s">
        <v>1062</v>
      </c>
      <c r="I1595" s="37">
        <v>201.59999999999997</v>
      </c>
      <c r="J1595" s="52"/>
      <c r="K1595" s="52"/>
      <c r="L1595" s="52">
        <v>201.6</v>
      </c>
    </row>
    <row r="1596" spans="1:13" s="49" customFormat="1" x14ac:dyDescent="0.2">
      <c r="B1596" s="50" t="s">
        <v>1402</v>
      </c>
      <c r="C1596" s="47" t="str">
        <f>VLOOKUP(B1596,所有物料对应供应商单价新旧料号对照!A:C,3,0)</f>
        <v>UFPGJ003</v>
      </c>
      <c r="D1596" s="47" t="str">
        <f>VLOOKUP(B1596,所有物料对应供应商单价新旧料号对照!A:F,4,0)</f>
        <v>不锈钢 脚钉 Φ15*18 白色</v>
      </c>
      <c r="E1596" s="47" t="s">
        <v>2079</v>
      </c>
      <c r="F1596" s="39" t="s">
        <v>5469</v>
      </c>
      <c r="G1596" s="39" t="s">
        <v>5470</v>
      </c>
      <c r="H1596" s="47" t="s">
        <v>2089</v>
      </c>
      <c r="I1596" s="40">
        <v>53064</v>
      </c>
      <c r="J1596" s="70"/>
      <c r="K1596" s="70"/>
      <c r="L1596" s="52">
        <f>IF(VLOOKUP(B1596,Sheet2!A:B,2,FALSE)=0,"",VLOOKUP(B1596,Sheet2!A:B,2,FALSE))</f>
        <v>44500</v>
      </c>
    </row>
    <row r="1597" spans="1:13" x14ac:dyDescent="0.2">
      <c r="B1597" s="41" t="s">
        <v>1283</v>
      </c>
      <c r="C1597" s="29" t="str">
        <f>VLOOKUP(B1597,所有物料对应供应商单价新旧料号对照!A:C,3,0)</f>
        <v>UFM00132</v>
      </c>
      <c r="D1597" s="29" t="str">
        <f>VLOOKUP(B1597,所有物料对应供应商单价新旧料号对照!A:F,4,0)</f>
        <v>中密度纤维 E1 平面 双面板 2440*1220*18mm A钛白B钛白</v>
      </c>
      <c r="E1597" s="35" t="s">
        <v>2055</v>
      </c>
      <c r="F1597" s="36" t="s">
        <v>2176</v>
      </c>
      <c r="G1597" s="36" t="s">
        <v>5471</v>
      </c>
      <c r="H1597" s="35" t="s">
        <v>2057</v>
      </c>
      <c r="I1597" s="37">
        <v>203</v>
      </c>
      <c r="J1597" s="52"/>
      <c r="K1597" s="52"/>
      <c r="L1597" s="52">
        <f>IF(VLOOKUP(B1597,Sheet2!A:B,2,FALSE)=0,"",VLOOKUP(B1597,Sheet2!A:B,2,FALSE))</f>
        <v>100</v>
      </c>
    </row>
    <row r="1598" spans="1:13" x14ac:dyDescent="0.2">
      <c r="B1598" s="41" t="s">
        <v>5474</v>
      </c>
      <c r="C1598" s="29"/>
      <c r="D1598" s="29"/>
      <c r="E1598" s="35" t="s">
        <v>2093</v>
      </c>
      <c r="F1598" s="36" t="s">
        <v>5475</v>
      </c>
      <c r="G1598" s="36">
        <v>9929102</v>
      </c>
      <c r="H1598" s="35" t="s">
        <v>3233</v>
      </c>
      <c r="I1598" s="37">
        <v>177</v>
      </c>
      <c r="J1598" s="53" t="s">
        <v>7742</v>
      </c>
      <c r="K1598" s="52"/>
      <c r="L1598" s="52" t="str">
        <f>IF(VLOOKUP(B1598,Sheet2!A:B,2,FALSE)=0,"",VLOOKUP(B1598,Sheet2!A:B,2,FALSE))</f>
        <v/>
      </c>
    </row>
    <row r="1599" spans="1:13" x14ac:dyDescent="0.2">
      <c r="B1599" s="41" t="s">
        <v>5476</v>
      </c>
      <c r="C1599" s="29"/>
      <c r="D1599" s="29"/>
      <c r="E1599" s="35" t="s">
        <v>2093</v>
      </c>
      <c r="F1599" s="36" t="s">
        <v>5475</v>
      </c>
      <c r="G1599" s="36">
        <v>9929202</v>
      </c>
      <c r="H1599" s="35" t="s">
        <v>3233</v>
      </c>
      <c r="I1599" s="37">
        <v>200</v>
      </c>
      <c r="J1599" s="53" t="s">
        <v>7742</v>
      </c>
      <c r="K1599" s="52"/>
      <c r="L1599" s="52" t="str">
        <f>IF(VLOOKUP(B1599,Sheet2!A:B,2,FALSE)=0,"",VLOOKUP(B1599,Sheet2!A:B,2,FALSE))</f>
        <v/>
      </c>
    </row>
    <row r="1600" spans="1:13" x14ac:dyDescent="0.2">
      <c r="B1600" s="41" t="s">
        <v>5477</v>
      </c>
      <c r="C1600" s="29"/>
      <c r="D1600" s="29"/>
      <c r="E1600" s="35" t="s">
        <v>2093</v>
      </c>
      <c r="F1600" s="36" t="s">
        <v>5475</v>
      </c>
      <c r="G1600" s="36">
        <v>9929802</v>
      </c>
      <c r="H1600" s="35" t="s">
        <v>3233</v>
      </c>
      <c r="I1600" s="37">
        <v>200</v>
      </c>
      <c r="J1600" s="53" t="s">
        <v>7742</v>
      </c>
      <c r="K1600" s="52"/>
      <c r="L1600" s="52" t="str">
        <f>IF(VLOOKUP(B1600,Sheet2!A:B,2,FALSE)=0,"",VLOOKUP(B1600,Sheet2!A:B,2,FALSE))</f>
        <v/>
      </c>
    </row>
    <row r="1601" spans="1:12" x14ac:dyDescent="0.2">
      <c r="B1601" s="41" t="s">
        <v>5478</v>
      </c>
      <c r="C1601" s="29"/>
      <c r="D1601" s="29"/>
      <c r="E1601" s="35" t="s">
        <v>2093</v>
      </c>
      <c r="F1601" s="36" t="s">
        <v>5475</v>
      </c>
      <c r="G1601" s="36">
        <v>9929103</v>
      </c>
      <c r="H1601" s="35" t="s">
        <v>3233</v>
      </c>
      <c r="I1601" s="37">
        <v>200</v>
      </c>
      <c r="J1601" s="53" t="s">
        <v>7742</v>
      </c>
      <c r="K1601" s="52"/>
      <c r="L1601" s="52" t="str">
        <f>IF(VLOOKUP(B1601,Sheet2!A:B,2,FALSE)=0,"",VLOOKUP(B1601,Sheet2!A:B,2,FALSE))</f>
        <v/>
      </c>
    </row>
    <row r="1602" spans="1:12" x14ac:dyDescent="0.2">
      <c r="A1602" t="str">
        <f>F1602&amp;" "&amp;G1602</f>
        <v>9032108牛卡黑色印刷 586*65*730</v>
      </c>
      <c r="B1602" s="41" t="s">
        <v>5480</v>
      </c>
      <c r="C1602" s="29" t="e">
        <f>VLOOKUP(A1602,Sheet5!A:C,2,FALSE)</f>
        <v>#N/A</v>
      </c>
      <c r="D1602" s="29" t="e">
        <f>VLOOKUP(A1602,Sheet5!A:C,3,FALSE)</f>
        <v>#N/A</v>
      </c>
      <c r="E1602" s="35" t="s">
        <v>2093</v>
      </c>
      <c r="F1602" s="108" t="s">
        <v>5481</v>
      </c>
      <c r="G1602" s="108" t="s">
        <v>5482</v>
      </c>
      <c r="H1602" s="35" t="s">
        <v>2089</v>
      </c>
      <c r="I1602" s="37">
        <v>4</v>
      </c>
      <c r="J1602" s="52"/>
      <c r="K1602" s="52"/>
      <c r="L1602" s="52">
        <v>0</v>
      </c>
    </row>
    <row r="1603" spans="1:12" x14ac:dyDescent="0.2">
      <c r="B1603" s="41" t="s">
        <v>5492</v>
      </c>
      <c r="C1603" s="29"/>
      <c r="D1603" s="29"/>
      <c r="E1603" s="35" t="s">
        <v>2093</v>
      </c>
      <c r="F1603" s="36" t="s">
        <v>5493</v>
      </c>
      <c r="G1603" s="36" t="s">
        <v>5494</v>
      </c>
      <c r="H1603" s="35" t="s">
        <v>2089</v>
      </c>
      <c r="I1603" s="37">
        <v>16</v>
      </c>
      <c r="J1603" s="53" t="s">
        <v>7742</v>
      </c>
      <c r="K1603" s="52"/>
      <c r="L1603" s="52" t="str">
        <f>IF(VLOOKUP(B1603,Sheet2!A:B,2,FALSE)=0,"",VLOOKUP(B1603,Sheet2!A:B,2,FALSE))</f>
        <v/>
      </c>
    </row>
    <row r="1604" spans="1:12" x14ac:dyDescent="0.2">
      <c r="B1604" s="41" t="s">
        <v>5495</v>
      </c>
      <c r="C1604" s="29"/>
      <c r="D1604" s="29"/>
      <c r="E1604" s="35" t="s">
        <v>2093</v>
      </c>
      <c r="F1604" s="36" t="s">
        <v>5496</v>
      </c>
      <c r="G1604" s="36" t="s">
        <v>5497</v>
      </c>
      <c r="H1604" s="35" t="s">
        <v>2089</v>
      </c>
      <c r="I1604" s="37">
        <v>2</v>
      </c>
      <c r="J1604" s="53" t="s">
        <v>7742</v>
      </c>
      <c r="K1604" s="52"/>
      <c r="L1604" s="52" t="str">
        <f>IF(VLOOKUP(B1604,Sheet2!A:B,2,FALSE)=0,"",VLOOKUP(B1604,Sheet2!A:B,2,FALSE))</f>
        <v/>
      </c>
    </row>
    <row r="1605" spans="1:12" x14ac:dyDescent="0.2">
      <c r="B1605" s="41" t="s">
        <v>5498</v>
      </c>
      <c r="C1605" s="29"/>
      <c r="D1605" s="29"/>
      <c r="E1605" s="35" t="s">
        <v>2093</v>
      </c>
      <c r="F1605" s="36" t="s">
        <v>5499</v>
      </c>
      <c r="G1605" s="36" t="s">
        <v>5500</v>
      </c>
      <c r="H1605" s="35" t="s">
        <v>2089</v>
      </c>
      <c r="I1605" s="37">
        <v>2</v>
      </c>
      <c r="J1605" s="53" t="s">
        <v>7742</v>
      </c>
      <c r="K1605" s="52"/>
      <c r="L1605" s="52" t="str">
        <f>IF(VLOOKUP(B1605,Sheet2!A:B,2,FALSE)=0,"",VLOOKUP(B1605,Sheet2!A:B,2,FALSE))</f>
        <v/>
      </c>
    </row>
    <row r="1606" spans="1:12" x14ac:dyDescent="0.2">
      <c r="B1606" s="41" t="s">
        <v>5501</v>
      </c>
      <c r="C1606" s="29"/>
      <c r="D1606" s="29"/>
      <c r="E1606" s="35" t="s">
        <v>2093</v>
      </c>
      <c r="F1606" s="36" t="s">
        <v>5502</v>
      </c>
      <c r="G1606" s="36" t="s">
        <v>5503</v>
      </c>
      <c r="H1606" s="35" t="s">
        <v>2089</v>
      </c>
      <c r="I1606" s="37">
        <v>2</v>
      </c>
      <c r="J1606" s="53" t="s">
        <v>7742</v>
      </c>
      <c r="K1606" s="52"/>
      <c r="L1606" s="52" t="str">
        <f>IF(VLOOKUP(B1606,Sheet2!A:B,2,FALSE)=0,"",VLOOKUP(B1606,Sheet2!A:B,2,FALSE))</f>
        <v/>
      </c>
    </row>
    <row r="1607" spans="1:12" x14ac:dyDescent="0.2">
      <c r="B1607" s="41" t="s">
        <v>5504</v>
      </c>
      <c r="C1607" s="29"/>
      <c r="D1607" s="29"/>
      <c r="E1607" s="35" t="s">
        <v>2093</v>
      </c>
      <c r="F1607" s="36" t="s">
        <v>5505</v>
      </c>
      <c r="G1607" s="36" t="s">
        <v>5506</v>
      </c>
      <c r="H1607" s="35" t="s">
        <v>2089</v>
      </c>
      <c r="I1607" s="37">
        <v>2</v>
      </c>
      <c r="J1607" s="53" t="s">
        <v>7742</v>
      </c>
      <c r="K1607" s="52"/>
      <c r="L1607" s="52" t="str">
        <f>IF(VLOOKUP(B1607,Sheet2!A:B,2,FALSE)=0,"",VLOOKUP(B1607,Sheet2!A:B,2,FALSE))</f>
        <v/>
      </c>
    </row>
    <row r="1608" spans="1:12" x14ac:dyDescent="0.2">
      <c r="B1608" s="41" t="s">
        <v>5507</v>
      </c>
      <c r="C1608" s="29"/>
      <c r="D1608" s="29"/>
      <c r="E1608" s="35" t="s">
        <v>2093</v>
      </c>
      <c r="F1608" s="36" t="s">
        <v>5508</v>
      </c>
      <c r="G1608" s="36" t="s">
        <v>5509</v>
      </c>
      <c r="H1608" s="35" t="s">
        <v>2089</v>
      </c>
      <c r="I1608" s="37">
        <v>1</v>
      </c>
      <c r="J1608" s="53" t="s">
        <v>7742</v>
      </c>
      <c r="K1608" s="52"/>
      <c r="L1608" s="52" t="str">
        <f>IF(VLOOKUP(B1608,Sheet2!A:B,2,FALSE)=0,"",VLOOKUP(B1608,Sheet2!A:B,2,FALSE))</f>
        <v/>
      </c>
    </row>
    <row r="1609" spans="1:12" x14ac:dyDescent="0.2">
      <c r="B1609" s="41" t="s">
        <v>5510</v>
      </c>
      <c r="C1609" s="29"/>
      <c r="D1609" s="29"/>
      <c r="E1609" s="35" t="s">
        <v>2093</v>
      </c>
      <c r="F1609" s="36" t="s">
        <v>5511</v>
      </c>
      <c r="G1609" s="36" t="s">
        <v>5512</v>
      </c>
      <c r="H1609" s="35" t="s">
        <v>2089</v>
      </c>
      <c r="I1609" s="37">
        <v>2</v>
      </c>
      <c r="J1609" s="53" t="s">
        <v>7742</v>
      </c>
      <c r="K1609" s="52"/>
      <c r="L1609" s="52" t="str">
        <f>IF(VLOOKUP(B1609,Sheet2!A:B,2,FALSE)=0,"",VLOOKUP(B1609,Sheet2!A:B,2,FALSE))</f>
        <v/>
      </c>
    </row>
    <row r="1610" spans="1:12" x14ac:dyDescent="0.2">
      <c r="B1610" s="41" t="s">
        <v>5513</v>
      </c>
      <c r="C1610" s="29"/>
      <c r="D1610" s="29"/>
      <c r="E1610" s="35" t="s">
        <v>2093</v>
      </c>
      <c r="F1610" s="36" t="s">
        <v>5514</v>
      </c>
      <c r="G1610" s="36" t="s">
        <v>5515</v>
      </c>
      <c r="H1610" s="35" t="s">
        <v>2089</v>
      </c>
      <c r="I1610" s="37">
        <v>7</v>
      </c>
      <c r="J1610" s="53" t="s">
        <v>7742</v>
      </c>
      <c r="K1610" s="52"/>
      <c r="L1610" s="52" t="str">
        <f>IF(VLOOKUP(B1610,Sheet2!A:B,2,FALSE)=0,"",VLOOKUP(B1610,Sheet2!A:B,2,FALSE))</f>
        <v/>
      </c>
    </row>
    <row r="1611" spans="1:12" x14ac:dyDescent="0.2">
      <c r="B1611" s="41" t="s">
        <v>5516</v>
      </c>
      <c r="C1611" s="29"/>
      <c r="D1611" s="29"/>
      <c r="E1611" s="35" t="s">
        <v>2093</v>
      </c>
      <c r="F1611" s="36" t="s">
        <v>5517</v>
      </c>
      <c r="G1611" s="36" t="s">
        <v>5518</v>
      </c>
      <c r="H1611" s="35" t="s">
        <v>2089</v>
      </c>
      <c r="I1611" s="37">
        <v>37</v>
      </c>
      <c r="J1611" s="53" t="s">
        <v>7742</v>
      </c>
      <c r="K1611" s="52"/>
      <c r="L1611" s="52" t="str">
        <f>IF(VLOOKUP(B1611,Sheet2!A:B,2,FALSE)=0,"",VLOOKUP(B1611,Sheet2!A:B,2,FALSE))</f>
        <v/>
      </c>
    </row>
    <row r="1612" spans="1:12" x14ac:dyDescent="0.2">
      <c r="B1612" s="41" t="s">
        <v>1735</v>
      </c>
      <c r="C1612" s="29" t="str">
        <f>VLOOKUP(B1612,所有物料对应供应商单价新旧料号对照!A:C,3,0)</f>
        <v>UFBBT065</v>
      </c>
      <c r="D1612" s="29" t="str">
        <f>VLOOKUP(B1612,所有物料对应供应商单价新旧料号对照!A:F,4,0)</f>
        <v>不干胶 UF9032308G标贴 134*190 白底</v>
      </c>
      <c r="E1612" s="35" t="s">
        <v>2093</v>
      </c>
      <c r="F1612" s="36" t="s">
        <v>5519</v>
      </c>
      <c r="G1612" s="36" t="s">
        <v>5520</v>
      </c>
      <c r="H1612" s="35" t="s">
        <v>2057</v>
      </c>
      <c r="I1612" s="37">
        <v>112</v>
      </c>
      <c r="J1612" s="52"/>
      <c r="K1612" s="52"/>
      <c r="L1612" s="52">
        <v>112</v>
      </c>
    </row>
    <row r="1613" spans="1:12" x14ac:dyDescent="0.2">
      <c r="B1613" s="41" t="s">
        <v>1731</v>
      </c>
      <c r="C1613" s="29" t="str">
        <f>VLOOKUP(B1613,所有物料对应供应商单价新旧料号对照!A:C,3,0)</f>
        <v>UFBBT063</v>
      </c>
      <c r="D1613" s="29" t="str">
        <f>VLOOKUP(B1613,所有物料对应供应商单价新旧料号对照!A:F,4,0)</f>
        <v>不干胶 UF9032308S标贴 134*190 白底</v>
      </c>
      <c r="E1613" s="35" t="s">
        <v>2093</v>
      </c>
      <c r="F1613" s="36" t="s">
        <v>5519</v>
      </c>
      <c r="G1613" s="36" t="s">
        <v>5521</v>
      </c>
      <c r="H1613" s="35" t="s">
        <v>2057</v>
      </c>
      <c r="I1613" s="37">
        <v>72</v>
      </c>
      <c r="J1613" s="52"/>
      <c r="K1613" s="52"/>
      <c r="L1613" s="52">
        <v>72</v>
      </c>
    </row>
    <row r="1614" spans="1:12" x14ac:dyDescent="0.2">
      <c r="B1614" s="41" t="s">
        <v>1733</v>
      </c>
      <c r="C1614" s="29" t="str">
        <f>VLOOKUP(B1614,所有物料对应供应商单价新旧料号对照!A:C,3,0)</f>
        <v>UFBBT064</v>
      </c>
      <c r="D1614" s="29" t="str">
        <f>VLOOKUP(B1614,所有物料对应供应商单价新旧料号对照!A:F,4,0)</f>
        <v>不干胶 UF9032308W标贴 134*190 白底</v>
      </c>
      <c r="E1614" s="35" t="s">
        <v>2093</v>
      </c>
      <c r="F1614" s="36" t="s">
        <v>5519</v>
      </c>
      <c r="G1614" s="36" t="s">
        <v>5522</v>
      </c>
      <c r="H1614" s="35" t="s">
        <v>2057</v>
      </c>
      <c r="I1614" s="37">
        <v>0</v>
      </c>
      <c r="J1614" s="52"/>
      <c r="K1614" s="52"/>
      <c r="L1614" s="52" t="str">
        <f>IF(VLOOKUP(B1614,Sheet2!A:B,2,FALSE)=0,"",VLOOKUP(B1614,Sheet2!A:B,2,FALSE))</f>
        <v/>
      </c>
    </row>
    <row r="1615" spans="1:12" x14ac:dyDescent="0.2">
      <c r="B1615" s="41" t="s">
        <v>1692</v>
      </c>
      <c r="C1615" s="29" t="str">
        <f>VLOOKUP(B1615,所有物料对应供应商单价新旧料号对照!A:C,3,0)</f>
        <v>UFBBT040</v>
      </c>
      <c r="D1615" s="29" t="str">
        <f>VLOOKUP(B1615,所有物料对应供应商单价新旧料号对照!A:F,4,0)</f>
        <v>不干胶 UF9032108G标贴 134*190 白底</v>
      </c>
      <c r="E1615" s="35" t="s">
        <v>2093</v>
      </c>
      <c r="F1615" s="36" t="s">
        <v>5519</v>
      </c>
      <c r="G1615" s="36" t="s">
        <v>5523</v>
      </c>
      <c r="H1615" s="35" t="s">
        <v>2057</v>
      </c>
      <c r="I1615" s="37">
        <v>150</v>
      </c>
      <c r="J1615" s="52"/>
      <c r="K1615" s="52"/>
      <c r="L1615" s="52">
        <v>150</v>
      </c>
    </row>
    <row r="1616" spans="1:12" x14ac:dyDescent="0.2">
      <c r="B1616" s="41" t="s">
        <v>1689</v>
      </c>
      <c r="C1616" s="29" t="str">
        <f>VLOOKUP(B1616,所有物料对应供应商单价新旧料号对照!A:C,3,0)</f>
        <v>UFBBT038</v>
      </c>
      <c r="D1616" s="29" t="str">
        <f>VLOOKUP(B1616,所有物料对应供应商单价新旧料号对照!A:F,4,0)</f>
        <v>不干胶 UF9032108W标贴 134*190 白底</v>
      </c>
      <c r="E1616" s="35" t="s">
        <v>2093</v>
      </c>
      <c r="F1616" s="36" t="s">
        <v>5519</v>
      </c>
      <c r="G1616" s="36" t="s">
        <v>5524</v>
      </c>
      <c r="H1616" s="35" t="s">
        <v>2057</v>
      </c>
      <c r="I1616" s="37">
        <v>74</v>
      </c>
      <c r="J1616" s="52"/>
      <c r="K1616" s="52"/>
      <c r="L1616" s="52">
        <v>74</v>
      </c>
    </row>
    <row r="1617" spans="2:12" x14ac:dyDescent="0.2">
      <c r="B1617" s="41" t="s">
        <v>1687</v>
      </c>
      <c r="C1617" s="29" t="str">
        <f>VLOOKUP(B1617,所有物料对应供应商单价新旧料号对照!A:C,3,0)</f>
        <v>UFBBT037</v>
      </c>
      <c r="D1617" s="29" t="str">
        <f>VLOOKUP(B1617,所有物料对应供应商单价新旧料号对照!A:F,4,0)</f>
        <v>不干胶 UF9032108S标贴 134*190 白底</v>
      </c>
      <c r="E1617" s="35" t="s">
        <v>2093</v>
      </c>
      <c r="F1617" s="36" t="s">
        <v>5519</v>
      </c>
      <c r="G1617" s="36" t="s">
        <v>5525</v>
      </c>
      <c r="H1617" s="35" t="s">
        <v>2057</v>
      </c>
      <c r="I1617" s="37">
        <v>172</v>
      </c>
      <c r="J1617" s="52"/>
      <c r="K1617" s="52"/>
      <c r="L1617" s="52">
        <v>150</v>
      </c>
    </row>
    <row r="1618" spans="2:12" x14ac:dyDescent="0.2">
      <c r="B1618" s="41" t="s">
        <v>1711</v>
      </c>
      <c r="C1618" s="29" t="str">
        <f>VLOOKUP(B1618,所有物料对应供应商单价新旧料号对照!A:C,3,0)</f>
        <v>UFBBT051</v>
      </c>
      <c r="D1618" s="29" t="str">
        <f>VLOOKUP(B1618,所有物料对应供应商单价新旧料号对照!A:F,4,0)</f>
        <v>不干胶 UF9032208W标贴 134*190 白底</v>
      </c>
      <c r="E1618" s="35" t="s">
        <v>2093</v>
      </c>
      <c r="F1618" s="36" t="s">
        <v>5519</v>
      </c>
      <c r="G1618" s="36" t="s">
        <v>5526</v>
      </c>
      <c r="H1618" s="35" t="s">
        <v>2057</v>
      </c>
      <c r="I1618" s="37">
        <v>73</v>
      </c>
      <c r="J1618" s="52"/>
      <c r="K1618" s="52"/>
      <c r="L1618" s="52">
        <v>80</v>
      </c>
    </row>
    <row r="1619" spans="2:12" x14ac:dyDescent="0.2">
      <c r="B1619" s="41" t="s">
        <v>1713</v>
      </c>
      <c r="C1619" s="29" t="str">
        <f>VLOOKUP(B1619,所有物料对应供应商单价新旧料号对照!A:C,3,0)</f>
        <v>UFBBT052</v>
      </c>
      <c r="D1619" s="29" t="str">
        <f>VLOOKUP(B1619,所有物料对应供应商单价新旧料号对照!A:F,4,0)</f>
        <v>不干胶 UF9032208O标贴 134*190 白底</v>
      </c>
      <c r="E1619" s="35" t="s">
        <v>2093</v>
      </c>
      <c r="F1619" s="36" t="s">
        <v>5519</v>
      </c>
      <c r="G1619" s="36" t="s">
        <v>5527</v>
      </c>
      <c r="H1619" s="35" t="s">
        <v>2057</v>
      </c>
      <c r="I1619" s="37">
        <v>120</v>
      </c>
      <c r="J1619" s="52"/>
      <c r="K1619" s="52"/>
      <c r="L1619" s="52">
        <v>100</v>
      </c>
    </row>
    <row r="1620" spans="2:12" x14ac:dyDescent="0.2">
      <c r="B1620" s="41" t="s">
        <v>1715</v>
      </c>
      <c r="C1620" s="29" t="str">
        <f>VLOOKUP(B1620,所有物料对应供应商单价新旧料号对照!A:C,3,0)</f>
        <v>UFBBT053</v>
      </c>
      <c r="D1620" s="29" t="str">
        <f>VLOOKUP(B1620,所有物料对应供应商单价新旧料号对照!A:F,4,0)</f>
        <v>不干胶 UF9032208G标贴 134*190 白底</v>
      </c>
      <c r="E1620" s="35" t="s">
        <v>2093</v>
      </c>
      <c r="F1620" s="36" t="s">
        <v>5519</v>
      </c>
      <c r="G1620" s="36" t="s">
        <v>5528</v>
      </c>
      <c r="H1620" s="35" t="s">
        <v>2057</v>
      </c>
      <c r="I1620" s="37">
        <v>153</v>
      </c>
      <c r="J1620" s="52"/>
      <c r="K1620" s="52"/>
      <c r="L1620" s="52">
        <v>140</v>
      </c>
    </row>
    <row r="1621" spans="2:12" x14ac:dyDescent="0.2">
      <c r="B1621" s="41" t="s">
        <v>1699</v>
      </c>
      <c r="C1621" s="29" t="str">
        <f>VLOOKUP(B1621,所有物料对应供应商单价新旧料号对照!A:C,3,0)</f>
        <v>UFBBT044</v>
      </c>
      <c r="D1621" s="29" t="str">
        <f>VLOOKUP(B1621,所有物料对应供应商单价新旧料号对照!A:F,4,0)</f>
        <v>不干胶 UF9032109G标贴 134*190 白底</v>
      </c>
      <c r="E1621" s="35" t="s">
        <v>2093</v>
      </c>
      <c r="F1621" s="36" t="s">
        <v>5519</v>
      </c>
      <c r="G1621" s="36" t="s">
        <v>5529</v>
      </c>
      <c r="H1621" s="35" t="s">
        <v>2057</v>
      </c>
      <c r="I1621" s="37">
        <v>0</v>
      </c>
      <c r="J1621" s="52"/>
      <c r="K1621" s="52"/>
      <c r="L1621" s="52" t="str">
        <f>IF(VLOOKUP(B1621,Sheet2!A:B,2,FALSE)=0,"",VLOOKUP(B1621,Sheet2!A:B,2,FALSE))</f>
        <v/>
      </c>
    </row>
    <row r="1622" spans="2:12" x14ac:dyDescent="0.2">
      <c r="B1622" s="41" t="s">
        <v>1696</v>
      </c>
      <c r="C1622" s="29" t="str">
        <f>VLOOKUP(B1622,所有物料对应供应商单价新旧料号对照!A:C,3,0)</f>
        <v>UFBBT042</v>
      </c>
      <c r="D1622" s="29" t="str">
        <f>VLOOKUP(B1622,所有物料对应供应商单价新旧料号对照!A:F,4,0)</f>
        <v>不干胶 UF9032109W标贴 134*190 白底</v>
      </c>
      <c r="E1622" s="35" t="s">
        <v>2093</v>
      </c>
      <c r="F1622" s="36" t="s">
        <v>5519</v>
      </c>
      <c r="G1622" s="36" t="s">
        <v>5530</v>
      </c>
      <c r="H1622" s="35" t="s">
        <v>2057</v>
      </c>
      <c r="I1622" s="37">
        <v>0</v>
      </c>
      <c r="J1622" s="52"/>
      <c r="K1622" s="52"/>
      <c r="L1622" s="52" t="str">
        <f>IF(VLOOKUP(B1622,Sheet2!A:B,2,FALSE)=0,"",VLOOKUP(B1622,Sheet2!A:B,2,FALSE))</f>
        <v/>
      </c>
    </row>
    <row r="1623" spans="2:12" x14ac:dyDescent="0.2">
      <c r="B1623" s="41" t="s">
        <v>1694</v>
      </c>
      <c r="C1623" s="29" t="str">
        <f>VLOOKUP(B1623,所有物料对应供应商单价新旧料号对照!A:C,3,0)</f>
        <v>UFBBT041</v>
      </c>
      <c r="D1623" s="29" t="str">
        <f>VLOOKUP(B1623,所有物料对应供应商单价新旧料号对照!A:F,4,0)</f>
        <v>不干胶 UF9032109S标贴 134*190 白底</v>
      </c>
      <c r="E1623" s="35" t="s">
        <v>2093</v>
      </c>
      <c r="F1623" s="36" t="s">
        <v>5519</v>
      </c>
      <c r="G1623" s="36" t="s">
        <v>5531</v>
      </c>
      <c r="H1623" s="35" t="s">
        <v>2057</v>
      </c>
      <c r="I1623" s="37">
        <v>96</v>
      </c>
      <c r="J1623" s="52"/>
      <c r="K1623" s="52"/>
      <c r="L1623" s="52">
        <v>100</v>
      </c>
    </row>
    <row r="1624" spans="2:12" x14ac:dyDescent="0.2">
      <c r="B1624" s="41" t="s">
        <v>1640</v>
      </c>
      <c r="C1624" s="29" t="str">
        <f>VLOOKUP(B1624,所有物料对应供应商单价新旧料号对照!A:C,3,0)</f>
        <v>UFBBT008</v>
      </c>
      <c r="D1624" s="29" t="str">
        <f>VLOOKUP(B1624,所有物料对应供应商单价新旧料号对照!A:F,4,0)</f>
        <v>不干胶 UF9032003W标贴 134*190 白底</v>
      </c>
      <c r="E1624" s="35" t="s">
        <v>2093</v>
      </c>
      <c r="F1624" s="36" t="s">
        <v>5519</v>
      </c>
      <c r="G1624" s="36" t="s">
        <v>5532</v>
      </c>
      <c r="H1624" s="35" t="s">
        <v>2057</v>
      </c>
      <c r="I1624" s="37">
        <v>123</v>
      </c>
      <c r="J1624" s="52"/>
      <c r="K1624" s="52"/>
      <c r="L1624" s="52">
        <v>120</v>
      </c>
    </row>
    <row r="1625" spans="2:12" x14ac:dyDescent="0.2">
      <c r="B1625" s="41" t="s">
        <v>1808</v>
      </c>
      <c r="C1625" s="29" t="str">
        <f>VLOOKUP(B1625,所有物料对应供应商单价新旧料号对照!A:C,3,0)</f>
        <v>UFBBT104</v>
      </c>
      <c r="D1625" s="29" t="str">
        <f>VLOOKUP(B1625,所有物料对应供应商单价新旧料号对照!A:F,4,0)</f>
        <v>不干胶 UF90323022G标贴 134*190 白底</v>
      </c>
      <c r="E1625" s="35" t="s">
        <v>2093</v>
      </c>
      <c r="F1625" s="36" t="s">
        <v>5519</v>
      </c>
      <c r="G1625" s="36" t="s">
        <v>5533</v>
      </c>
      <c r="H1625" s="35" t="s">
        <v>2057</v>
      </c>
      <c r="I1625" s="37">
        <v>0</v>
      </c>
      <c r="J1625" s="52"/>
      <c r="K1625" s="52"/>
      <c r="L1625" s="52" t="str">
        <f>IF(VLOOKUP(B1625,Sheet2!A:B,2,FALSE)=0,"",VLOOKUP(B1625,Sheet2!A:B,2,FALSE))</f>
        <v/>
      </c>
    </row>
    <row r="1626" spans="2:12" x14ac:dyDescent="0.2">
      <c r="B1626" s="41" t="s">
        <v>1804</v>
      </c>
      <c r="C1626" s="29" t="str">
        <f>VLOOKUP(B1626,所有物料对应供应商单价新旧料号对照!A:C,3,0)</f>
        <v>UFBBT102</v>
      </c>
      <c r="D1626" s="29" t="str">
        <f>VLOOKUP(B1626,所有物料对应供应商单价新旧料号对照!A:F,4,0)</f>
        <v>不干胶 UF90323022S标贴 134*190 白底</v>
      </c>
      <c r="E1626" s="35" t="s">
        <v>2093</v>
      </c>
      <c r="F1626" s="36" t="s">
        <v>5519</v>
      </c>
      <c r="G1626" s="36" t="s">
        <v>5534</v>
      </c>
      <c r="H1626" s="35" t="s">
        <v>2057</v>
      </c>
      <c r="I1626" s="37">
        <v>0</v>
      </c>
      <c r="J1626" s="52"/>
      <c r="K1626" s="52"/>
      <c r="L1626" s="52" t="str">
        <f>IF(VLOOKUP(B1626,Sheet2!A:B,2,FALSE)=0,"",VLOOKUP(B1626,Sheet2!A:B,2,FALSE))</f>
        <v/>
      </c>
    </row>
    <row r="1627" spans="2:12" x14ac:dyDescent="0.2">
      <c r="B1627" s="41" t="s">
        <v>1802</v>
      </c>
      <c r="C1627" s="29" t="str">
        <f>VLOOKUP(B1627,所有物料对应供应商单价新旧料号对照!A:C,3,0)</f>
        <v>UFBBT101</v>
      </c>
      <c r="D1627" s="29" t="str">
        <f>VLOOKUP(B1627,所有物料对应供应商单价新旧料号对照!A:F,4,0)</f>
        <v>不干胶 UF90323022W标贴 134*190 白底</v>
      </c>
      <c r="E1627" s="35" t="s">
        <v>2093</v>
      </c>
      <c r="F1627" s="36" t="s">
        <v>5519</v>
      </c>
      <c r="G1627" s="36" t="s">
        <v>5535</v>
      </c>
      <c r="H1627" s="35" t="s">
        <v>2057</v>
      </c>
      <c r="I1627" s="37">
        <v>0</v>
      </c>
      <c r="J1627" s="52"/>
      <c r="K1627" s="52"/>
      <c r="L1627" s="52" t="str">
        <f>IF(VLOOKUP(B1627,Sheet2!A:B,2,FALSE)=0,"",VLOOKUP(B1627,Sheet2!A:B,2,FALSE))</f>
        <v/>
      </c>
    </row>
    <row r="1628" spans="2:12" x14ac:dyDescent="0.2">
      <c r="B1628" s="41" t="s">
        <v>1672</v>
      </c>
      <c r="C1628" s="29" t="str">
        <f>VLOOKUP(B1628,所有物料对应供应商单价新旧料号对照!A:C,3,0)</f>
        <v>UFBBT028</v>
      </c>
      <c r="D1628" s="29" t="str">
        <f>VLOOKUP(B1628,所有物料对应供应商单价新旧料号对照!A:F,4,0)</f>
        <v>不干胶 UF9032103G标贴 134*190 白底</v>
      </c>
      <c r="E1628" s="35" t="s">
        <v>2093</v>
      </c>
      <c r="F1628" s="36" t="s">
        <v>5519</v>
      </c>
      <c r="G1628" s="36" t="s">
        <v>5536</v>
      </c>
      <c r="H1628" s="35" t="s">
        <v>2057</v>
      </c>
      <c r="I1628" s="37">
        <v>0</v>
      </c>
      <c r="J1628" s="52"/>
      <c r="K1628" s="52"/>
      <c r="L1628" s="52" t="str">
        <f>IF(VLOOKUP(B1628,Sheet2!A:B,2,FALSE)=0,"",VLOOKUP(B1628,Sheet2!A:B,2,FALSE))</f>
        <v/>
      </c>
    </row>
    <row r="1629" spans="2:12" x14ac:dyDescent="0.2">
      <c r="B1629" s="41" t="s">
        <v>1674</v>
      </c>
      <c r="C1629" s="29" t="str">
        <f>VLOOKUP(B1629,所有物料对应供应商单价新旧料号对照!A:C,3,0)</f>
        <v>UFBBT029</v>
      </c>
      <c r="D1629" s="29" t="str">
        <f>VLOOKUP(B1629,所有物料对应供应商单价新旧料号对照!A:F,4,0)</f>
        <v>不干胶 UF9032103O标贴 134*190 白底</v>
      </c>
      <c r="E1629" s="35" t="s">
        <v>2093</v>
      </c>
      <c r="F1629" s="36" t="s">
        <v>5519</v>
      </c>
      <c r="G1629" s="36" t="s">
        <v>5537</v>
      </c>
      <c r="H1629" s="35" t="s">
        <v>2057</v>
      </c>
      <c r="I1629" s="37">
        <v>15</v>
      </c>
      <c r="J1629" s="52"/>
      <c r="K1629" s="52"/>
      <c r="L1629" s="52">
        <v>15</v>
      </c>
    </row>
    <row r="1630" spans="2:12" x14ac:dyDescent="0.2">
      <c r="B1630" s="41" t="s">
        <v>1676</v>
      </c>
      <c r="C1630" s="29" t="str">
        <f>VLOOKUP(B1630,所有物料对应供应商单价新旧料号对照!A:C,3,0)</f>
        <v>UFBBT030</v>
      </c>
      <c r="D1630" s="29" t="str">
        <f>VLOOKUP(B1630,所有物料对应供应商单价新旧料号对照!A:F,4,0)</f>
        <v>不干胶 UF9032103S标贴 134*190 白底</v>
      </c>
      <c r="E1630" s="35" t="s">
        <v>2093</v>
      </c>
      <c r="F1630" s="36" t="s">
        <v>5519</v>
      </c>
      <c r="G1630" s="36" t="s">
        <v>5538</v>
      </c>
      <c r="H1630" s="35" t="s">
        <v>2057</v>
      </c>
      <c r="I1630" s="37">
        <v>62</v>
      </c>
      <c r="J1630" s="52"/>
      <c r="K1630" s="52"/>
      <c r="L1630" s="52">
        <v>62</v>
      </c>
    </row>
    <row r="1631" spans="2:12" x14ac:dyDescent="0.2">
      <c r="B1631" s="41" t="s">
        <v>1678</v>
      </c>
      <c r="C1631" s="29" t="str">
        <f>VLOOKUP(B1631,所有物料对应供应商单价新旧料号对照!A:C,3,0)</f>
        <v>UFBBT031</v>
      </c>
      <c r="D1631" s="29" t="str">
        <f>VLOOKUP(B1631,所有物料对应供应商单价新旧料号对照!A:F,4,0)</f>
        <v>不干胶 UF9032103W标贴 134*190 白底</v>
      </c>
      <c r="E1631" s="35" t="s">
        <v>2093</v>
      </c>
      <c r="F1631" s="36" t="s">
        <v>5519</v>
      </c>
      <c r="G1631" s="36" t="s">
        <v>5539</v>
      </c>
      <c r="H1631" s="35" t="s">
        <v>2057</v>
      </c>
      <c r="I1631" s="37">
        <v>0</v>
      </c>
      <c r="J1631" s="52"/>
      <c r="K1631" s="52"/>
      <c r="L1631" s="52" t="str">
        <f>IF(VLOOKUP(B1631,Sheet2!A:B,2,FALSE)=0,"",VLOOKUP(B1631,Sheet2!A:B,2,FALSE))</f>
        <v/>
      </c>
    </row>
    <row r="1632" spans="2:12" x14ac:dyDescent="0.2">
      <c r="B1632" s="41" t="s">
        <v>1680</v>
      </c>
      <c r="C1632" s="29" t="str">
        <f>VLOOKUP(B1632,所有物料对应供应商单价新旧料号对照!A:C,3,0)</f>
        <v>UFBBT032</v>
      </c>
      <c r="D1632" s="29" t="str">
        <f>VLOOKUP(B1632,所有物料对应供应商单价新旧料号对照!A:F,4,0)</f>
        <v>不干胶 UF9032107S标贴 134*190 白底</v>
      </c>
      <c r="E1632" s="35" t="s">
        <v>2093</v>
      </c>
      <c r="F1632" s="36" t="s">
        <v>5519</v>
      </c>
      <c r="G1632" s="36" t="s">
        <v>5540</v>
      </c>
      <c r="H1632" s="35" t="s">
        <v>2057</v>
      </c>
      <c r="I1632" s="37">
        <v>62</v>
      </c>
      <c r="J1632" s="52"/>
      <c r="K1632" s="52"/>
      <c r="L1632" s="52">
        <v>62</v>
      </c>
    </row>
    <row r="1633" spans="1:12" x14ac:dyDescent="0.2">
      <c r="B1633" s="41" t="s">
        <v>1682</v>
      </c>
      <c r="C1633" s="29" t="str">
        <f>VLOOKUP(B1633,所有物料对应供应商单价新旧料号对照!A:C,3,0)</f>
        <v>UFBBT033</v>
      </c>
      <c r="D1633" s="29" t="str">
        <f>VLOOKUP(B1633,所有物料对应供应商单价新旧料号对照!A:F,4,0)</f>
        <v>不干胶 UF9032107W标贴 134*190 白底</v>
      </c>
      <c r="E1633" s="35" t="s">
        <v>2093</v>
      </c>
      <c r="F1633" s="36" t="s">
        <v>5519</v>
      </c>
      <c r="G1633" s="36" t="s">
        <v>5541</v>
      </c>
      <c r="H1633" s="35" t="s">
        <v>2057</v>
      </c>
      <c r="I1633" s="37">
        <v>0</v>
      </c>
      <c r="J1633" s="52"/>
      <c r="K1633" s="52"/>
      <c r="L1633" s="52" t="str">
        <f>IF(VLOOKUP(B1633,Sheet2!A:B,2,FALSE)=0,"",VLOOKUP(B1633,Sheet2!A:B,2,FALSE))</f>
        <v/>
      </c>
    </row>
    <row r="1634" spans="1:12" x14ac:dyDescent="0.2">
      <c r="B1634" s="41" t="s">
        <v>1832</v>
      </c>
      <c r="C1634" s="29" t="str">
        <f>VLOOKUP(B1634,所有物料对应供应商单价新旧料号对照!A:C,3,0)</f>
        <v>UFBBT118</v>
      </c>
      <c r="D1634" s="29" t="str">
        <f>VLOOKUP(B1634,所有物料对应供应商单价新旧料号对照!A:F,4,0)</f>
        <v>不干胶 UF90325021G标贴 134*190 白底</v>
      </c>
      <c r="E1634" s="35" t="s">
        <v>2093</v>
      </c>
      <c r="F1634" s="36" t="s">
        <v>5519</v>
      </c>
      <c r="G1634" s="36" t="s">
        <v>5542</v>
      </c>
      <c r="H1634" s="35" t="s">
        <v>2057</v>
      </c>
      <c r="I1634" s="37">
        <v>0</v>
      </c>
      <c r="J1634" s="52"/>
      <c r="K1634" s="52"/>
      <c r="L1634" s="52" t="str">
        <f>IF(VLOOKUP(B1634,Sheet2!A:B,2,FALSE)=0,"",VLOOKUP(B1634,Sheet2!A:B,2,FALSE))</f>
        <v/>
      </c>
    </row>
    <row r="1635" spans="1:12" x14ac:dyDescent="0.2">
      <c r="B1635" s="41" t="s">
        <v>1826</v>
      </c>
      <c r="C1635" s="29" t="str">
        <f>VLOOKUP(B1635,所有物料对应供应商单价新旧料号对照!A:C,3,0)</f>
        <v>UFBBT115</v>
      </c>
      <c r="D1635" s="29" t="str">
        <f>VLOOKUP(B1635,所有物料对应供应商单价新旧料号对照!A:F,4,0)</f>
        <v>不干胶 UF90325021W标贴 134*190 白底</v>
      </c>
      <c r="E1635" s="35" t="s">
        <v>2093</v>
      </c>
      <c r="F1635" s="36" t="s">
        <v>5519</v>
      </c>
      <c r="G1635" s="36" t="s">
        <v>5543</v>
      </c>
      <c r="H1635" s="35" t="s">
        <v>2057</v>
      </c>
      <c r="I1635" s="37">
        <v>0</v>
      </c>
      <c r="J1635" s="52"/>
      <c r="K1635" s="52"/>
      <c r="L1635" s="52" t="str">
        <f>IF(VLOOKUP(B1635,Sheet2!A:B,2,FALSE)=0,"",VLOOKUP(B1635,Sheet2!A:B,2,FALSE))</f>
        <v/>
      </c>
    </row>
    <row r="1636" spans="1:12" x14ac:dyDescent="0.2">
      <c r="B1636" s="41" t="s">
        <v>1830</v>
      </c>
      <c r="C1636" s="29" t="str">
        <f>VLOOKUP(B1636,所有物料对应供应商单价新旧料号对照!A:C,3,0)</f>
        <v>UFBBT117</v>
      </c>
      <c r="D1636" s="29" t="str">
        <f>VLOOKUP(B1636,所有物料对应供应商单价新旧料号对照!A:F,4,0)</f>
        <v>不干胶 UF90325021O标贴 134*190 白底</v>
      </c>
      <c r="E1636" s="35" t="s">
        <v>2093</v>
      </c>
      <c r="F1636" s="36" t="s">
        <v>5519</v>
      </c>
      <c r="G1636" s="36" t="s">
        <v>5544</v>
      </c>
      <c r="H1636" s="35" t="s">
        <v>2057</v>
      </c>
      <c r="I1636" s="37">
        <v>131</v>
      </c>
      <c r="J1636" s="52"/>
      <c r="K1636" s="52"/>
      <c r="L1636" s="52">
        <v>130</v>
      </c>
    </row>
    <row r="1637" spans="1:12" x14ac:dyDescent="0.2">
      <c r="B1637" s="41" t="s">
        <v>1828</v>
      </c>
      <c r="C1637" s="29" t="str">
        <f>VLOOKUP(B1637,所有物料对应供应商单价新旧料号对照!A:C,3,0)</f>
        <v>UFBBT116</v>
      </c>
      <c r="D1637" s="29" t="str">
        <f>VLOOKUP(B1637,所有物料对应供应商单价新旧料号对照!A:F,4,0)</f>
        <v>不干胶 UF90325021S标贴 134*190 白底</v>
      </c>
      <c r="E1637" s="35" t="s">
        <v>2093</v>
      </c>
      <c r="F1637" s="36" t="s">
        <v>5519</v>
      </c>
      <c r="G1637" s="36" t="s">
        <v>5545</v>
      </c>
      <c r="H1637" s="35" t="s">
        <v>2057</v>
      </c>
      <c r="I1637" s="37">
        <v>158</v>
      </c>
      <c r="J1637" s="52"/>
      <c r="K1637" s="52"/>
      <c r="L1637" s="52">
        <v>158</v>
      </c>
    </row>
    <row r="1638" spans="1:12" x14ac:dyDescent="0.2">
      <c r="B1638" s="41" t="s">
        <v>1703</v>
      </c>
      <c r="C1638" s="29" t="str">
        <f>VLOOKUP(B1638,所有物料对应供应商单价新旧料号对照!A:C,3,0)</f>
        <v>UFBBT046</v>
      </c>
      <c r="D1638" s="29" t="str">
        <f>VLOOKUP(B1638,所有物料对应供应商单价新旧料号对照!A:F,4,0)</f>
        <v>不干胶 UF9032202S标贴 134*190 白底</v>
      </c>
      <c r="E1638" s="35" t="s">
        <v>2093</v>
      </c>
      <c r="F1638" s="36" t="s">
        <v>5519</v>
      </c>
      <c r="G1638" s="36" t="s">
        <v>5546</v>
      </c>
      <c r="H1638" s="35" t="s">
        <v>2057</v>
      </c>
      <c r="I1638" s="37">
        <v>107</v>
      </c>
      <c r="J1638" s="52"/>
      <c r="K1638" s="52"/>
      <c r="L1638" s="52">
        <v>107</v>
      </c>
    </row>
    <row r="1639" spans="1:12" x14ac:dyDescent="0.2">
      <c r="B1639" s="41" t="s">
        <v>1701</v>
      </c>
      <c r="C1639" s="29" t="str">
        <f>VLOOKUP(B1639,所有物料对应供应商单价新旧料号对照!A:C,3,0)</f>
        <v>UFBBT045</v>
      </c>
      <c r="D1639" s="29" t="str">
        <f>VLOOKUP(B1639,所有物料对应供应商单价新旧料号对照!A:F,4,0)</f>
        <v>不干胶 UF9032202W标贴 134*190 白底</v>
      </c>
      <c r="E1639" s="35" t="s">
        <v>2093</v>
      </c>
      <c r="F1639" s="36" t="s">
        <v>5519</v>
      </c>
      <c r="G1639" s="36" t="s">
        <v>5547</v>
      </c>
      <c r="H1639" s="35" t="s">
        <v>2057</v>
      </c>
      <c r="I1639" s="37">
        <v>56</v>
      </c>
      <c r="J1639" s="52"/>
      <c r="K1639" s="52"/>
      <c r="L1639" s="52">
        <v>56</v>
      </c>
    </row>
    <row r="1640" spans="1:12" x14ac:dyDescent="0.2">
      <c r="B1640" s="41" t="s">
        <v>1706</v>
      </c>
      <c r="C1640" s="29" t="str">
        <f>VLOOKUP(B1640,所有物料对应供应商单价新旧料号对照!A:C,3,0)</f>
        <v>UFBBT048</v>
      </c>
      <c r="D1640" s="29" t="str">
        <f>VLOOKUP(B1640,所有物料对应供应商单价新旧料号对照!A:F,4,0)</f>
        <v>不干胶 UF9032202G标贴 134*190 白底</v>
      </c>
      <c r="E1640" s="35" t="s">
        <v>2093</v>
      </c>
      <c r="F1640" s="36" t="s">
        <v>5519</v>
      </c>
      <c r="G1640" s="36" t="s">
        <v>5548</v>
      </c>
      <c r="H1640" s="35" t="s">
        <v>2057</v>
      </c>
      <c r="I1640" s="37">
        <v>0</v>
      </c>
      <c r="J1640" s="52"/>
      <c r="K1640" s="52"/>
      <c r="L1640" s="52" t="str">
        <f>IF(VLOOKUP(B1640,Sheet2!A:B,2,FALSE)=0,"",VLOOKUP(B1640,Sheet2!A:B,2,FALSE))</f>
        <v/>
      </c>
    </row>
    <row r="1641" spans="1:12" x14ac:dyDescent="0.2">
      <c r="B1641" s="41" t="s">
        <v>1755</v>
      </c>
      <c r="C1641" s="29" t="str">
        <f>VLOOKUP(B1641,所有物料对应供应商单价新旧料号对照!A:C,3,0)</f>
        <v>UFBBT077</v>
      </c>
      <c r="D1641" s="29" t="str">
        <f>VLOOKUP(B1641,所有物料对应供应商单价新旧料号对照!A:F,4,0)</f>
        <v>不干胶 UF9032502G标贴 134*190 白底</v>
      </c>
      <c r="E1641" s="35" t="s">
        <v>2093</v>
      </c>
      <c r="F1641" s="36" t="s">
        <v>5519</v>
      </c>
      <c r="G1641" s="36" t="s">
        <v>5549</v>
      </c>
      <c r="H1641" s="35" t="s">
        <v>2057</v>
      </c>
      <c r="I1641" s="37">
        <v>0</v>
      </c>
      <c r="J1641" s="52"/>
      <c r="K1641" s="52"/>
      <c r="L1641" s="52" t="str">
        <f>IF(VLOOKUP(B1641,Sheet2!A:B,2,FALSE)=0,"",VLOOKUP(B1641,Sheet2!A:B,2,FALSE))</f>
        <v/>
      </c>
    </row>
    <row r="1642" spans="1:12" x14ac:dyDescent="0.2">
      <c r="B1642" s="41" t="s">
        <v>5550</v>
      </c>
      <c r="C1642" s="29" t="str">
        <f>VLOOKUP(B1642,所有物料对应供应商单价新旧料号对照!A:C,3,0)</f>
        <v>UFBBT080</v>
      </c>
      <c r="D1642" s="29" t="str">
        <f>VLOOKUP(B1642,所有物料对应供应商单价新旧料号对照!A:F,4,0)</f>
        <v>不干胶 UF9032502S标贴 134*190 白底</v>
      </c>
      <c r="E1642" s="35" t="s">
        <v>2093</v>
      </c>
      <c r="F1642" s="36" t="s">
        <v>5519</v>
      </c>
      <c r="G1642" s="36" t="s">
        <v>5551</v>
      </c>
      <c r="H1642" s="35" t="s">
        <v>2057</v>
      </c>
      <c r="I1642" s="37">
        <v>0</v>
      </c>
      <c r="J1642" s="52"/>
      <c r="K1642" s="52"/>
      <c r="L1642" s="52" t="str">
        <f>IF(VLOOKUP(B1642,Sheet2!A:B,2,FALSE)=0,"",VLOOKUP(B1642,Sheet2!A:B,2,FALSE))</f>
        <v/>
      </c>
    </row>
    <row r="1643" spans="1:12" x14ac:dyDescent="0.2">
      <c r="B1643" s="41" t="s">
        <v>1757</v>
      </c>
      <c r="C1643" s="29" t="str">
        <f>VLOOKUP(B1643,所有物料对应供应商单价新旧料号对照!A:C,3,0)</f>
        <v>UFBBT078</v>
      </c>
      <c r="D1643" s="29" t="str">
        <f>VLOOKUP(B1643,所有物料对应供应商单价新旧料号对照!A:F,4,0)</f>
        <v>不干胶 UF9032502O标贴 134*190 白底</v>
      </c>
      <c r="E1643" s="35" t="s">
        <v>2093</v>
      </c>
      <c r="F1643" s="36" t="s">
        <v>5519</v>
      </c>
      <c r="G1643" s="36" t="s">
        <v>5552</v>
      </c>
      <c r="H1643" s="35" t="s">
        <v>2057</v>
      </c>
      <c r="I1643" s="37">
        <v>0</v>
      </c>
      <c r="J1643" s="52"/>
      <c r="K1643" s="52"/>
      <c r="L1643" s="52" t="str">
        <f>IF(VLOOKUP(B1643,Sheet2!A:B,2,FALSE)=0,"",VLOOKUP(B1643,Sheet2!A:B,2,FALSE))</f>
        <v/>
      </c>
    </row>
    <row r="1644" spans="1:12" x14ac:dyDescent="0.2">
      <c r="A1644" t="str">
        <f t="shared" ref="A1644:A1646" si="38">F1644&amp;" "&amp;G1644</f>
        <v>英国B1产品标贴 9032302O</v>
      </c>
      <c r="B1644" s="41" t="s">
        <v>5553</v>
      </c>
      <c r="C1644" s="29" t="str">
        <f>VLOOKUP(A1644,Sheet5!A:C,2,FALSE)</f>
        <v>UFBBT182</v>
      </c>
      <c r="D1644" s="29" t="str">
        <f>VLOOKUP(A1644,Sheet5!A:C,3,FALSE)</f>
        <v>不干胶 UF9032302O标贴 134*190 白底</v>
      </c>
      <c r="E1644" s="35" t="s">
        <v>2093</v>
      </c>
      <c r="F1644" s="108" t="s">
        <v>5519</v>
      </c>
      <c r="G1644" s="108" t="s">
        <v>5554</v>
      </c>
      <c r="H1644" s="35" t="s">
        <v>2057</v>
      </c>
      <c r="I1644" s="37">
        <v>118</v>
      </c>
      <c r="J1644" s="52"/>
      <c r="K1644" s="52"/>
      <c r="L1644" s="52">
        <v>118</v>
      </c>
    </row>
    <row r="1645" spans="1:12" x14ac:dyDescent="0.2">
      <c r="A1645" t="str">
        <f t="shared" si="38"/>
        <v>英国B1产品标贴 9032302S</v>
      </c>
      <c r="B1645" s="41" t="s">
        <v>5555</v>
      </c>
      <c r="C1645" s="29" t="str">
        <f>VLOOKUP(A1645,Sheet5!A:C,2,FALSE)</f>
        <v>UFBBT183</v>
      </c>
      <c r="D1645" s="29" t="str">
        <f>VLOOKUP(A1645,Sheet5!A:C,3,FALSE)</f>
        <v>不干胶 UF9032302S标贴 134*190 白底</v>
      </c>
      <c r="E1645" s="35" t="s">
        <v>2093</v>
      </c>
      <c r="F1645" s="108" t="s">
        <v>5519</v>
      </c>
      <c r="G1645" s="108" t="s">
        <v>5556</v>
      </c>
      <c r="H1645" s="35" t="s">
        <v>2057</v>
      </c>
      <c r="I1645" s="37">
        <v>269</v>
      </c>
      <c r="J1645" s="52"/>
      <c r="K1645" s="52"/>
      <c r="L1645" s="52">
        <v>269</v>
      </c>
    </row>
    <row r="1646" spans="1:12" x14ac:dyDescent="0.2">
      <c r="A1646" t="str">
        <f t="shared" si="38"/>
        <v>英国B1产品标贴 9032302W</v>
      </c>
      <c r="B1646" s="41" t="s">
        <v>5557</v>
      </c>
      <c r="C1646" s="29" t="str">
        <f>VLOOKUP(A1646,Sheet5!A:C,2,FALSE)</f>
        <v>UFBBT184</v>
      </c>
      <c r="D1646" s="29" t="str">
        <f>VLOOKUP(A1646,Sheet5!A:C,3,FALSE)</f>
        <v>不干胶 UF9032302W标贴 134*190 白底</v>
      </c>
      <c r="E1646" s="35" t="s">
        <v>2093</v>
      </c>
      <c r="F1646" s="108" t="s">
        <v>5519</v>
      </c>
      <c r="G1646" s="108" t="s">
        <v>5558</v>
      </c>
      <c r="H1646" s="35" t="s">
        <v>2057</v>
      </c>
      <c r="I1646" s="37">
        <v>24</v>
      </c>
      <c r="J1646" s="52"/>
      <c r="K1646" s="52"/>
      <c r="L1646" s="52">
        <v>24</v>
      </c>
    </row>
    <row r="1647" spans="1:12" x14ac:dyDescent="0.2">
      <c r="B1647" s="41" t="s">
        <v>1800</v>
      </c>
      <c r="C1647" s="29" t="str">
        <f>VLOOKUP(B1647,所有物料对应供应商单价新旧料号对照!A:C,3,0)</f>
        <v>UFBBT100</v>
      </c>
      <c r="D1647" s="29" t="str">
        <f>VLOOKUP(B1647,所有物料对应供应商单价新旧料号对照!A:F,4,0)</f>
        <v>不干胶 UF90323021G标贴 134*190 白底</v>
      </c>
      <c r="E1647" s="35" t="s">
        <v>2093</v>
      </c>
      <c r="F1647" s="36" t="s">
        <v>5519</v>
      </c>
      <c r="G1647" s="36" t="s">
        <v>5559</v>
      </c>
      <c r="H1647" s="35" t="s">
        <v>2057</v>
      </c>
      <c r="I1647" s="37">
        <v>0</v>
      </c>
      <c r="J1647" s="52"/>
      <c r="K1647" s="52"/>
      <c r="L1647" s="52" t="str">
        <f>IF(VLOOKUP(B1647,Sheet2!A:B,2,FALSE)=0,"",VLOOKUP(B1647,Sheet2!A:B,2,FALSE))</f>
        <v/>
      </c>
    </row>
    <row r="1648" spans="1:12" x14ac:dyDescent="0.2">
      <c r="B1648" s="41" t="s">
        <v>1798</v>
      </c>
      <c r="C1648" s="29" t="str">
        <f>VLOOKUP(B1648,所有物料对应供应商单价新旧料号对照!A:C,3,0)</f>
        <v>UFBBT099</v>
      </c>
      <c r="D1648" s="29" t="str">
        <f>VLOOKUP(B1648,所有物料对应供应商单价新旧料号对照!A:F,4,0)</f>
        <v>不干胶 UF90323021O标贴 134*190 白底</v>
      </c>
      <c r="E1648" s="35" t="s">
        <v>2093</v>
      </c>
      <c r="F1648" s="36" t="s">
        <v>5519</v>
      </c>
      <c r="G1648" s="36" t="s">
        <v>5560</v>
      </c>
      <c r="H1648" s="35" t="s">
        <v>2057</v>
      </c>
      <c r="I1648" s="37">
        <v>158</v>
      </c>
      <c r="J1648" s="52"/>
      <c r="K1648" s="52"/>
      <c r="L1648" s="52">
        <v>159</v>
      </c>
    </row>
    <row r="1649" spans="1:12" x14ac:dyDescent="0.2">
      <c r="B1649" s="41" t="s">
        <v>1796</v>
      </c>
      <c r="C1649" s="29" t="str">
        <f>VLOOKUP(B1649,所有物料对应供应商单价新旧料号对照!A:C,3,0)</f>
        <v>UFBBT098</v>
      </c>
      <c r="D1649" s="29" t="str">
        <f>VLOOKUP(B1649,所有物料对应供应商单价新旧料号对照!A:F,4,0)</f>
        <v>不干胶 UF90323021S标贴 134*190 白底</v>
      </c>
      <c r="E1649" s="35" t="s">
        <v>2093</v>
      </c>
      <c r="F1649" s="36" t="s">
        <v>5519</v>
      </c>
      <c r="G1649" s="36" t="s">
        <v>5561</v>
      </c>
      <c r="H1649" s="35" t="s">
        <v>2057</v>
      </c>
      <c r="I1649" s="37">
        <v>23</v>
      </c>
      <c r="J1649" s="52"/>
      <c r="K1649" s="52"/>
      <c r="L1649" s="52">
        <v>25</v>
      </c>
    </row>
    <row r="1650" spans="1:12" x14ac:dyDescent="0.2">
      <c r="B1650" s="41" t="s">
        <v>1794</v>
      </c>
      <c r="C1650" s="29" t="str">
        <f>VLOOKUP(B1650,所有物料对应供应商单价新旧料号对照!A:C,3,0)</f>
        <v>UFBBT097</v>
      </c>
      <c r="D1650" s="29" t="str">
        <f>VLOOKUP(B1650,所有物料对应供应商单价新旧料号对照!A:F,4,0)</f>
        <v>不干胶 UF90323021W标贴 134*190 白底</v>
      </c>
      <c r="E1650" s="35" t="s">
        <v>2093</v>
      </c>
      <c r="F1650" s="36" t="s">
        <v>5519</v>
      </c>
      <c r="G1650" s="36" t="s">
        <v>5562</v>
      </c>
      <c r="H1650" s="35" t="s">
        <v>2057</v>
      </c>
      <c r="I1650" s="37">
        <v>0</v>
      </c>
      <c r="J1650" s="52"/>
      <c r="K1650" s="52"/>
      <c r="L1650" s="52" t="str">
        <f>IF(VLOOKUP(B1650,Sheet2!A:B,2,FALSE)=0,"",VLOOKUP(B1650,Sheet2!A:B,2,FALSE))</f>
        <v/>
      </c>
    </row>
    <row r="1651" spans="1:12" x14ac:dyDescent="0.2">
      <c r="B1651" s="41" t="s">
        <v>1649</v>
      </c>
      <c r="C1651" s="29" t="str">
        <f>VLOOKUP(B1651,所有物料对应供应商单价新旧料号对照!A:C,3,0)</f>
        <v>UFBBT015</v>
      </c>
      <c r="D1651" s="29" t="str">
        <f>VLOOKUP(B1651,所有物料对应供应商单价新旧料号对照!A:F,4,0)</f>
        <v>不干胶 UF9032008G标贴 134*190 白底</v>
      </c>
      <c r="E1651" s="35" t="s">
        <v>2093</v>
      </c>
      <c r="F1651" s="36" t="s">
        <v>5519</v>
      </c>
      <c r="G1651" s="36" t="s">
        <v>5563</v>
      </c>
      <c r="H1651" s="35" t="s">
        <v>2057</v>
      </c>
      <c r="I1651" s="37">
        <v>323</v>
      </c>
      <c r="J1651" s="52"/>
      <c r="K1651" s="52"/>
      <c r="L1651" s="52">
        <v>323</v>
      </c>
    </row>
    <row r="1652" spans="1:12" x14ac:dyDescent="0.2">
      <c r="B1652" s="41" t="s">
        <v>1651</v>
      </c>
      <c r="C1652" s="29" t="str">
        <f>VLOOKUP(B1652,所有物料对应供应商单价新旧料号对照!A:C,3,0)</f>
        <v>UFBBT016</v>
      </c>
      <c r="D1652" s="29" t="str">
        <f>VLOOKUP(B1652,所有物料对应供应商单价新旧料号对照!A:F,4,0)</f>
        <v>不干胶 UF9032008O标贴 134*190 白底</v>
      </c>
      <c r="E1652" s="35" t="s">
        <v>2093</v>
      </c>
      <c r="F1652" s="36" t="s">
        <v>5519</v>
      </c>
      <c r="G1652" s="36" t="s">
        <v>5564</v>
      </c>
      <c r="H1652" s="35" t="s">
        <v>2057</v>
      </c>
      <c r="I1652" s="37">
        <v>16</v>
      </c>
      <c r="J1652" s="52"/>
      <c r="K1652" s="52"/>
      <c r="L1652" s="52">
        <v>16</v>
      </c>
    </row>
    <row r="1653" spans="1:12" x14ac:dyDescent="0.2">
      <c r="B1653" s="41" t="s">
        <v>1653</v>
      </c>
      <c r="C1653" s="29" t="str">
        <f>VLOOKUP(B1653,所有物料对应供应商单价新旧料号对照!A:C,3,0)</f>
        <v>UFBBT017</v>
      </c>
      <c r="D1653" s="29" t="str">
        <f>VLOOKUP(B1653,所有物料对应供应商单价新旧料号对照!A:F,4,0)</f>
        <v>不干胶 UF9032008S标贴 134*190 白底</v>
      </c>
      <c r="E1653" s="35" t="s">
        <v>2093</v>
      </c>
      <c r="F1653" s="36" t="s">
        <v>5519</v>
      </c>
      <c r="G1653" s="36" t="s">
        <v>5565</v>
      </c>
      <c r="H1653" s="35" t="s">
        <v>2057</v>
      </c>
      <c r="I1653" s="37">
        <v>29</v>
      </c>
      <c r="J1653" s="52"/>
      <c r="K1653" s="52"/>
      <c r="L1653" s="52">
        <v>29</v>
      </c>
    </row>
    <row r="1654" spans="1:12" x14ac:dyDescent="0.2">
      <c r="B1654" s="41" t="s">
        <v>1655</v>
      </c>
      <c r="C1654" s="29" t="str">
        <f>VLOOKUP(B1654,所有物料对应供应商单价新旧料号对照!A:C,3,0)</f>
        <v>UFBBT018</v>
      </c>
      <c r="D1654" s="29" t="str">
        <f>VLOOKUP(B1654,所有物料对应供应商单价新旧料号对照!A:F,4,0)</f>
        <v>不干胶 UF9032008W标贴 134*190 白底</v>
      </c>
      <c r="E1654" s="35" t="s">
        <v>2093</v>
      </c>
      <c r="F1654" s="36" t="s">
        <v>5519</v>
      </c>
      <c r="G1654" s="36" t="s">
        <v>5566</v>
      </c>
      <c r="H1654" s="35" t="s">
        <v>2057</v>
      </c>
      <c r="I1654" s="37">
        <v>144</v>
      </c>
      <c r="J1654" s="52"/>
      <c r="K1654" s="52"/>
      <c r="L1654" s="52">
        <v>144</v>
      </c>
    </row>
    <row r="1655" spans="1:12" x14ac:dyDescent="0.2">
      <c r="A1655" t="str">
        <f t="shared" ref="A1655:A1656" si="39">F1655&amp;" "&amp;G1655</f>
        <v>S47英WCSS3740-143 0</v>
      </c>
      <c r="B1655" s="41" t="s">
        <v>5568</v>
      </c>
      <c r="C1655" s="29" t="str">
        <f>VLOOKUP(A1655,Sheet5!A:C,2,FALSE)</f>
        <v>UFBBT185</v>
      </c>
      <c r="D1655" s="29" t="str">
        <f>VLOOKUP(A1655,Sheet5!A:C,3,FALSE)</f>
        <v>不干胶 UFWCSS3740标贴 134*190 白底</v>
      </c>
      <c r="E1655" s="35" t="s">
        <v>2093</v>
      </c>
      <c r="F1655" s="108" t="s">
        <v>5569</v>
      </c>
      <c r="G1655" s="108">
        <v>0</v>
      </c>
      <c r="H1655" s="35" t="s">
        <v>3233</v>
      </c>
      <c r="I1655" s="37">
        <v>112</v>
      </c>
      <c r="J1655" s="52"/>
      <c r="K1655" s="52"/>
      <c r="L1655" s="52">
        <v>112</v>
      </c>
    </row>
    <row r="1656" spans="1:12" x14ac:dyDescent="0.2">
      <c r="A1656" t="str">
        <f t="shared" si="39"/>
        <v>S47说明书（法版） 0</v>
      </c>
      <c r="B1656" s="41" t="s">
        <v>5570</v>
      </c>
      <c r="C1656" s="29" t="str">
        <f>VLOOKUP(A1656,Sheet5!A:C,2,FALSE)</f>
        <v>UFBAZ031</v>
      </c>
      <c r="D1656" s="29" t="str">
        <f>VLOOKUP(A1656,Sheet5!A:C,3,FALSE)</f>
        <v>A4 UFWCSS3740说明书 A4</v>
      </c>
      <c r="E1656" s="35" t="s">
        <v>2093</v>
      </c>
      <c r="F1656" s="108" t="s">
        <v>5571</v>
      </c>
      <c r="G1656" s="108">
        <v>0</v>
      </c>
      <c r="H1656" s="35" t="s">
        <v>3233</v>
      </c>
      <c r="I1656" s="37">
        <v>189</v>
      </c>
      <c r="J1656" s="52"/>
      <c r="K1656" s="52"/>
      <c r="L1656" s="52">
        <v>189</v>
      </c>
    </row>
    <row r="1657" spans="1:12" x14ac:dyDescent="0.2">
      <c r="B1657" s="41" t="s">
        <v>1868</v>
      </c>
      <c r="C1657" s="29" t="str">
        <f>VLOOKUP(B1657,所有物料对应供应商单价新旧料号对照!A:C,3,0)</f>
        <v>UFBBT151</v>
      </c>
      <c r="D1657" s="29" t="str">
        <f>VLOOKUP(B1657,所有物料对应供应商单价新旧料号对照!A:F,4,0)</f>
        <v>不干胶 UFP130O标贴 134*190 白底</v>
      </c>
      <c r="E1657" s="35" t="s">
        <v>2093</v>
      </c>
      <c r="F1657" s="36" t="s">
        <v>5572</v>
      </c>
      <c r="G1657" s="36">
        <v>0</v>
      </c>
      <c r="H1657" s="35" t="s">
        <v>3233</v>
      </c>
      <c r="I1657" s="37">
        <v>0</v>
      </c>
      <c r="J1657" s="52"/>
      <c r="K1657" s="52"/>
      <c r="L1657" s="52" t="str">
        <f>IF(VLOOKUP(B1657,Sheet2!A:B,2,FALSE)=0,"",VLOOKUP(B1657,Sheet2!A:B,2,FALSE))</f>
        <v/>
      </c>
    </row>
    <row r="1658" spans="1:12" x14ac:dyDescent="0.2">
      <c r="B1658" s="41" t="s">
        <v>1865</v>
      </c>
      <c r="C1658" s="29" t="str">
        <f>VLOOKUP(B1658,所有物料对应供应商单价新旧料号对照!A:C,3,0)</f>
        <v>UFBBT149</v>
      </c>
      <c r="D1658" s="29" t="str">
        <f>VLOOKUP(B1658,所有物料对应供应商单价新旧料号对照!A:F,4,0)</f>
        <v>不干胶 UFP130W标贴 134*190 白底</v>
      </c>
      <c r="E1658" s="35" t="s">
        <v>2093</v>
      </c>
      <c r="F1658" s="36" t="s">
        <v>5573</v>
      </c>
      <c r="G1658" s="36">
        <v>0</v>
      </c>
      <c r="H1658" s="35" t="s">
        <v>3233</v>
      </c>
      <c r="I1658" s="37">
        <v>0</v>
      </c>
      <c r="J1658" s="52"/>
      <c r="K1658" s="52"/>
      <c r="L1658" s="52" t="str">
        <f>IF(VLOOKUP(B1658,Sheet2!A:B,2,FALSE)=0,"",VLOOKUP(B1658,Sheet2!A:B,2,FALSE))</f>
        <v/>
      </c>
    </row>
    <row r="1659" spans="1:12" x14ac:dyDescent="0.2">
      <c r="A1659" t="str">
        <f t="shared" ref="A1659:A1679" si="40">F1659&amp;" "&amp;G1659</f>
        <v>砂子（方砂） 180#</v>
      </c>
      <c r="B1659" s="41" t="s">
        <v>5575</v>
      </c>
      <c r="C1659" s="29" t="str">
        <f>VLOOKUP(A1659,Sheet5!A:C,2,FALSE)</f>
        <v>UFFQT046</v>
      </c>
      <c r="D1659" s="29" t="str">
        <f>VLOOKUP(A1659,Sheet5!A:C,3,FALSE)</f>
        <v>金刚砂 方形 400目 230*280mm</v>
      </c>
      <c r="E1659" s="35" t="s">
        <v>2417</v>
      </c>
      <c r="F1659" s="108" t="s">
        <v>5576</v>
      </c>
      <c r="G1659" s="108" t="s">
        <v>5577</v>
      </c>
      <c r="H1659" s="35" t="s">
        <v>2057</v>
      </c>
      <c r="I1659" s="37">
        <v>2400</v>
      </c>
      <c r="J1659" s="52"/>
      <c r="K1659" s="52"/>
      <c r="L1659" s="52">
        <f>IF(VLOOKUP(B1659,Sheet2!A:B,2,FALSE)=0,"",VLOOKUP(B1659,Sheet2!A:B,2,FALSE))</f>
        <v>800</v>
      </c>
    </row>
    <row r="1660" spans="1:12" x14ac:dyDescent="0.2">
      <c r="A1660" t="str">
        <f t="shared" si="40"/>
        <v>专配实色面 HZZP007</v>
      </c>
      <c r="B1660" s="41" t="s">
        <v>5578</v>
      </c>
      <c r="C1660" s="29" t="e">
        <f>VLOOKUP(A1660,Sheet5!A:C,2,FALSE)</f>
        <v>#N/A</v>
      </c>
      <c r="D1660" s="29" t="e">
        <f>VLOOKUP(A1660,Sheet5!A:C,3,FALSE)</f>
        <v>#N/A</v>
      </c>
      <c r="E1660" s="35" t="s">
        <v>2055</v>
      </c>
      <c r="F1660" s="108" t="s">
        <v>5579</v>
      </c>
      <c r="G1660" s="108" t="s">
        <v>5465</v>
      </c>
      <c r="H1660" s="35" t="s">
        <v>1062</v>
      </c>
      <c r="I1660" s="37">
        <v>96</v>
      </c>
      <c r="J1660" s="52"/>
      <c r="K1660" s="52"/>
      <c r="L1660" s="52">
        <v>0</v>
      </c>
    </row>
    <row r="1661" spans="1:12" x14ac:dyDescent="0.2">
      <c r="A1661" t="str">
        <f t="shared" si="40"/>
        <v>专配实色面 HZZP007-1</v>
      </c>
      <c r="B1661" s="41" t="s">
        <v>5580</v>
      </c>
      <c r="C1661" s="29" t="e">
        <f>VLOOKUP(A1661,Sheet5!A:C,2,FALSE)</f>
        <v>#N/A</v>
      </c>
      <c r="D1661" s="29" t="e">
        <f>VLOOKUP(A1661,Sheet5!A:C,3,FALSE)</f>
        <v>#N/A</v>
      </c>
      <c r="E1661" s="35" t="s">
        <v>2055</v>
      </c>
      <c r="F1661" s="108" t="s">
        <v>5579</v>
      </c>
      <c r="G1661" s="108" t="s">
        <v>5581</v>
      </c>
      <c r="H1661" s="35" t="s">
        <v>1062</v>
      </c>
      <c r="I1661" s="37">
        <v>434.75</v>
      </c>
      <c r="J1661" s="52"/>
      <c r="K1661" s="52"/>
      <c r="L1661" s="52">
        <v>0</v>
      </c>
    </row>
    <row r="1662" spans="1:12" x14ac:dyDescent="0.2">
      <c r="A1662" t="str">
        <f t="shared" si="40"/>
        <v>白底漆 1610TS-25</v>
      </c>
      <c r="B1662" s="41" t="s">
        <v>5582</v>
      </c>
      <c r="C1662" s="29" t="e">
        <f>VLOOKUP(A1662,Sheet5!A:C,2,FALSE)</f>
        <v>#N/A</v>
      </c>
      <c r="D1662" s="29" t="e">
        <f>VLOOKUP(A1662,Sheet5!A:C,3,FALSE)</f>
        <v>#N/A</v>
      </c>
      <c r="E1662" s="35" t="s">
        <v>2055</v>
      </c>
      <c r="F1662" s="108" t="s">
        <v>5583</v>
      </c>
      <c r="G1662" s="108" t="s">
        <v>5584</v>
      </c>
      <c r="H1662" s="35" t="s">
        <v>1062</v>
      </c>
      <c r="I1662" s="37">
        <v>13</v>
      </c>
      <c r="J1662" s="52"/>
      <c r="K1662" s="52"/>
      <c r="L1662" s="52">
        <v>0</v>
      </c>
    </row>
    <row r="1663" spans="1:12" x14ac:dyDescent="0.2">
      <c r="A1663" t="str">
        <f t="shared" si="40"/>
        <v>水性固化剂 WTR75-4</v>
      </c>
      <c r="B1663" s="41" t="s">
        <v>5585</v>
      </c>
      <c r="C1663" s="29" t="e">
        <f>VLOOKUP(A1663,Sheet5!A:C,2,FALSE)</f>
        <v>#N/A</v>
      </c>
      <c r="D1663" s="29" t="e">
        <f>VLOOKUP(A1663,Sheet5!A:C,3,FALSE)</f>
        <v>#N/A</v>
      </c>
      <c r="E1663" s="35" t="s">
        <v>2055</v>
      </c>
      <c r="F1663" s="108" t="s">
        <v>5328</v>
      </c>
      <c r="G1663" s="108" t="s">
        <v>5329</v>
      </c>
      <c r="H1663" s="35" t="s">
        <v>1062</v>
      </c>
      <c r="I1663" s="37">
        <v>58.125000000000171</v>
      </c>
      <c r="J1663" s="52"/>
      <c r="K1663" s="52"/>
      <c r="L1663" s="52">
        <v>0</v>
      </c>
    </row>
    <row r="1664" spans="1:12" x14ac:dyDescent="0.2">
      <c r="A1664" t="str">
        <f t="shared" si="40"/>
        <v>固化剂 GAR21-10</v>
      </c>
      <c r="B1664" s="41" t="s">
        <v>5586</v>
      </c>
      <c r="C1664" s="29" t="e">
        <f>VLOOKUP(A1664,Sheet5!A:C,2,FALSE)</f>
        <v>#N/A</v>
      </c>
      <c r="D1664" s="29" t="e">
        <f>VLOOKUP(A1664,Sheet5!A:C,3,FALSE)</f>
        <v>#N/A</v>
      </c>
      <c r="E1664" s="35" t="s">
        <v>2055</v>
      </c>
      <c r="F1664" s="108" t="s">
        <v>5024</v>
      </c>
      <c r="G1664" s="108" t="s">
        <v>5587</v>
      </c>
      <c r="H1664" s="35" t="s">
        <v>1062</v>
      </c>
      <c r="I1664" s="37">
        <v>25.25</v>
      </c>
      <c r="J1664" s="52"/>
      <c r="K1664" s="52"/>
      <c r="L1664" s="52">
        <v>0</v>
      </c>
    </row>
    <row r="1665" spans="1:14" x14ac:dyDescent="0.2">
      <c r="A1665" t="str">
        <f t="shared" si="40"/>
        <v>固化剂WTR55-4 KG</v>
      </c>
      <c r="B1665" s="41" t="s">
        <v>5590</v>
      </c>
      <c r="C1665" s="29" t="e">
        <f>VLOOKUP(A1665,Sheet5!A:C,2,FALSE)</f>
        <v>#N/A</v>
      </c>
      <c r="D1665" s="29" t="e">
        <f>VLOOKUP(A1665,Sheet5!A:C,3,FALSE)</f>
        <v>#N/A</v>
      </c>
      <c r="E1665" s="35" t="s">
        <v>2055</v>
      </c>
      <c r="F1665" s="108" t="s">
        <v>5591</v>
      </c>
      <c r="G1665" s="108" t="s">
        <v>1062</v>
      </c>
      <c r="H1665" s="35" t="s">
        <v>1062</v>
      </c>
      <c r="I1665" s="37">
        <v>26.85</v>
      </c>
      <c r="J1665" s="52"/>
      <c r="K1665" s="52"/>
      <c r="L1665" s="52">
        <v>0</v>
      </c>
    </row>
    <row r="1666" spans="1:14" x14ac:dyDescent="0.2">
      <c r="A1666" t="str">
        <f t="shared" si="40"/>
        <v>稀释剂PX707 KG</v>
      </c>
      <c r="B1666" s="41" t="s">
        <v>5592</v>
      </c>
      <c r="C1666" s="29" t="e">
        <f>VLOOKUP(A1666,Sheet5!A:C,2,FALSE)</f>
        <v>#N/A</v>
      </c>
      <c r="D1666" s="29" t="e">
        <f>VLOOKUP(A1666,Sheet5!A:C,3,FALSE)</f>
        <v>#N/A</v>
      </c>
      <c r="E1666" s="35" t="s">
        <v>2055</v>
      </c>
      <c r="F1666" s="108" t="s">
        <v>5593</v>
      </c>
      <c r="G1666" s="108" t="s">
        <v>1062</v>
      </c>
      <c r="H1666" s="35" t="s">
        <v>1062</v>
      </c>
      <c r="I1666" s="37">
        <v>753.5</v>
      </c>
      <c r="J1666" s="52"/>
      <c r="K1666" s="52"/>
      <c r="L1666" s="52">
        <v>0</v>
      </c>
    </row>
    <row r="1667" spans="1:14" x14ac:dyDescent="0.2">
      <c r="A1667" t="str">
        <f t="shared" si="40"/>
        <v>冬用稀释剂Px815MT-180 KG</v>
      </c>
      <c r="B1667" s="41" t="s">
        <v>5594</v>
      </c>
      <c r="C1667" s="29" t="e">
        <f>VLOOKUP(A1667,Sheet5!A:C,2,FALSE)</f>
        <v>#N/A</v>
      </c>
      <c r="D1667" s="29" t="e">
        <f>VLOOKUP(A1667,Sheet5!A:C,3,FALSE)</f>
        <v>#N/A</v>
      </c>
      <c r="E1667" s="35" t="s">
        <v>2055</v>
      </c>
      <c r="F1667" s="108" t="s">
        <v>5595</v>
      </c>
      <c r="G1667" s="108" t="s">
        <v>1062</v>
      </c>
      <c r="H1667" s="35" t="s">
        <v>1062</v>
      </c>
      <c r="I1667" s="37">
        <v>30.800000000000011</v>
      </c>
      <c r="J1667" s="52"/>
      <c r="K1667" s="52"/>
      <c r="L1667" s="52">
        <v>0</v>
      </c>
    </row>
    <row r="1668" spans="1:14" x14ac:dyDescent="0.2">
      <c r="A1668" t="str">
        <f t="shared" si="40"/>
        <v>格丽斯专用助剂mx150-15 KG</v>
      </c>
      <c r="B1668" s="41" t="s">
        <v>5596</v>
      </c>
      <c r="C1668" s="29" t="e">
        <f>VLOOKUP(A1668,Sheet5!A:C,2,FALSE)</f>
        <v>#N/A</v>
      </c>
      <c r="D1668" s="29" t="e">
        <f>VLOOKUP(A1668,Sheet5!A:C,3,FALSE)</f>
        <v>#N/A</v>
      </c>
      <c r="E1668" s="35" t="s">
        <v>2055</v>
      </c>
      <c r="F1668" s="108" t="s">
        <v>5597</v>
      </c>
      <c r="G1668" s="108" t="s">
        <v>1062</v>
      </c>
      <c r="H1668" s="35" t="s">
        <v>1062</v>
      </c>
      <c r="I1668" s="37">
        <v>165</v>
      </c>
      <c r="J1668" s="52"/>
      <c r="K1668" s="52"/>
      <c r="L1668" s="52">
        <v>0</v>
      </c>
    </row>
    <row r="1669" spans="1:14" x14ac:dyDescent="0.2">
      <c r="A1669" t="str">
        <f t="shared" si="40"/>
        <v>水性封闭剂WK1000B-18 KG</v>
      </c>
      <c r="B1669" s="41" t="s">
        <v>5598</v>
      </c>
      <c r="C1669" s="29" t="str">
        <f>VLOOKUP(A1669,Sheet5!A:C,2,FALSE)</f>
        <v>UFY00030</v>
      </c>
      <c r="D1669" s="29" t="str">
        <f>VLOOKUP(A1669,Sheet5!A:C,3,FALSE)</f>
        <v>水性封闭剂 WK1000B-18</v>
      </c>
      <c r="E1669" s="35" t="s">
        <v>2055</v>
      </c>
      <c r="F1669" s="108" t="s">
        <v>5599</v>
      </c>
      <c r="G1669" s="108" t="s">
        <v>1062</v>
      </c>
      <c r="H1669" s="35" t="s">
        <v>1062</v>
      </c>
      <c r="I1669" s="37">
        <v>180</v>
      </c>
      <c r="J1669" s="52"/>
      <c r="K1669" s="52"/>
      <c r="L1669" s="52">
        <f>IF(VLOOKUP(B1669,Sheet2!A:B,2,FALSE)=0,"",VLOOKUP(B1669,Sheet2!A:B,2,FALSE))</f>
        <v>10</v>
      </c>
    </row>
    <row r="1670" spans="1:14" x14ac:dyDescent="0.2">
      <c r="A1670" t="str">
        <f t="shared" si="40"/>
        <v>水性亮光白面漆WF88119-22 KG</v>
      </c>
      <c r="B1670" s="41" t="s">
        <v>5600</v>
      </c>
      <c r="C1670" s="29" t="e">
        <f>VLOOKUP(A1670,Sheet5!A:C,2,FALSE)</f>
        <v>#N/A</v>
      </c>
      <c r="D1670" s="29" t="e">
        <f>VLOOKUP(A1670,Sheet5!A:C,3,FALSE)</f>
        <v>#N/A</v>
      </c>
      <c r="E1670" s="35" t="s">
        <v>2055</v>
      </c>
      <c r="F1670" s="108" t="s">
        <v>5601</v>
      </c>
      <c r="G1670" s="108" t="s">
        <v>1062</v>
      </c>
      <c r="H1670" s="35" t="s">
        <v>1062</v>
      </c>
      <c r="I1670" s="37">
        <v>8.5</v>
      </c>
      <c r="J1670" s="52"/>
      <c r="K1670" s="52"/>
      <c r="L1670" s="52">
        <v>0</v>
      </c>
    </row>
    <row r="1671" spans="1:14" x14ac:dyDescent="0.2">
      <c r="A1671" t="str">
        <f t="shared" si="40"/>
        <v>白底漆YAD710-25 KG</v>
      </c>
      <c r="B1671" s="41" t="s">
        <v>5602</v>
      </c>
      <c r="C1671" s="29" t="e">
        <f>VLOOKUP(A1671,Sheet5!A:C,2,FALSE)</f>
        <v>#N/A</v>
      </c>
      <c r="D1671" s="29" t="e">
        <f>VLOOKUP(A1671,Sheet5!A:C,3,FALSE)</f>
        <v>#N/A</v>
      </c>
      <c r="E1671" s="35" t="s">
        <v>2055</v>
      </c>
      <c r="F1671" s="108" t="s">
        <v>5603</v>
      </c>
      <c r="G1671" s="108" t="s">
        <v>1062</v>
      </c>
      <c r="H1671" s="35" t="s">
        <v>1062</v>
      </c>
      <c r="I1671" s="37">
        <v>50</v>
      </c>
      <c r="J1671" s="52"/>
      <c r="K1671" s="52"/>
      <c r="L1671" s="52">
        <v>0</v>
      </c>
    </row>
    <row r="1672" spans="1:14" x14ac:dyDescent="0.2">
      <c r="A1672" t="str">
        <f t="shared" si="40"/>
        <v>水性高填充白底漆WTD8210-25 KG</v>
      </c>
      <c r="B1672" s="41" t="s">
        <v>5604</v>
      </c>
      <c r="C1672" s="29" t="e">
        <f>VLOOKUP(A1672,Sheet5!A:C,2,FALSE)</f>
        <v>#N/A</v>
      </c>
      <c r="D1672" s="29" t="e">
        <f>VLOOKUP(A1672,Sheet5!A:C,3,FALSE)</f>
        <v>#N/A</v>
      </c>
      <c r="E1672" s="35" t="s">
        <v>2055</v>
      </c>
      <c r="F1672" s="108" t="s">
        <v>5605</v>
      </c>
      <c r="G1672" s="108" t="s">
        <v>1062</v>
      </c>
      <c r="H1672" s="35" t="s">
        <v>1062</v>
      </c>
      <c r="I1672" s="37">
        <v>196.5</v>
      </c>
      <c r="J1672" s="52"/>
      <c r="K1672" s="52"/>
      <c r="L1672" s="52">
        <v>0</v>
      </c>
    </row>
    <row r="1673" spans="1:14" x14ac:dyDescent="0.2">
      <c r="A1673" t="str">
        <f t="shared" si="40"/>
        <v>固化剂YAR700-10 KG</v>
      </c>
      <c r="B1673" s="41" t="s">
        <v>5606</v>
      </c>
      <c r="C1673" s="29" t="e">
        <f>VLOOKUP(A1673,Sheet5!A:C,2,FALSE)</f>
        <v>#N/A</v>
      </c>
      <c r="D1673" s="29" t="e">
        <f>VLOOKUP(A1673,Sheet5!A:C,3,FALSE)</f>
        <v>#N/A</v>
      </c>
      <c r="E1673" s="35" t="s">
        <v>2055</v>
      </c>
      <c r="F1673" s="108" t="s">
        <v>5607</v>
      </c>
      <c r="G1673" s="108" t="s">
        <v>1062</v>
      </c>
      <c r="H1673" s="35" t="s">
        <v>1062</v>
      </c>
      <c r="I1673" s="37">
        <v>85</v>
      </c>
      <c r="J1673" s="52"/>
      <c r="K1673" s="52"/>
      <c r="L1673" s="52">
        <v>0</v>
      </c>
    </row>
    <row r="1674" spans="1:14" x14ac:dyDescent="0.2">
      <c r="A1674" t="str">
        <f t="shared" si="40"/>
        <v>200目过滤网 0</v>
      </c>
      <c r="B1674" s="41" t="s">
        <v>5608</v>
      </c>
      <c r="C1674" s="29" t="e">
        <f>VLOOKUP(A1674,Sheet5!A:C,2,FALSE)</f>
        <v>#N/A</v>
      </c>
      <c r="D1674" s="29" t="e">
        <f>VLOOKUP(A1674,Sheet5!A:C,3,FALSE)</f>
        <v>#N/A</v>
      </c>
      <c r="E1674" s="35" t="s">
        <v>2417</v>
      </c>
      <c r="F1674" s="108" t="s">
        <v>5609</v>
      </c>
      <c r="G1674" s="108">
        <v>0</v>
      </c>
      <c r="H1674" s="35" t="s">
        <v>5203</v>
      </c>
      <c r="I1674" s="37">
        <v>300</v>
      </c>
      <c r="J1674" s="52"/>
      <c r="K1674" s="52"/>
      <c r="L1674" s="52"/>
      <c r="N1674" s="56" t="s">
        <v>7749</v>
      </c>
    </row>
    <row r="1675" spans="1:14" x14ac:dyDescent="0.2">
      <c r="A1675" t="str">
        <f t="shared" si="40"/>
        <v>回形针 0</v>
      </c>
      <c r="B1675" s="41" t="s">
        <v>5610</v>
      </c>
      <c r="C1675" s="29" t="e">
        <f>VLOOKUP(A1675,Sheet5!A:C,2,FALSE)</f>
        <v>#N/A</v>
      </c>
      <c r="D1675" s="29" t="e">
        <f>VLOOKUP(A1675,Sheet5!A:C,3,FALSE)</f>
        <v>#N/A</v>
      </c>
      <c r="E1675" s="35" t="s">
        <v>2417</v>
      </c>
      <c r="F1675" s="108" t="s">
        <v>5611</v>
      </c>
      <c r="G1675" s="108">
        <v>0</v>
      </c>
      <c r="H1675" s="35" t="s">
        <v>2081</v>
      </c>
      <c r="I1675" s="37">
        <v>10</v>
      </c>
      <c r="J1675" s="52"/>
      <c r="K1675" s="52"/>
      <c r="L1675" s="52" t="str">
        <f>IF(VLOOKUP(B1675,Sheet2!A:B,2,FALSE)=0,"",VLOOKUP(B1675,Sheet2!A:B,2,FALSE))</f>
        <v/>
      </c>
      <c r="N1675" s="56" t="s">
        <v>7749</v>
      </c>
    </row>
    <row r="1676" spans="1:14" x14ac:dyDescent="0.2">
      <c r="A1676" t="str">
        <f t="shared" si="40"/>
        <v>创可贴 0</v>
      </c>
      <c r="B1676" s="41" t="s">
        <v>5612</v>
      </c>
      <c r="C1676" s="29" t="e">
        <f>VLOOKUP(A1676,Sheet5!A:C,2,FALSE)</f>
        <v>#N/A</v>
      </c>
      <c r="D1676" s="29" t="e">
        <f>VLOOKUP(A1676,Sheet5!A:C,3,FALSE)</f>
        <v>#N/A</v>
      </c>
      <c r="E1676" s="35" t="s">
        <v>2417</v>
      </c>
      <c r="F1676" s="108" t="s">
        <v>5613</v>
      </c>
      <c r="G1676" s="108">
        <v>0</v>
      </c>
      <c r="H1676" s="35" t="s">
        <v>2081</v>
      </c>
      <c r="I1676" s="37">
        <v>10</v>
      </c>
      <c r="J1676" s="52"/>
      <c r="K1676" s="52"/>
      <c r="L1676" s="52" t="str">
        <f>IF(VLOOKUP(B1676,Sheet2!A:B,2,FALSE)=0,"",VLOOKUP(B1676,Sheet2!A:B,2,FALSE))</f>
        <v/>
      </c>
      <c r="N1676" s="56" t="s">
        <v>7749</v>
      </c>
    </row>
    <row r="1677" spans="1:14" x14ac:dyDescent="0.2">
      <c r="A1677" t="str">
        <f t="shared" si="40"/>
        <v>黑色水性笔 0</v>
      </c>
      <c r="B1677" s="41" t="s">
        <v>5614</v>
      </c>
      <c r="C1677" s="29" t="e">
        <f>VLOOKUP(A1677,Sheet5!A:C,2,FALSE)</f>
        <v>#N/A</v>
      </c>
      <c r="D1677" s="29" t="e">
        <f>VLOOKUP(A1677,Sheet5!A:C,3,FALSE)</f>
        <v>#N/A</v>
      </c>
      <c r="E1677" s="35" t="s">
        <v>2417</v>
      </c>
      <c r="F1677" s="108" t="s">
        <v>5615</v>
      </c>
      <c r="G1677" s="108">
        <v>0</v>
      </c>
      <c r="H1677" s="35" t="s">
        <v>2081</v>
      </c>
      <c r="I1677" s="37">
        <v>84</v>
      </c>
      <c r="J1677" s="52"/>
      <c r="K1677" s="52"/>
      <c r="L1677" s="52" t="str">
        <f>IF(VLOOKUP(B1677,Sheet2!A:B,2,FALSE)=0,"",VLOOKUP(B1677,Sheet2!A:B,2,FALSE))</f>
        <v/>
      </c>
      <c r="N1677" s="56" t="s">
        <v>7749</v>
      </c>
    </row>
    <row r="1678" spans="1:14" x14ac:dyDescent="0.2">
      <c r="A1678" t="str">
        <f t="shared" si="40"/>
        <v>墨盒 0</v>
      </c>
      <c r="B1678" s="41" t="s">
        <v>5617</v>
      </c>
      <c r="C1678" s="29" t="e">
        <f>VLOOKUP(A1678,Sheet5!A:C,2,FALSE)</f>
        <v>#N/A</v>
      </c>
      <c r="D1678" s="29" t="e">
        <f>VLOOKUP(A1678,Sheet5!A:C,3,FALSE)</f>
        <v>#N/A</v>
      </c>
      <c r="E1678" s="35" t="s">
        <v>2417</v>
      </c>
      <c r="F1678" s="108" t="s">
        <v>5367</v>
      </c>
      <c r="G1678" s="108">
        <v>0</v>
      </c>
      <c r="H1678" s="35" t="s">
        <v>2089</v>
      </c>
      <c r="I1678" s="37">
        <v>8</v>
      </c>
      <c r="J1678" s="52"/>
      <c r="K1678" s="52"/>
      <c r="L1678" s="52" t="str">
        <f>IF(VLOOKUP(B1678,Sheet2!A:B,2,FALSE)=0,"",VLOOKUP(B1678,Sheet2!A:B,2,FALSE))</f>
        <v/>
      </c>
      <c r="N1678" s="56" t="s">
        <v>7749</v>
      </c>
    </row>
    <row r="1679" spans="1:14" x14ac:dyDescent="0.2">
      <c r="A1679" t="str">
        <f t="shared" si="40"/>
        <v>封边条（亮光灰色） 0.6*2.2</v>
      </c>
      <c r="B1679" s="41" t="s">
        <v>5618</v>
      </c>
      <c r="C1679" s="29" t="str">
        <f>VLOOKUP(A1679,Sheet5!A:C,2,FALSE)</f>
        <v>UFM00174</v>
      </c>
      <c r="D1679" s="29" t="str">
        <f>VLOOKUP(A1679,Sheet5!A:C,3,FALSE)</f>
        <v>PVC 封边条 0.5*22mm 亮光灰</v>
      </c>
      <c r="E1679" s="35" t="s">
        <v>2055</v>
      </c>
      <c r="F1679" s="108" t="s">
        <v>5619</v>
      </c>
      <c r="G1679" s="108" t="s">
        <v>5620</v>
      </c>
      <c r="H1679" s="35" t="s">
        <v>2072</v>
      </c>
      <c r="I1679" s="37">
        <v>10400</v>
      </c>
      <c r="J1679" s="52"/>
      <c r="K1679" s="52"/>
      <c r="L1679" s="52">
        <v>6000</v>
      </c>
    </row>
    <row r="1680" spans="1:14" x14ac:dyDescent="0.2">
      <c r="B1680" s="41" t="s">
        <v>5621</v>
      </c>
      <c r="C1680" s="29"/>
      <c r="D1680" s="29"/>
      <c r="E1680" s="35" t="s">
        <v>2093</v>
      </c>
      <c r="F1680" s="36" t="s">
        <v>3588</v>
      </c>
      <c r="G1680" s="36" t="s">
        <v>5622</v>
      </c>
      <c r="H1680" s="35" t="s">
        <v>3233</v>
      </c>
      <c r="I1680" s="37">
        <v>80</v>
      </c>
      <c r="J1680" s="53" t="s">
        <v>7748</v>
      </c>
      <c r="K1680" s="52"/>
      <c r="L1680" s="52" t="str">
        <f>IF(VLOOKUP(B1680,Sheet2!A:B,2,FALSE)=0,"",VLOOKUP(B1680,Sheet2!A:B,2,FALSE))</f>
        <v/>
      </c>
    </row>
    <row r="1681" spans="1:12" x14ac:dyDescent="0.2">
      <c r="B1681" s="41" t="s">
        <v>1928</v>
      </c>
      <c r="C1681" s="29" t="str">
        <f>VLOOKUP(B1681,所有物料对应供应商单价新旧料号对照!A:C,3,0)</f>
        <v>UFBAZ005</v>
      </c>
      <c r="D1681" s="29" t="str">
        <f>VLOOKUP(B1681,所有物料对应供应商单价新旧料号对照!A:F,4,0)</f>
        <v xml:space="preserve">A4纸 UF9032009说明书 A4 </v>
      </c>
      <c r="E1681" s="35" t="s">
        <v>2093</v>
      </c>
      <c r="F1681" s="36" t="s">
        <v>3588</v>
      </c>
      <c r="G1681" s="36" t="s">
        <v>5623</v>
      </c>
      <c r="H1681" s="35" t="s">
        <v>3233</v>
      </c>
      <c r="I1681" s="37">
        <v>163</v>
      </c>
      <c r="J1681" s="52"/>
      <c r="K1681" s="52"/>
      <c r="L1681" s="52">
        <f>IF(VLOOKUP(B1681,Sheet2!A:B,2,FALSE)=0,"",VLOOKUP(B1681,Sheet2!A:B,2,FALSE))</f>
        <v>50</v>
      </c>
    </row>
    <row r="1682" spans="1:12" x14ac:dyDescent="0.2">
      <c r="B1682" s="41" t="s">
        <v>1941</v>
      </c>
      <c r="C1682" s="29" t="str">
        <f>VLOOKUP(B1682,所有物料对应供应商单价新旧料号对照!A:C,3,0)</f>
        <v>UFBAZ013</v>
      </c>
      <c r="D1682" s="29" t="str">
        <f>VLOOKUP(B1682,所有物料对应供应商单价新旧料号对照!A:F,4,0)</f>
        <v>A4纸 UF9032209说明书 A4</v>
      </c>
      <c r="E1682" s="35" t="s">
        <v>2093</v>
      </c>
      <c r="F1682" s="36" t="s">
        <v>3588</v>
      </c>
      <c r="G1682" s="36" t="s">
        <v>5624</v>
      </c>
      <c r="H1682" s="35" t="s">
        <v>3233</v>
      </c>
      <c r="I1682" s="37">
        <v>269</v>
      </c>
      <c r="J1682" s="52"/>
      <c r="K1682" s="52"/>
      <c r="L1682" s="52">
        <v>0</v>
      </c>
    </row>
    <row r="1683" spans="1:12" x14ac:dyDescent="0.2">
      <c r="B1683" s="41" t="s">
        <v>1930</v>
      </c>
      <c r="C1683" s="29" t="str">
        <f>VLOOKUP(B1683,所有物料对应供应商单价新旧料号对照!A:C,3,0)</f>
        <v>UFBAZ006</v>
      </c>
      <c r="D1683" s="29" t="str">
        <f>VLOOKUP(B1683,所有物料对应供应商单价新旧料号对照!A:F,4,0)</f>
        <v xml:space="preserve">A4纸 UF9032102说明书 A4 </v>
      </c>
      <c r="E1683" s="35" t="s">
        <v>2093</v>
      </c>
      <c r="F1683" s="36" t="s">
        <v>3588</v>
      </c>
      <c r="G1683" s="36" t="s">
        <v>5625</v>
      </c>
      <c r="H1683" s="35" t="s">
        <v>3233</v>
      </c>
      <c r="I1683" s="37">
        <v>0</v>
      </c>
      <c r="J1683" s="52"/>
      <c r="K1683" s="52"/>
      <c r="L1683" s="52">
        <v>0</v>
      </c>
    </row>
    <row r="1684" spans="1:12" x14ac:dyDescent="0.2">
      <c r="A1684" t="str">
        <f>F1684&amp;" "&amp;G1684</f>
        <v>说明书 E24E28E30E25210*297</v>
      </c>
      <c r="B1684" s="41" t="s">
        <v>5626</v>
      </c>
      <c r="C1684" s="29" t="e">
        <f>VLOOKUP(A1684,Sheet5!A:C,2,FALSE)</f>
        <v>#N/A</v>
      </c>
      <c r="D1684" s="29" t="e">
        <f>VLOOKUP(A1684,Sheet5!A:C,3,FALSE)</f>
        <v>#N/A</v>
      </c>
      <c r="E1684" s="35" t="s">
        <v>2093</v>
      </c>
      <c r="F1684" s="108" t="s">
        <v>3588</v>
      </c>
      <c r="G1684" s="108" t="s">
        <v>8599</v>
      </c>
      <c r="H1684" s="35" t="s">
        <v>3233</v>
      </c>
      <c r="I1684" s="37">
        <v>263</v>
      </c>
      <c r="J1684" s="52"/>
      <c r="K1684" s="52"/>
      <c r="L1684" s="52">
        <v>0</v>
      </c>
    </row>
    <row r="1685" spans="1:12" x14ac:dyDescent="0.2">
      <c r="B1685" s="41" t="s">
        <v>5628</v>
      </c>
      <c r="C1685" s="29"/>
      <c r="D1685" s="29"/>
      <c r="E1685" s="35" t="s">
        <v>2093</v>
      </c>
      <c r="F1685" s="36" t="s">
        <v>3588</v>
      </c>
      <c r="G1685" s="36" t="s">
        <v>5629</v>
      </c>
      <c r="H1685" s="35" t="s">
        <v>3233</v>
      </c>
      <c r="I1685" s="37">
        <v>100</v>
      </c>
      <c r="J1685" s="53" t="s">
        <v>7748</v>
      </c>
      <c r="K1685" s="52"/>
      <c r="L1685" s="52" t="str">
        <f>IF(VLOOKUP(B1685,Sheet2!A:B,2,FALSE)=0,"",VLOOKUP(B1685,Sheet2!A:B,2,FALSE))</f>
        <v/>
      </c>
    </row>
    <row r="1686" spans="1:12" x14ac:dyDescent="0.2">
      <c r="B1686" s="41" t="s">
        <v>5630</v>
      </c>
      <c r="C1686" s="29"/>
      <c r="D1686" s="29"/>
      <c r="E1686" s="35" t="s">
        <v>2093</v>
      </c>
      <c r="F1686" s="36" t="s">
        <v>3588</v>
      </c>
      <c r="G1686" s="36" t="s">
        <v>5631</v>
      </c>
      <c r="H1686" s="35" t="s">
        <v>3233</v>
      </c>
      <c r="I1686" s="37">
        <v>41</v>
      </c>
      <c r="J1686" s="53" t="s">
        <v>7748</v>
      </c>
      <c r="K1686" s="52"/>
      <c r="L1686" s="52" t="str">
        <f>IF(VLOOKUP(B1686,Sheet2!A:B,2,FALSE)=0,"",VLOOKUP(B1686,Sheet2!A:B,2,FALSE))</f>
        <v/>
      </c>
    </row>
    <row r="1687" spans="1:12" x14ac:dyDescent="0.2">
      <c r="B1687" s="41" t="s">
        <v>5632</v>
      </c>
      <c r="C1687" s="29"/>
      <c r="D1687" s="29"/>
      <c r="E1687" s="35" t="s">
        <v>2093</v>
      </c>
      <c r="F1687" s="36" t="s">
        <v>5633</v>
      </c>
      <c r="G1687" s="36" t="s">
        <v>5634</v>
      </c>
      <c r="H1687" s="35" t="s">
        <v>2089</v>
      </c>
      <c r="I1687" s="37">
        <v>21</v>
      </c>
      <c r="J1687" s="53" t="s">
        <v>7748</v>
      </c>
      <c r="K1687" s="52"/>
      <c r="L1687" s="52" t="str">
        <f>IF(VLOOKUP(B1687,Sheet2!A:B,2,FALSE)=0,"",VLOOKUP(B1687,Sheet2!A:B,2,FALSE))</f>
        <v/>
      </c>
    </row>
    <row r="1688" spans="1:12" x14ac:dyDescent="0.2">
      <c r="B1688" s="41" t="s">
        <v>5635</v>
      </c>
      <c r="C1688" s="29"/>
      <c r="D1688" s="29"/>
      <c r="E1688" s="35" t="s">
        <v>2093</v>
      </c>
      <c r="F1688" s="36" t="s">
        <v>5633</v>
      </c>
      <c r="G1688" s="36" t="s">
        <v>5636</v>
      </c>
      <c r="H1688" s="35" t="s">
        <v>2089</v>
      </c>
      <c r="I1688" s="37">
        <v>5</v>
      </c>
      <c r="J1688" s="53" t="s">
        <v>7748</v>
      </c>
      <c r="K1688" s="52"/>
      <c r="L1688" s="52" t="str">
        <f>IF(VLOOKUP(B1688,Sheet2!A:B,2,FALSE)=0,"",VLOOKUP(B1688,Sheet2!A:B,2,FALSE))</f>
        <v/>
      </c>
    </row>
    <row r="1689" spans="1:12" x14ac:dyDescent="0.2">
      <c r="A1689" t="str">
        <f>F1689&amp;" "&amp;G1689</f>
        <v>说明书 FF9FC10210*297</v>
      </c>
      <c r="B1689" s="41" t="s">
        <v>5637</v>
      </c>
      <c r="C1689" s="29" t="e">
        <f>VLOOKUP(A1689,Sheet5!A:C,2,FALSE)</f>
        <v>#N/A</v>
      </c>
      <c r="D1689" s="29" t="e">
        <f>VLOOKUP(A1689,Sheet5!A:C,3,FALSE)</f>
        <v>#N/A</v>
      </c>
      <c r="E1689" s="35" t="s">
        <v>2093</v>
      </c>
      <c r="F1689" s="108" t="s">
        <v>3588</v>
      </c>
      <c r="G1689" s="108" t="s">
        <v>8600</v>
      </c>
      <c r="H1689" s="35" t="s">
        <v>3233</v>
      </c>
      <c r="I1689" s="37">
        <v>144</v>
      </c>
      <c r="J1689" s="52"/>
      <c r="K1689" s="52"/>
      <c r="L1689" s="52" t="str">
        <f>IF(VLOOKUP(B1689,Sheet2!A:B,2,FALSE)=0,"",VLOOKUP(B1689,Sheet2!A:B,2,FALSE))</f>
        <v/>
      </c>
    </row>
    <row r="1690" spans="1:12" x14ac:dyDescent="0.2">
      <c r="B1690" s="41" t="s">
        <v>1943</v>
      </c>
      <c r="C1690" s="29" t="str">
        <f>VLOOKUP(B1690,所有物料对应供应商单价新旧料号对照!A:C,3,0)</f>
        <v>UFBAZ014</v>
      </c>
      <c r="D1690" s="29" t="str">
        <f>VLOOKUP(B1690,所有物料对应供应商单价新旧料号对照!A:F,4,0)</f>
        <v>A4纸 UF9032302说明书 A4</v>
      </c>
      <c r="E1690" s="35" t="s">
        <v>2093</v>
      </c>
      <c r="F1690" s="36" t="s">
        <v>3588</v>
      </c>
      <c r="G1690" s="36" t="s">
        <v>5639</v>
      </c>
      <c r="H1690" s="35" t="s">
        <v>3233</v>
      </c>
      <c r="I1690" s="37">
        <v>541</v>
      </c>
      <c r="J1690" s="52"/>
      <c r="K1690" s="52"/>
      <c r="L1690" s="52" t="str">
        <f>IF(VLOOKUP(B1690,Sheet2!A:B,2,FALSE)=0,"",VLOOKUP(B1690,Sheet2!A:B,2,FALSE))</f>
        <v/>
      </c>
    </row>
    <row r="1691" spans="1:12" x14ac:dyDescent="0.2">
      <c r="B1691" s="41" t="s">
        <v>5640</v>
      </c>
      <c r="C1691" s="29"/>
      <c r="D1691" s="29"/>
      <c r="E1691" s="35" t="s">
        <v>2093</v>
      </c>
      <c r="F1691" s="36" t="s">
        <v>3404</v>
      </c>
      <c r="G1691" s="36" t="s">
        <v>5641</v>
      </c>
      <c r="H1691" s="35" t="s">
        <v>2057</v>
      </c>
      <c r="I1691" s="37">
        <v>300</v>
      </c>
      <c r="J1691" s="53" t="s">
        <v>7748</v>
      </c>
      <c r="K1691" s="52"/>
      <c r="L1691" s="52" t="str">
        <f>IF(VLOOKUP(B1691,Sheet2!A:B,2,FALSE)=0,"",VLOOKUP(B1691,Sheet2!A:B,2,FALSE))</f>
        <v/>
      </c>
    </row>
    <row r="1692" spans="1:12" x14ac:dyDescent="0.2">
      <c r="B1692" s="41" t="s">
        <v>1658</v>
      </c>
      <c r="C1692" s="29" t="str">
        <f>VLOOKUP(B1692,所有物料对应供应商单价新旧料号对照!A:C,3,0)</f>
        <v>UFBBT020</v>
      </c>
      <c r="D1692" s="29" t="str">
        <f>VLOOKUP(B1692,所有物料对应供应商单价新旧料号对照!A:F,4,0)</f>
        <v>不干胶 UF9032009S标贴 134*190 白底</v>
      </c>
      <c r="E1692" s="35" t="s">
        <v>2093</v>
      </c>
      <c r="F1692" s="36" t="s">
        <v>3404</v>
      </c>
      <c r="G1692" s="36" t="s">
        <v>5642</v>
      </c>
      <c r="H1692" s="35" t="s">
        <v>2057</v>
      </c>
      <c r="I1692" s="37">
        <v>294</v>
      </c>
      <c r="J1692" s="52"/>
      <c r="K1692" s="52"/>
      <c r="L1692" s="52" t="str">
        <f>IF(VLOOKUP(B1692,Sheet2!A:B,2,FALSE)=0,"",VLOOKUP(B1692,Sheet2!A:B,2,FALSE))</f>
        <v/>
      </c>
    </row>
    <row r="1693" spans="1:12" x14ac:dyDescent="0.2">
      <c r="B1693" s="41" t="s">
        <v>5643</v>
      </c>
      <c r="C1693" s="29"/>
      <c r="D1693" s="29"/>
      <c r="E1693" s="35" t="s">
        <v>2093</v>
      </c>
      <c r="F1693" s="36" t="s">
        <v>3404</v>
      </c>
      <c r="G1693" s="36" t="s">
        <v>5644</v>
      </c>
      <c r="H1693" s="35" t="s">
        <v>2057</v>
      </c>
      <c r="I1693" s="37">
        <v>94</v>
      </c>
      <c r="J1693" s="53" t="s">
        <v>7748</v>
      </c>
      <c r="K1693" s="52"/>
      <c r="L1693" s="52" t="str">
        <f>IF(VLOOKUP(B1693,Sheet2!A:B,2,FALSE)=0,"",VLOOKUP(B1693,Sheet2!A:B,2,FALSE))</f>
        <v/>
      </c>
    </row>
    <row r="1694" spans="1:12" x14ac:dyDescent="0.2">
      <c r="B1694" s="41" t="s">
        <v>5645</v>
      </c>
      <c r="C1694" s="29"/>
      <c r="D1694" s="29"/>
      <c r="E1694" s="35" t="s">
        <v>2093</v>
      </c>
      <c r="F1694" s="36" t="s">
        <v>3404</v>
      </c>
      <c r="G1694" s="36" t="s">
        <v>5646</v>
      </c>
      <c r="H1694" s="35" t="s">
        <v>2057</v>
      </c>
      <c r="I1694" s="37">
        <v>91</v>
      </c>
      <c r="J1694" s="53" t="s">
        <v>7748</v>
      </c>
      <c r="K1694" s="52"/>
      <c r="L1694" s="52" t="str">
        <f>IF(VLOOKUP(B1694,Sheet2!A:B,2,FALSE)=0,"",VLOOKUP(B1694,Sheet2!A:B,2,FALSE))</f>
        <v/>
      </c>
    </row>
    <row r="1695" spans="1:12" x14ac:dyDescent="0.2">
      <c r="B1695" s="41" t="s">
        <v>5647</v>
      </c>
      <c r="C1695" s="29"/>
      <c r="D1695" s="29"/>
      <c r="E1695" s="35" t="s">
        <v>2093</v>
      </c>
      <c r="F1695" s="36" t="s">
        <v>3404</v>
      </c>
      <c r="G1695" s="36" t="s">
        <v>5648</v>
      </c>
      <c r="H1695" s="35" t="s">
        <v>2057</v>
      </c>
      <c r="I1695" s="37">
        <v>133</v>
      </c>
      <c r="J1695" s="53" t="s">
        <v>7748</v>
      </c>
      <c r="K1695" s="52"/>
      <c r="L1695" s="52" t="str">
        <f>IF(VLOOKUP(B1695,Sheet2!A:B,2,FALSE)=0,"",VLOOKUP(B1695,Sheet2!A:B,2,FALSE))</f>
        <v/>
      </c>
    </row>
    <row r="1696" spans="1:12" x14ac:dyDescent="0.2">
      <c r="B1696" s="41" t="s">
        <v>5649</v>
      </c>
      <c r="C1696" s="29"/>
      <c r="D1696" s="29"/>
      <c r="E1696" s="35" t="s">
        <v>2093</v>
      </c>
      <c r="F1696" s="36" t="s">
        <v>3404</v>
      </c>
      <c r="G1696" s="36" t="s">
        <v>5650</v>
      </c>
      <c r="H1696" s="35" t="s">
        <v>2057</v>
      </c>
      <c r="I1696" s="37">
        <v>252</v>
      </c>
      <c r="J1696" s="53" t="s">
        <v>7748</v>
      </c>
      <c r="K1696" s="52"/>
      <c r="L1696" s="52" t="str">
        <f>IF(VLOOKUP(B1696,Sheet2!A:B,2,FALSE)=0,"",VLOOKUP(B1696,Sheet2!A:B,2,FALSE))</f>
        <v/>
      </c>
    </row>
    <row r="1697" spans="2:12" x14ac:dyDescent="0.2">
      <c r="B1697" s="41" t="s">
        <v>5651</v>
      </c>
      <c r="C1697" s="29"/>
      <c r="D1697" s="29"/>
      <c r="E1697" s="35" t="s">
        <v>2093</v>
      </c>
      <c r="F1697" s="36" t="s">
        <v>3404</v>
      </c>
      <c r="G1697" s="36" t="s">
        <v>5652</v>
      </c>
      <c r="H1697" s="35" t="s">
        <v>2057</v>
      </c>
      <c r="I1697" s="37">
        <v>240</v>
      </c>
      <c r="J1697" s="53" t="s">
        <v>7748</v>
      </c>
      <c r="K1697" s="52"/>
      <c r="L1697" s="52" t="str">
        <f>IF(VLOOKUP(B1697,Sheet2!A:B,2,FALSE)=0,"",VLOOKUP(B1697,Sheet2!A:B,2,FALSE))</f>
        <v/>
      </c>
    </row>
    <row r="1698" spans="2:12" x14ac:dyDescent="0.2">
      <c r="B1698" s="41" t="s">
        <v>5653</v>
      </c>
      <c r="C1698" s="29"/>
      <c r="D1698" s="29"/>
      <c r="E1698" s="35" t="s">
        <v>2093</v>
      </c>
      <c r="F1698" s="36" t="s">
        <v>3404</v>
      </c>
      <c r="G1698" s="36" t="s">
        <v>5654</v>
      </c>
      <c r="H1698" s="35" t="s">
        <v>2057</v>
      </c>
      <c r="I1698" s="37">
        <v>272</v>
      </c>
      <c r="J1698" s="53" t="s">
        <v>7748</v>
      </c>
      <c r="K1698" s="52"/>
      <c r="L1698" s="52" t="str">
        <f>IF(VLOOKUP(B1698,Sheet2!A:B,2,FALSE)=0,"",VLOOKUP(B1698,Sheet2!A:B,2,FALSE))</f>
        <v/>
      </c>
    </row>
    <row r="1699" spans="2:12" x14ac:dyDescent="0.2">
      <c r="B1699" s="41" t="s">
        <v>1662</v>
      </c>
      <c r="C1699" s="29" t="str">
        <f>VLOOKUP(B1699,所有物料对应供应商单价新旧料号对照!A:C,3,0)</f>
        <v>UFBBT022</v>
      </c>
      <c r="D1699" s="29" t="str">
        <f>VLOOKUP(B1699,所有物料对应供应商单价新旧料号对照!A:F,4,0)</f>
        <v>不干胶 UF9032009G标贴 134*190 白底</v>
      </c>
      <c r="E1699" s="35" t="s">
        <v>2093</v>
      </c>
      <c r="F1699" s="36" t="s">
        <v>3404</v>
      </c>
      <c r="G1699" s="36" t="s">
        <v>5655</v>
      </c>
      <c r="H1699" s="35" t="s">
        <v>2057</v>
      </c>
      <c r="I1699" s="37">
        <v>168</v>
      </c>
      <c r="J1699" s="52"/>
      <c r="K1699" s="52"/>
      <c r="L1699" s="52">
        <v>168</v>
      </c>
    </row>
    <row r="1700" spans="2:12" x14ac:dyDescent="0.2">
      <c r="B1700" s="41" t="s">
        <v>5656</v>
      </c>
      <c r="C1700" s="29"/>
      <c r="D1700" s="29"/>
      <c r="E1700" s="35" t="s">
        <v>2093</v>
      </c>
      <c r="F1700" s="36" t="s">
        <v>3404</v>
      </c>
      <c r="G1700" s="36" t="s">
        <v>5657</v>
      </c>
      <c r="H1700" s="35" t="s">
        <v>2057</v>
      </c>
      <c r="I1700" s="37">
        <v>232</v>
      </c>
      <c r="J1700" s="53" t="s">
        <v>7748</v>
      </c>
      <c r="K1700" s="52"/>
      <c r="L1700" s="52" t="str">
        <f>IF(VLOOKUP(B1700,Sheet2!A:B,2,FALSE)=0,"",VLOOKUP(B1700,Sheet2!A:B,2,FALSE))</f>
        <v/>
      </c>
    </row>
    <row r="1701" spans="2:12" x14ac:dyDescent="0.2">
      <c r="B1701" s="41" t="s">
        <v>5658</v>
      </c>
      <c r="C1701" s="29"/>
      <c r="D1701" s="29"/>
      <c r="E1701" s="35" t="s">
        <v>2093</v>
      </c>
      <c r="F1701" s="36" t="s">
        <v>3404</v>
      </c>
      <c r="G1701" s="36" t="s">
        <v>5659</v>
      </c>
      <c r="H1701" s="35" t="s">
        <v>2057</v>
      </c>
      <c r="I1701" s="37">
        <v>246</v>
      </c>
      <c r="J1701" s="53" t="s">
        <v>7748</v>
      </c>
      <c r="K1701" s="52"/>
      <c r="L1701" s="52" t="str">
        <f>IF(VLOOKUP(B1701,Sheet2!A:B,2,FALSE)=0,"",VLOOKUP(B1701,Sheet2!A:B,2,FALSE))</f>
        <v/>
      </c>
    </row>
    <row r="1702" spans="2:12" x14ac:dyDescent="0.2">
      <c r="B1702" s="41" t="s">
        <v>1667</v>
      </c>
      <c r="C1702" s="29" t="str">
        <f>VLOOKUP(B1702,所有物料对应供应商单价新旧料号对照!A:C,3,0)</f>
        <v>UFBBT025</v>
      </c>
      <c r="D1702" s="29" t="str">
        <f>VLOOKUP(B1702,所有物料对应供应商单价新旧料号对照!A:F,4,0)</f>
        <v>不干胶 UF9032102G标贴 134*190 白底</v>
      </c>
      <c r="E1702" s="35" t="s">
        <v>2093</v>
      </c>
      <c r="F1702" s="36" t="s">
        <v>3404</v>
      </c>
      <c r="G1702" s="36" t="s">
        <v>5660</v>
      </c>
      <c r="H1702" s="35" t="s">
        <v>2057</v>
      </c>
      <c r="I1702" s="37">
        <v>0</v>
      </c>
      <c r="J1702" s="52"/>
      <c r="K1702" s="52"/>
      <c r="L1702" s="52" t="str">
        <f>IF(VLOOKUP(B1702,Sheet2!A:B,2,FALSE)=0,"",VLOOKUP(B1702,Sheet2!A:B,2,FALSE))</f>
        <v/>
      </c>
    </row>
    <row r="1703" spans="2:12" x14ac:dyDescent="0.2">
      <c r="B1703" s="41" t="s">
        <v>1786</v>
      </c>
      <c r="C1703" s="29" t="str">
        <f>VLOOKUP(B1703,所有物料对应供应商单价新旧料号对照!A:C,3,0)</f>
        <v>UFBBT093</v>
      </c>
      <c r="D1703" s="29" t="str">
        <f>VLOOKUP(B1703,所有物料对应供应商单价新旧料号对照!A:F,4,0)</f>
        <v>不干胶 UF90321021W标贴 134*190 白底</v>
      </c>
      <c r="E1703" s="35" t="s">
        <v>2093</v>
      </c>
      <c r="F1703" s="36" t="s">
        <v>3404</v>
      </c>
      <c r="G1703" s="36" t="s">
        <v>5661</v>
      </c>
      <c r="H1703" s="35" t="s">
        <v>2057</v>
      </c>
      <c r="I1703" s="37">
        <v>27</v>
      </c>
      <c r="J1703" s="53"/>
      <c r="K1703" s="52"/>
      <c r="L1703" s="52">
        <v>27</v>
      </c>
    </row>
    <row r="1704" spans="2:12" x14ac:dyDescent="0.2">
      <c r="B1704" s="41" t="s">
        <v>1784</v>
      </c>
      <c r="C1704" s="29" t="str">
        <f>VLOOKUP(B1704,所有物料对应供应商单价新旧料号对照!A:C,3,0)</f>
        <v>UFBBT092</v>
      </c>
      <c r="D1704" s="29" t="str">
        <f>VLOOKUP(B1704,所有物料对应供应商单价新旧料号对照!A:F,4,0)</f>
        <v>不干胶 UF90321021S标贴 134*190 白底</v>
      </c>
      <c r="E1704" s="35" t="s">
        <v>2093</v>
      </c>
      <c r="F1704" s="36" t="s">
        <v>3404</v>
      </c>
      <c r="G1704" s="36" t="s">
        <v>5662</v>
      </c>
      <c r="H1704" s="35" t="s">
        <v>2057</v>
      </c>
      <c r="I1704" s="37">
        <v>0</v>
      </c>
      <c r="J1704" s="52"/>
      <c r="K1704" s="52"/>
      <c r="L1704" s="52" t="str">
        <f>IF(VLOOKUP(B1704,Sheet2!A:B,2,FALSE)=0,"",VLOOKUP(B1704,Sheet2!A:B,2,FALSE))</f>
        <v/>
      </c>
    </row>
    <row r="1705" spans="2:12" x14ac:dyDescent="0.2">
      <c r="B1705" s="41" t="s">
        <v>1788</v>
      </c>
      <c r="C1705" s="29" t="str">
        <f>VLOOKUP(B1705,所有物料对应供应商单价新旧料号对照!A:C,3,0)</f>
        <v>UFBBT094</v>
      </c>
      <c r="D1705" s="29" t="str">
        <f>VLOOKUP(B1705,所有物料对应供应商单价新旧料号对照!A:F,4,0)</f>
        <v>不干胶 UF90321021O标贴 134*190 白底</v>
      </c>
      <c r="E1705" s="35" t="s">
        <v>2093</v>
      </c>
      <c r="F1705" s="36" t="s">
        <v>3404</v>
      </c>
      <c r="G1705" s="36" t="s">
        <v>5663</v>
      </c>
      <c r="H1705" s="35" t="s">
        <v>2057</v>
      </c>
      <c r="I1705" s="37">
        <v>28</v>
      </c>
      <c r="J1705" s="52"/>
      <c r="K1705" s="52"/>
      <c r="L1705" s="52">
        <v>28</v>
      </c>
    </row>
    <row r="1706" spans="2:12" x14ac:dyDescent="0.2">
      <c r="B1706" s="41" t="s">
        <v>1790</v>
      </c>
      <c r="C1706" s="29" t="str">
        <f>VLOOKUP(B1706,所有物料对应供应商单价新旧料号对照!A:C,3,0)</f>
        <v>UFBBT095</v>
      </c>
      <c r="D1706" s="29" t="str">
        <f>VLOOKUP(B1706,所有物料对应供应商单价新旧料号对照!A:F,4,0)</f>
        <v>不干胶 UF90321021G标贴 134*190 白底</v>
      </c>
      <c r="E1706" s="35" t="s">
        <v>2093</v>
      </c>
      <c r="F1706" s="36" t="s">
        <v>3404</v>
      </c>
      <c r="G1706" s="36" t="s">
        <v>5664</v>
      </c>
      <c r="H1706" s="35" t="s">
        <v>2057</v>
      </c>
      <c r="I1706" s="37">
        <v>0</v>
      </c>
      <c r="J1706" s="52"/>
      <c r="K1706" s="52"/>
      <c r="L1706" s="52" t="str">
        <f>IF(VLOOKUP(B1706,Sheet2!A:B,2,FALSE)=0,"",VLOOKUP(B1706,Sheet2!A:B,2,FALSE))</f>
        <v/>
      </c>
    </row>
    <row r="1707" spans="2:12" x14ac:dyDescent="0.2">
      <c r="B1707" s="41" t="s">
        <v>1670</v>
      </c>
      <c r="C1707" s="29" t="str">
        <f>VLOOKUP(B1707,所有物料对应供应商单价新旧料号对照!A:C,3,0)</f>
        <v>UFBBT027</v>
      </c>
      <c r="D1707" s="29" t="str">
        <f>VLOOKUP(B1707,所有物料对应供应商单价新旧料号对照!A:F,4,0)</f>
        <v>不干胶 UF9032102W标贴 134*190 白底</v>
      </c>
      <c r="E1707" s="35" t="s">
        <v>2093</v>
      </c>
      <c r="F1707" s="36" t="s">
        <v>3404</v>
      </c>
      <c r="G1707" s="36" t="s">
        <v>5665</v>
      </c>
      <c r="H1707" s="35" t="s">
        <v>2057</v>
      </c>
      <c r="I1707" s="37">
        <v>0</v>
      </c>
      <c r="J1707" s="52"/>
      <c r="K1707" s="52"/>
      <c r="L1707" s="52" t="str">
        <f>IF(VLOOKUP(B1707,Sheet2!A:B,2,FALSE)=0,"",VLOOKUP(B1707,Sheet2!A:B,2,FALSE))</f>
        <v/>
      </c>
    </row>
    <row r="1708" spans="2:12" x14ac:dyDescent="0.2">
      <c r="B1708" s="41" t="s">
        <v>5666</v>
      </c>
      <c r="C1708" s="29"/>
      <c r="D1708" s="29"/>
      <c r="E1708" s="35" t="s">
        <v>2093</v>
      </c>
      <c r="F1708" s="36" t="s">
        <v>3404</v>
      </c>
      <c r="G1708" s="36" t="s">
        <v>5667</v>
      </c>
      <c r="H1708" s="35" t="s">
        <v>2057</v>
      </c>
      <c r="I1708" s="37">
        <v>240</v>
      </c>
      <c r="J1708" s="53" t="s">
        <v>7748</v>
      </c>
      <c r="K1708" s="52"/>
      <c r="L1708" s="52" t="str">
        <f>IF(VLOOKUP(B1708,Sheet2!A:B,2,FALSE)=0,"",VLOOKUP(B1708,Sheet2!A:B,2,FALSE))</f>
        <v/>
      </c>
    </row>
    <row r="1709" spans="2:12" x14ac:dyDescent="0.2">
      <c r="B1709" s="41" t="s">
        <v>5668</v>
      </c>
      <c r="C1709" s="29"/>
      <c r="D1709" s="29"/>
      <c r="E1709" s="35" t="s">
        <v>2093</v>
      </c>
      <c r="F1709" s="36" t="s">
        <v>3404</v>
      </c>
      <c r="G1709" s="36" t="s">
        <v>5669</v>
      </c>
      <c r="H1709" s="35" t="s">
        <v>2057</v>
      </c>
      <c r="I1709" s="37">
        <v>217</v>
      </c>
      <c r="J1709" s="53" t="s">
        <v>7748</v>
      </c>
      <c r="K1709" s="52"/>
      <c r="L1709" s="52" t="str">
        <f>IF(VLOOKUP(B1709,Sheet2!A:B,2,FALSE)=0,"",VLOOKUP(B1709,Sheet2!A:B,2,FALSE))</f>
        <v/>
      </c>
    </row>
    <row r="1710" spans="2:12" x14ac:dyDescent="0.2">
      <c r="B1710" s="41" t="s">
        <v>5670</v>
      </c>
      <c r="C1710" s="29"/>
      <c r="D1710" s="29"/>
      <c r="E1710" s="35" t="s">
        <v>2093</v>
      </c>
      <c r="F1710" s="36" t="s">
        <v>3404</v>
      </c>
      <c r="G1710" s="36" t="s">
        <v>5671</v>
      </c>
      <c r="H1710" s="35" t="s">
        <v>2057</v>
      </c>
      <c r="I1710" s="37">
        <v>300</v>
      </c>
      <c r="J1710" s="53" t="s">
        <v>7748</v>
      </c>
      <c r="K1710" s="52"/>
      <c r="L1710" s="52" t="str">
        <f>IF(VLOOKUP(B1710,Sheet2!A:B,2,FALSE)=0,"",VLOOKUP(B1710,Sheet2!A:B,2,FALSE))</f>
        <v/>
      </c>
    </row>
    <row r="1711" spans="2:12" x14ac:dyDescent="0.2">
      <c r="B1711" s="41" t="s">
        <v>5672</v>
      </c>
      <c r="C1711" s="29"/>
      <c r="D1711" s="29"/>
      <c r="E1711" s="35" t="s">
        <v>2093</v>
      </c>
      <c r="F1711" s="36" t="s">
        <v>3404</v>
      </c>
      <c r="G1711" s="36" t="s">
        <v>5673</v>
      </c>
      <c r="H1711" s="35" t="s">
        <v>2057</v>
      </c>
      <c r="I1711" s="37">
        <v>1352</v>
      </c>
      <c r="J1711" s="53" t="s">
        <v>7748</v>
      </c>
      <c r="K1711" s="52"/>
      <c r="L1711" s="52" t="str">
        <f>IF(VLOOKUP(B1711,Sheet2!A:B,2,FALSE)=0,"",VLOOKUP(B1711,Sheet2!A:B,2,FALSE))</f>
        <v/>
      </c>
    </row>
    <row r="1712" spans="2:12" x14ac:dyDescent="0.2">
      <c r="B1712" s="41" t="s">
        <v>5674</v>
      </c>
      <c r="C1712" s="29"/>
      <c r="D1712" s="29"/>
      <c r="E1712" s="35" t="s">
        <v>2093</v>
      </c>
      <c r="F1712" s="36" t="s">
        <v>3404</v>
      </c>
      <c r="G1712" s="36" t="s">
        <v>5675</v>
      </c>
      <c r="H1712" s="35" t="s">
        <v>2057</v>
      </c>
      <c r="I1712" s="37">
        <v>300</v>
      </c>
      <c r="J1712" s="53" t="s">
        <v>7748</v>
      </c>
      <c r="K1712" s="52"/>
      <c r="L1712" s="52" t="str">
        <f>IF(VLOOKUP(B1712,Sheet2!A:B,2,FALSE)=0,"",VLOOKUP(B1712,Sheet2!A:B,2,FALSE))</f>
        <v/>
      </c>
    </row>
    <row r="1713" spans="1:12" x14ac:dyDescent="0.2">
      <c r="B1713" s="41" t="s">
        <v>1304</v>
      </c>
      <c r="C1713" s="29" t="str">
        <f>VLOOKUP(B1713,所有物料对应供应商单价新旧料号对照!A:C,3,0)</f>
        <v>UFPJL010</v>
      </c>
      <c r="D1713" s="29" t="str">
        <f>VLOOKUP(B1713,所有物料对应供应商单价新旧料号对照!A:F,4,0)</f>
        <v>锌合金 马桶盖板铰链 S47 镀铬</v>
      </c>
      <c r="E1713" s="35" t="s">
        <v>2079</v>
      </c>
      <c r="F1713" s="36" t="s">
        <v>5676</v>
      </c>
      <c r="G1713" s="36" t="s">
        <v>5677</v>
      </c>
      <c r="H1713" s="35" t="s">
        <v>2089</v>
      </c>
      <c r="I1713" s="37">
        <v>0</v>
      </c>
      <c r="J1713" s="52"/>
      <c r="K1713" s="52"/>
      <c r="L1713" s="52" t="str">
        <f>IF(VLOOKUP(B1713,Sheet2!A:B,2,FALSE)=0,"",VLOOKUP(B1713,Sheet2!A:B,2,FALSE))</f>
        <v/>
      </c>
    </row>
    <row r="1714" spans="1:12" x14ac:dyDescent="0.2">
      <c r="A1714" t="str">
        <f t="shared" ref="A1714:A1722" si="41">F1714&amp;" "&amp;G1714</f>
        <v>角码 135°</v>
      </c>
      <c r="B1714" s="41" t="s">
        <v>5678</v>
      </c>
      <c r="C1714" s="29" t="str">
        <f>VLOOKUP(A1714,Sheet5!A:C,2,FALSE)</f>
        <v>UFFQT048</v>
      </c>
      <c r="D1714" s="29" t="str">
        <f>VLOOKUP(A1714,Sheet5!A:C,3,FALSE)</f>
        <v>不锈钢 角码 135°</v>
      </c>
      <c r="E1714" s="35" t="s">
        <v>2093</v>
      </c>
      <c r="F1714" s="108" t="s">
        <v>5091</v>
      </c>
      <c r="G1714" s="108" t="s">
        <v>5679</v>
      </c>
      <c r="H1714" s="35" t="s">
        <v>2089</v>
      </c>
      <c r="I1714" s="37">
        <v>10000</v>
      </c>
      <c r="J1714" s="52"/>
      <c r="K1714" s="52"/>
      <c r="L1714" s="52">
        <v>10000</v>
      </c>
    </row>
    <row r="1715" spans="1:12" x14ac:dyDescent="0.2">
      <c r="A1715" t="str">
        <f t="shared" si="41"/>
        <v>牛卡黑色印刷 9032103645*195*795</v>
      </c>
      <c r="B1715" s="41" t="s">
        <v>5680</v>
      </c>
      <c r="C1715" s="29" t="e">
        <f>VLOOKUP(A1715,Sheet5!A:C,2,FALSE)</f>
        <v>#N/A</v>
      </c>
      <c r="D1715" s="29" t="e">
        <f>VLOOKUP(A1715,Sheet5!A:C,3,FALSE)</f>
        <v>#N/A</v>
      </c>
      <c r="E1715" s="35" t="s">
        <v>2093</v>
      </c>
      <c r="F1715" s="108" t="s">
        <v>2959</v>
      </c>
      <c r="G1715" s="108" t="s">
        <v>8601</v>
      </c>
      <c r="H1715" s="35" t="s">
        <v>2089</v>
      </c>
      <c r="I1715" s="37">
        <v>27</v>
      </c>
      <c r="J1715" s="52"/>
      <c r="K1715" s="52"/>
      <c r="L1715" s="52">
        <v>0</v>
      </c>
    </row>
    <row r="1716" spans="1:12" x14ac:dyDescent="0.2">
      <c r="A1716" t="str">
        <f t="shared" si="41"/>
        <v>牛卡黑色印刷 9029001-031</v>
      </c>
      <c r="B1716" s="41" t="s">
        <v>5682</v>
      </c>
      <c r="C1716" s="29" t="e">
        <f>VLOOKUP(A1716,Sheet5!A:C,2,FALSE)</f>
        <v>#N/A</v>
      </c>
      <c r="D1716" s="29" t="e">
        <f>VLOOKUP(A1716,Sheet5!A:C,3,FALSE)</f>
        <v>#N/A</v>
      </c>
      <c r="E1716" s="35" t="s">
        <v>2093</v>
      </c>
      <c r="F1716" s="108" t="s">
        <v>2959</v>
      </c>
      <c r="G1716" s="108" t="s">
        <v>5683</v>
      </c>
      <c r="H1716" s="35" t="s">
        <v>2089</v>
      </c>
      <c r="I1716" s="37">
        <v>98</v>
      </c>
      <c r="J1716" s="52"/>
      <c r="K1716" s="52"/>
      <c r="L1716" s="52">
        <v>0</v>
      </c>
    </row>
    <row r="1717" spans="1:12" x14ac:dyDescent="0.2">
      <c r="A1717" t="str">
        <f t="shared" si="41"/>
        <v>牛卡黑色印刷 WCSS3740-143490*430*385</v>
      </c>
      <c r="B1717" s="41" t="s">
        <v>5684</v>
      </c>
      <c r="C1717" s="29" t="e">
        <f>VLOOKUP(A1717,Sheet5!A:C,2,FALSE)</f>
        <v>#N/A</v>
      </c>
      <c r="D1717" s="29" t="e">
        <f>VLOOKUP(A1717,Sheet5!A:C,3,FALSE)</f>
        <v>#N/A</v>
      </c>
      <c r="E1717" s="35" t="s">
        <v>2093</v>
      </c>
      <c r="F1717" s="108" t="s">
        <v>2959</v>
      </c>
      <c r="G1717" s="108" t="s">
        <v>8602</v>
      </c>
      <c r="H1717" s="35" t="s">
        <v>2089</v>
      </c>
      <c r="I1717" s="37">
        <v>132</v>
      </c>
      <c r="J1717" s="52"/>
      <c r="K1717" s="52"/>
      <c r="L1717" s="52">
        <v>0</v>
      </c>
    </row>
    <row r="1718" spans="1:12" x14ac:dyDescent="0.2">
      <c r="A1718" t="str">
        <f t="shared" si="41"/>
        <v>水性亚光白面漆二分光 WT811202-22</v>
      </c>
      <c r="B1718" s="41" t="s">
        <v>5686</v>
      </c>
      <c r="C1718" s="29" t="e">
        <f>VLOOKUP(A1718,Sheet5!A:C,2,FALSE)</f>
        <v>#N/A</v>
      </c>
      <c r="D1718" s="29" t="e">
        <f>VLOOKUP(A1718,Sheet5!A:C,3,FALSE)</f>
        <v>#N/A</v>
      </c>
      <c r="E1718" s="35" t="s">
        <v>2055</v>
      </c>
      <c r="F1718" s="108" t="s">
        <v>5687</v>
      </c>
      <c r="G1718" s="108" t="s">
        <v>5688</v>
      </c>
      <c r="H1718" s="35" t="s">
        <v>1062</v>
      </c>
      <c r="I1718" s="37">
        <v>44</v>
      </c>
      <c r="J1718" s="52"/>
      <c r="K1718" s="52"/>
      <c r="L1718" s="52">
        <v>0</v>
      </c>
    </row>
    <row r="1719" spans="1:12" x14ac:dyDescent="0.2">
      <c r="A1719" t="str">
        <f t="shared" si="41"/>
        <v>AJ进口暖白 0.6*16</v>
      </c>
      <c r="B1719" s="41" t="s">
        <v>5689</v>
      </c>
      <c r="C1719" s="29" t="e">
        <f>VLOOKUP(A1719,Sheet5!A:C,2,FALSE)</f>
        <v>#N/A</v>
      </c>
      <c r="D1719" s="29" t="e">
        <f>VLOOKUP(A1719,Sheet5!A:C,3,FALSE)</f>
        <v>#N/A</v>
      </c>
      <c r="E1719" s="35" t="s">
        <v>2055</v>
      </c>
      <c r="F1719" s="108" t="s">
        <v>5690</v>
      </c>
      <c r="G1719" s="108" t="s">
        <v>5425</v>
      </c>
      <c r="H1719" s="35" t="s">
        <v>2096</v>
      </c>
      <c r="I1719" s="37">
        <v>1000</v>
      </c>
      <c r="J1719" s="52"/>
      <c r="K1719" s="52"/>
      <c r="L1719" s="52">
        <v>0</v>
      </c>
    </row>
    <row r="1720" spans="1:12" x14ac:dyDescent="0.2">
      <c r="A1720" t="str">
        <f t="shared" si="41"/>
        <v>AJ7040订深灰 0.6*16</v>
      </c>
      <c r="B1720" s="41" t="s">
        <v>5691</v>
      </c>
      <c r="C1720" s="29" t="e">
        <f>VLOOKUP(A1720,Sheet5!A:C,2,FALSE)</f>
        <v>#N/A</v>
      </c>
      <c r="D1720" s="29" t="e">
        <f>VLOOKUP(A1720,Sheet5!A:C,3,FALSE)</f>
        <v>#N/A</v>
      </c>
      <c r="E1720" s="35" t="s">
        <v>2055</v>
      </c>
      <c r="F1720" s="108" t="s">
        <v>5692</v>
      </c>
      <c r="G1720" s="108" t="s">
        <v>5425</v>
      </c>
      <c r="H1720" s="35" t="s">
        <v>2096</v>
      </c>
      <c r="I1720" s="37">
        <v>400</v>
      </c>
      <c r="J1720" s="52"/>
      <c r="K1720" s="52"/>
      <c r="L1720" s="52">
        <v>0</v>
      </c>
    </row>
    <row r="1721" spans="1:12" x14ac:dyDescent="0.2">
      <c r="A1721" t="str">
        <f t="shared" si="41"/>
        <v>亮光灰色A128 0.6*20</v>
      </c>
      <c r="B1721" s="41" t="s">
        <v>5693</v>
      </c>
      <c r="C1721" s="29" t="e">
        <f>VLOOKUP(A1721,Sheet5!A:C,2,FALSE)</f>
        <v>#N/A</v>
      </c>
      <c r="D1721" s="29" t="e">
        <f>VLOOKUP(A1721,Sheet5!A:C,3,FALSE)</f>
        <v>#N/A</v>
      </c>
      <c r="E1721" s="35" t="s">
        <v>2055</v>
      </c>
      <c r="F1721" s="108" t="s">
        <v>5694</v>
      </c>
      <c r="G1721" s="108" t="s">
        <v>2071</v>
      </c>
      <c r="H1721" s="35" t="s">
        <v>2096</v>
      </c>
      <c r="I1721" s="37">
        <v>7800</v>
      </c>
      <c r="J1721" s="52"/>
      <c r="K1721" s="52"/>
      <c r="L1721" s="52">
        <v>0</v>
      </c>
    </row>
    <row r="1722" spans="1:12" x14ac:dyDescent="0.2">
      <c r="A1722" t="str">
        <f t="shared" si="41"/>
        <v>标贴 9032502-070FC9W134*90</v>
      </c>
      <c r="B1722" s="41" t="s">
        <v>5695</v>
      </c>
      <c r="C1722" s="29" t="e">
        <f>VLOOKUP(A1722,Sheet5!A:C,2,FALSE)</f>
        <v>#N/A</v>
      </c>
      <c r="D1722" s="29" t="e">
        <f>VLOOKUP(A1722,Sheet5!A:C,3,FALSE)</f>
        <v>#N/A</v>
      </c>
      <c r="E1722" s="35" t="s">
        <v>2093</v>
      </c>
      <c r="F1722" s="108" t="s">
        <v>3404</v>
      </c>
      <c r="G1722" s="108" t="s">
        <v>8603</v>
      </c>
      <c r="H1722" s="35" t="s">
        <v>2057</v>
      </c>
      <c r="I1722" s="37">
        <v>42</v>
      </c>
      <c r="J1722" s="52"/>
      <c r="K1722" s="52"/>
      <c r="L1722" s="52">
        <v>0</v>
      </c>
    </row>
    <row r="1723" spans="1:12" x14ac:dyDescent="0.2">
      <c r="B1723" s="41" t="s">
        <v>1778</v>
      </c>
      <c r="C1723" s="29" t="str">
        <f>VLOOKUP(B1723,所有物料对应供应商单价新旧料号对照!A:C,3,0)</f>
        <v>UFBBT089</v>
      </c>
      <c r="D1723" s="29" t="str">
        <f>VLOOKUP(B1723,所有物料对应供应商单价新旧料号对照!A:F,4,0)</f>
        <v>不干胶 UF9032602G标贴 134*190 白底</v>
      </c>
      <c r="E1723" s="35" t="s">
        <v>2093</v>
      </c>
      <c r="F1723" s="36" t="s">
        <v>3404</v>
      </c>
      <c r="G1723" s="36" t="s">
        <v>5697</v>
      </c>
      <c r="H1723" s="35" t="s">
        <v>2057</v>
      </c>
      <c r="I1723" s="37">
        <v>357</v>
      </c>
      <c r="J1723" s="52"/>
      <c r="K1723" s="52"/>
      <c r="L1723" s="52">
        <v>0</v>
      </c>
    </row>
    <row r="1724" spans="1:12" x14ac:dyDescent="0.2">
      <c r="B1724" s="41" t="s">
        <v>1780</v>
      </c>
      <c r="C1724" s="29" t="str">
        <f>VLOOKUP(B1724,所有物料对应供应商单价新旧料号对照!A:C,3,0)</f>
        <v>UFBBT090</v>
      </c>
      <c r="D1724" s="29" t="str">
        <f>VLOOKUP(B1724,所有物料对应供应商单价新旧料号对照!A:F,4,0)</f>
        <v>不干胶 UF9032602O标贴 134*190 白底</v>
      </c>
      <c r="E1724" s="35" t="s">
        <v>2093</v>
      </c>
      <c r="F1724" s="36" t="s">
        <v>3404</v>
      </c>
      <c r="G1724" s="36" t="s">
        <v>5698</v>
      </c>
      <c r="H1724" s="35" t="s">
        <v>2057</v>
      </c>
      <c r="I1724" s="37">
        <v>681</v>
      </c>
      <c r="J1724" s="52"/>
      <c r="K1724" s="52"/>
      <c r="L1724" s="52">
        <v>0</v>
      </c>
    </row>
    <row r="1725" spans="1:12" x14ac:dyDescent="0.2">
      <c r="A1725" t="str">
        <f>F1725&amp;" "&amp;G1725</f>
        <v>标贴 9032302-073FF8O134*90</v>
      </c>
      <c r="B1725" s="41" t="s">
        <v>5699</v>
      </c>
      <c r="C1725" s="29" t="e">
        <f>VLOOKUP(A1725,Sheet5!A:C,2,FALSE)</f>
        <v>#N/A</v>
      </c>
      <c r="D1725" s="29" t="e">
        <f>VLOOKUP(A1725,Sheet5!A:C,3,FALSE)</f>
        <v>#N/A</v>
      </c>
      <c r="E1725" s="35" t="s">
        <v>2093</v>
      </c>
      <c r="F1725" s="108" t="s">
        <v>3404</v>
      </c>
      <c r="G1725" s="108" t="s">
        <v>8604</v>
      </c>
      <c r="H1725" s="35" t="s">
        <v>2057</v>
      </c>
      <c r="I1725" s="37">
        <v>479</v>
      </c>
      <c r="J1725" s="52"/>
      <c r="K1725" s="52"/>
      <c r="L1725" s="52">
        <v>0</v>
      </c>
    </row>
    <row r="1726" spans="1:12" x14ac:dyDescent="0.2">
      <c r="B1726" s="41" t="s">
        <v>1806</v>
      </c>
      <c r="C1726" s="29" t="str">
        <f>VLOOKUP(B1726,所有物料对应供应商单价新旧料号对照!A:C,3,0)</f>
        <v>UFBBT103</v>
      </c>
      <c r="D1726" s="29" t="str">
        <f>VLOOKUP(B1726,所有物料对应供应商单价新旧料号对照!A:F,4,0)</f>
        <v>不干胶 UF90323022O标贴 134*190 白底</v>
      </c>
      <c r="E1726" s="35" t="s">
        <v>2093</v>
      </c>
      <c r="F1726" s="36" t="s">
        <v>3404</v>
      </c>
      <c r="G1726" s="36" t="s">
        <v>5701</v>
      </c>
      <c r="H1726" s="35" t="s">
        <v>2057</v>
      </c>
      <c r="I1726" s="37">
        <v>257</v>
      </c>
      <c r="J1726" s="52"/>
      <c r="K1726" s="52"/>
      <c r="L1726" s="52">
        <v>0</v>
      </c>
    </row>
    <row r="1727" spans="1:12" x14ac:dyDescent="0.2">
      <c r="A1727" t="str">
        <f t="shared" ref="A1727:A1733" si="42">F1727&amp;" "&amp;G1727</f>
        <v>标贴 9032308-070E24FW134*90</v>
      </c>
      <c r="B1727" s="41" t="s">
        <v>5702</v>
      </c>
      <c r="C1727" s="29" t="e">
        <f>VLOOKUP(A1727,Sheet5!A:C,2,FALSE)</f>
        <v>#N/A</v>
      </c>
      <c r="D1727" s="29" t="e">
        <f>VLOOKUP(A1727,Sheet5!A:C,3,FALSE)</f>
        <v>#N/A</v>
      </c>
      <c r="E1727" s="35" t="s">
        <v>2093</v>
      </c>
      <c r="F1727" s="108" t="s">
        <v>3404</v>
      </c>
      <c r="G1727" s="108" t="s">
        <v>8605</v>
      </c>
      <c r="H1727" s="35" t="s">
        <v>2057</v>
      </c>
      <c r="I1727" s="37">
        <v>465</v>
      </c>
      <c r="J1727" s="52"/>
      <c r="K1727" s="52"/>
      <c r="L1727" s="52">
        <v>0</v>
      </c>
    </row>
    <row r="1728" spans="1:12" x14ac:dyDescent="0.2">
      <c r="A1728" t="str">
        <f t="shared" si="42"/>
        <v>标贴 9032308-071E24FS134*90</v>
      </c>
      <c r="B1728" s="41" t="s">
        <v>5704</v>
      </c>
      <c r="C1728" s="29" t="e">
        <f>VLOOKUP(A1728,Sheet5!A:C,2,FALSE)</f>
        <v>#N/A</v>
      </c>
      <c r="D1728" s="29" t="e">
        <f>VLOOKUP(A1728,Sheet5!A:C,3,FALSE)</f>
        <v>#N/A</v>
      </c>
      <c r="E1728" s="35" t="s">
        <v>2093</v>
      </c>
      <c r="F1728" s="108" t="s">
        <v>3404</v>
      </c>
      <c r="G1728" s="108" t="s">
        <v>8606</v>
      </c>
      <c r="H1728" s="35" t="s">
        <v>2057</v>
      </c>
      <c r="I1728" s="37">
        <v>470</v>
      </c>
      <c r="J1728" s="52"/>
      <c r="K1728" s="52"/>
      <c r="L1728" s="52">
        <v>0</v>
      </c>
    </row>
    <row r="1729" spans="1:12" x14ac:dyDescent="0.2">
      <c r="A1729" t="str">
        <f t="shared" si="42"/>
        <v>标贴 9032308-072E24FG134*90</v>
      </c>
      <c r="B1729" s="41" t="s">
        <v>5706</v>
      </c>
      <c r="C1729" s="29" t="e">
        <f>VLOOKUP(A1729,Sheet5!A:C,2,FALSE)</f>
        <v>#N/A</v>
      </c>
      <c r="D1729" s="29" t="e">
        <f>VLOOKUP(A1729,Sheet5!A:C,3,FALSE)</f>
        <v>#N/A</v>
      </c>
      <c r="E1729" s="35" t="s">
        <v>2093</v>
      </c>
      <c r="F1729" s="108" t="s">
        <v>3404</v>
      </c>
      <c r="G1729" s="108" t="s">
        <v>8607</v>
      </c>
      <c r="H1729" s="35" t="s">
        <v>2057</v>
      </c>
      <c r="I1729" s="37">
        <v>590</v>
      </c>
      <c r="J1729" s="52"/>
      <c r="K1729" s="52"/>
      <c r="L1729" s="52">
        <v>0</v>
      </c>
    </row>
    <row r="1730" spans="1:12" x14ac:dyDescent="0.2">
      <c r="A1730" t="str">
        <f t="shared" si="42"/>
        <v>标贴 9032308-073E24FO134*90</v>
      </c>
      <c r="B1730" s="41" t="s">
        <v>5708</v>
      </c>
      <c r="C1730" s="29" t="e">
        <f>VLOOKUP(A1730,Sheet5!A:C,2,FALSE)</f>
        <v>#N/A</v>
      </c>
      <c r="D1730" s="29" t="e">
        <f>VLOOKUP(A1730,Sheet5!A:C,3,FALSE)</f>
        <v>#N/A</v>
      </c>
      <c r="E1730" s="35" t="s">
        <v>2093</v>
      </c>
      <c r="F1730" s="108" t="s">
        <v>3404</v>
      </c>
      <c r="G1730" s="108" t="s">
        <v>8608</v>
      </c>
      <c r="H1730" s="35" t="s">
        <v>2057</v>
      </c>
      <c r="I1730" s="37">
        <v>372</v>
      </c>
      <c r="J1730" s="52"/>
      <c r="K1730" s="52"/>
      <c r="L1730" s="52">
        <v>0</v>
      </c>
    </row>
    <row r="1731" spans="1:12" x14ac:dyDescent="0.2">
      <c r="A1731" t="str">
        <f t="shared" si="42"/>
        <v>标贴 9032108-071E24ES134*90</v>
      </c>
      <c r="B1731" s="41" t="s">
        <v>5710</v>
      </c>
      <c r="C1731" s="29" t="e">
        <f>VLOOKUP(A1731,Sheet5!A:C,2,FALSE)</f>
        <v>#N/A</v>
      </c>
      <c r="D1731" s="29" t="e">
        <f>VLOOKUP(A1731,Sheet5!A:C,3,FALSE)</f>
        <v>#N/A</v>
      </c>
      <c r="E1731" s="35" t="s">
        <v>2093</v>
      </c>
      <c r="F1731" s="108" t="s">
        <v>3404</v>
      </c>
      <c r="G1731" s="108" t="s">
        <v>8609</v>
      </c>
      <c r="H1731" s="35" t="s">
        <v>2057</v>
      </c>
      <c r="I1731" s="37">
        <v>264</v>
      </c>
      <c r="J1731" s="52"/>
      <c r="K1731" s="52"/>
      <c r="L1731" s="52">
        <v>0</v>
      </c>
    </row>
    <row r="1732" spans="1:12" x14ac:dyDescent="0.2">
      <c r="A1732" t="str">
        <f t="shared" si="42"/>
        <v>标贴 9032202-070FC8W134*90</v>
      </c>
      <c r="B1732" s="41" t="s">
        <v>5712</v>
      </c>
      <c r="C1732" s="29" t="e">
        <f>VLOOKUP(A1732,Sheet5!A:C,2,FALSE)</f>
        <v>#N/A</v>
      </c>
      <c r="D1732" s="29" t="e">
        <f>VLOOKUP(A1732,Sheet5!A:C,3,FALSE)</f>
        <v>#N/A</v>
      </c>
      <c r="E1732" s="35" t="s">
        <v>2093</v>
      </c>
      <c r="F1732" s="108" t="s">
        <v>3404</v>
      </c>
      <c r="G1732" s="108" t="s">
        <v>8610</v>
      </c>
      <c r="H1732" s="35" t="s">
        <v>2057</v>
      </c>
      <c r="I1732" s="37">
        <v>25</v>
      </c>
      <c r="J1732" s="52"/>
      <c r="K1732" s="52"/>
      <c r="L1732" s="52">
        <v>0</v>
      </c>
    </row>
    <row r="1733" spans="1:12" x14ac:dyDescent="0.2">
      <c r="A1733" t="str">
        <f t="shared" si="42"/>
        <v>标贴 9032208-070E26EW134*90</v>
      </c>
      <c r="B1733" s="41" t="s">
        <v>5714</v>
      </c>
      <c r="C1733" s="29" t="e">
        <f>VLOOKUP(A1733,Sheet5!A:C,2,FALSE)</f>
        <v>#N/A</v>
      </c>
      <c r="D1733" s="29" t="e">
        <f>VLOOKUP(A1733,Sheet5!A:C,3,FALSE)</f>
        <v>#N/A</v>
      </c>
      <c r="E1733" s="35" t="s">
        <v>2093</v>
      </c>
      <c r="F1733" s="108" t="s">
        <v>3404</v>
      </c>
      <c r="G1733" s="108" t="s">
        <v>8611</v>
      </c>
      <c r="H1733" s="35" t="s">
        <v>2057</v>
      </c>
      <c r="I1733" s="37">
        <v>542</v>
      </c>
      <c r="J1733" s="52"/>
      <c r="K1733" s="52"/>
      <c r="L1733" s="52">
        <v>0</v>
      </c>
    </row>
    <row r="1734" spans="1:12" x14ac:dyDescent="0.2">
      <c r="B1734" s="41" t="s">
        <v>1718</v>
      </c>
      <c r="C1734" s="29" t="str">
        <f>VLOOKUP(B1734,所有物料对应供应商单价新旧料号对照!A:C,3,0)</f>
        <v>UFBBT055</v>
      </c>
      <c r="D1734" s="29" t="str">
        <f>VLOOKUP(B1734,所有物料对应供应商单价新旧料号对照!A:F,4,0)</f>
        <v>不干胶 UF9032209W标贴 134*190 白底</v>
      </c>
      <c r="E1734" s="35" t="s">
        <v>2093</v>
      </c>
      <c r="F1734" s="36" t="s">
        <v>3404</v>
      </c>
      <c r="G1734" s="36" t="s">
        <v>5716</v>
      </c>
      <c r="H1734" s="35" t="s">
        <v>2057</v>
      </c>
      <c r="I1734" s="37">
        <v>222</v>
      </c>
      <c r="J1734" s="52"/>
      <c r="K1734" s="52"/>
      <c r="L1734" s="52">
        <v>0</v>
      </c>
    </row>
    <row r="1735" spans="1:12" x14ac:dyDescent="0.2">
      <c r="B1735" s="41" t="s">
        <v>1721</v>
      </c>
      <c r="C1735" s="29" t="str">
        <f>VLOOKUP(B1735,所有物料对应供应商单价新旧料号对照!A:C,3,0)</f>
        <v>UFBBT057</v>
      </c>
      <c r="D1735" s="29" t="str">
        <f>VLOOKUP(B1735,所有物料对应供应商单价新旧料号对照!A:F,4,0)</f>
        <v>不干胶 UF9032209G标贴 134*190 白底</v>
      </c>
      <c r="E1735" s="35" t="s">
        <v>2093</v>
      </c>
      <c r="F1735" s="36" t="s">
        <v>3404</v>
      </c>
      <c r="G1735" s="36" t="s">
        <v>5717</v>
      </c>
      <c r="H1735" s="35" t="s">
        <v>2057</v>
      </c>
      <c r="I1735" s="37">
        <v>204</v>
      </c>
      <c r="J1735" s="52"/>
      <c r="K1735" s="52"/>
      <c r="L1735" s="52">
        <v>0</v>
      </c>
    </row>
    <row r="1736" spans="1:12" x14ac:dyDescent="0.2">
      <c r="B1736" s="41" t="s">
        <v>1723</v>
      </c>
      <c r="C1736" s="29" t="str">
        <f>VLOOKUP(B1736,所有物料对应供应商单价新旧料号对照!A:C,3,0)</f>
        <v>UFBBT058</v>
      </c>
      <c r="D1736" s="29" t="str">
        <f>VLOOKUP(B1736,所有物料对应供应商单价新旧料号对照!A:F,4,0)</f>
        <v>不干胶 UF9032302W标贴 134*190 白底</v>
      </c>
      <c r="E1736" s="35" t="s">
        <v>2093</v>
      </c>
      <c r="F1736" s="36" t="s">
        <v>3404</v>
      </c>
      <c r="G1736" s="36" t="s">
        <v>5718</v>
      </c>
      <c r="H1736" s="35" t="s">
        <v>2057</v>
      </c>
      <c r="I1736" s="37">
        <v>0</v>
      </c>
      <c r="J1736" s="52"/>
      <c r="K1736" s="52"/>
      <c r="L1736" s="52">
        <v>0</v>
      </c>
    </row>
    <row r="1737" spans="1:12" x14ac:dyDescent="0.2">
      <c r="B1737" s="41" t="s">
        <v>1725</v>
      </c>
      <c r="C1737" s="29" t="str">
        <f>VLOOKUP(B1737,所有物料对应供应商单价新旧料号对照!A:C,3,0)</f>
        <v>UFBBT059</v>
      </c>
      <c r="D1737" s="29" t="str">
        <f>VLOOKUP(B1737,所有物料对应供应商单价新旧料号对照!A:F,4,0)</f>
        <v>不干胶 UF9032302S标贴 134*190 白底</v>
      </c>
      <c r="E1737" s="35" t="s">
        <v>2093</v>
      </c>
      <c r="F1737" s="36" t="s">
        <v>3404</v>
      </c>
      <c r="G1737" s="36" t="s">
        <v>5719</v>
      </c>
      <c r="H1737" s="35" t="s">
        <v>2057</v>
      </c>
      <c r="I1737" s="37">
        <v>0</v>
      </c>
      <c r="J1737" s="52"/>
      <c r="K1737" s="52"/>
      <c r="L1737" s="52">
        <v>0</v>
      </c>
    </row>
    <row r="1738" spans="1:12" x14ac:dyDescent="0.2">
      <c r="B1738" s="41" t="s">
        <v>1729</v>
      </c>
      <c r="C1738" s="29" t="str">
        <f>VLOOKUP(B1738,所有物料对应供应商单价新旧料号对照!A:C,3,0)</f>
        <v>UFBBT062</v>
      </c>
      <c r="D1738" s="29" t="str">
        <f>VLOOKUP(B1738,所有物料对应供应商单价新旧料号对照!A:F,4,0)</f>
        <v>不干胶 UF9032302G标贴 134*190 白底</v>
      </c>
      <c r="E1738" s="35" t="s">
        <v>2093</v>
      </c>
      <c r="F1738" s="36" t="s">
        <v>3404</v>
      </c>
      <c r="G1738" s="36" t="s">
        <v>5720</v>
      </c>
      <c r="H1738" s="35" t="s">
        <v>2057</v>
      </c>
      <c r="I1738" s="37">
        <v>103</v>
      </c>
      <c r="J1738" s="52"/>
      <c r="K1738" s="52"/>
      <c r="L1738" s="52">
        <v>0</v>
      </c>
    </row>
    <row r="1739" spans="1:12" x14ac:dyDescent="0.2">
      <c r="B1739" s="41" t="s">
        <v>1635</v>
      </c>
      <c r="C1739" s="29" t="str">
        <f>VLOOKUP(B1739,所有物料对应供应商单价新旧料号对照!A:C,3,0)</f>
        <v>UFBBT005</v>
      </c>
      <c r="D1739" s="29" t="str">
        <f>VLOOKUP(B1739,所有物料对应供应商单价新旧料号对照!A:F,4,0)</f>
        <v>不干胶 UF9032003G标贴 134*190 白底</v>
      </c>
      <c r="E1739" s="35" t="s">
        <v>2093</v>
      </c>
      <c r="F1739" s="36" t="s">
        <v>3404</v>
      </c>
      <c r="G1739" s="36" t="s">
        <v>5721</v>
      </c>
      <c r="H1739" s="35" t="s">
        <v>2057</v>
      </c>
      <c r="I1739" s="37">
        <v>465</v>
      </c>
      <c r="J1739" s="52"/>
      <c r="K1739" s="52"/>
      <c r="L1739" s="52">
        <v>0</v>
      </c>
    </row>
    <row r="1740" spans="1:12" x14ac:dyDescent="0.2">
      <c r="B1740" s="41" t="s">
        <v>1646</v>
      </c>
      <c r="C1740" s="29" t="str">
        <f>VLOOKUP(B1740,所有物料对应供应商单价新旧料号对照!A:C,3,0)</f>
        <v>UFBBT013</v>
      </c>
      <c r="D1740" s="29" t="str">
        <f>VLOOKUP(B1740,所有物料对应供应商单价新旧料号对照!A:F,4,0)</f>
        <v>不干胶 UF9032007W标贴 134*190 白底</v>
      </c>
      <c r="E1740" s="35" t="s">
        <v>2093</v>
      </c>
      <c r="F1740" s="36" t="s">
        <v>3404</v>
      </c>
      <c r="G1740" s="36" t="s">
        <v>5722</v>
      </c>
      <c r="H1740" s="35" t="s">
        <v>2057</v>
      </c>
      <c r="I1740" s="37">
        <v>330</v>
      </c>
      <c r="J1740" s="52"/>
      <c r="K1740" s="52"/>
      <c r="L1740" s="52">
        <v>0</v>
      </c>
    </row>
    <row r="1741" spans="1:12" x14ac:dyDescent="0.2">
      <c r="A1741" t="str">
        <f t="shared" ref="A1741:A1742" si="43">F1741&amp;" "&amp;G1741</f>
        <v>标贴 9032008-071W60S134*90</v>
      </c>
      <c r="B1741" s="41" t="s">
        <v>5723</v>
      </c>
      <c r="C1741" s="29" t="e">
        <f>VLOOKUP(A1741,Sheet5!A:C,2,FALSE)</f>
        <v>#N/A</v>
      </c>
      <c r="D1741" s="29" t="e">
        <f>VLOOKUP(A1741,Sheet5!A:C,3,FALSE)</f>
        <v>#N/A</v>
      </c>
      <c r="E1741" s="35" t="s">
        <v>2093</v>
      </c>
      <c r="F1741" s="108" t="s">
        <v>3404</v>
      </c>
      <c r="G1741" s="108" t="s">
        <v>8612</v>
      </c>
      <c r="H1741" s="35" t="s">
        <v>2057</v>
      </c>
      <c r="I1741" s="37">
        <v>60</v>
      </c>
      <c r="J1741" s="52"/>
      <c r="K1741" s="52"/>
      <c r="L1741" s="52">
        <v>0</v>
      </c>
    </row>
    <row r="1742" spans="1:12" x14ac:dyDescent="0.2">
      <c r="A1742" t="str">
        <f t="shared" si="43"/>
        <v>标贴 9032008-072W60G134*90</v>
      </c>
      <c r="B1742" s="41" t="s">
        <v>5725</v>
      </c>
      <c r="C1742" s="29" t="e">
        <f>VLOOKUP(A1742,Sheet5!A:C,2,FALSE)</f>
        <v>#N/A</v>
      </c>
      <c r="D1742" s="29" t="e">
        <f>VLOOKUP(A1742,Sheet5!A:C,3,FALSE)</f>
        <v>#N/A</v>
      </c>
      <c r="E1742" s="35" t="s">
        <v>2093</v>
      </c>
      <c r="F1742" s="108" t="s">
        <v>3404</v>
      </c>
      <c r="G1742" s="108" t="s">
        <v>8613</v>
      </c>
      <c r="H1742" s="35" t="s">
        <v>2057</v>
      </c>
      <c r="I1742" s="37">
        <v>42</v>
      </c>
      <c r="J1742" s="52"/>
      <c r="K1742" s="52"/>
      <c r="L1742" s="52">
        <v>0</v>
      </c>
    </row>
    <row r="1743" spans="1:12" x14ac:dyDescent="0.2">
      <c r="B1743" s="20" t="s">
        <v>1660</v>
      </c>
      <c r="C1743" s="29" t="str">
        <f>VLOOKUP(B1743,所有物料对应供应商单价新旧料号对照!A:C,3,0)</f>
        <v>UFBBT021</v>
      </c>
      <c r="D1743" s="29" t="str">
        <f>VLOOKUP(B1743,所有物料对应供应商单价新旧料号对照!A:F,4,0)</f>
        <v>不干胶 UF9032009W标贴 134*190 白底</v>
      </c>
      <c r="E1743" s="35" t="s">
        <v>2093</v>
      </c>
      <c r="F1743" s="36" t="s">
        <v>3404</v>
      </c>
      <c r="G1743" s="36" t="s">
        <v>5727</v>
      </c>
      <c r="H1743" s="35" t="s">
        <v>2057</v>
      </c>
      <c r="I1743" s="37">
        <v>363</v>
      </c>
      <c r="J1743" s="52"/>
      <c r="K1743" s="52"/>
      <c r="L1743" s="52">
        <v>0</v>
      </c>
    </row>
    <row r="1744" spans="1:12" x14ac:dyDescent="0.2">
      <c r="A1744" t="str">
        <f t="shared" ref="A1744:A1748" si="44">F1744&amp;" "&amp;G1744</f>
        <v>标贴 9032103-071F6MS134*90</v>
      </c>
      <c r="B1744" s="41" t="s">
        <v>5728</v>
      </c>
      <c r="C1744" s="29" t="e">
        <f>VLOOKUP(A1744,Sheet5!A:C,2,FALSE)</f>
        <v>#N/A</v>
      </c>
      <c r="D1744" s="29" t="e">
        <f>VLOOKUP(A1744,Sheet5!A:C,3,FALSE)</f>
        <v>#N/A</v>
      </c>
      <c r="E1744" s="35" t="s">
        <v>2093</v>
      </c>
      <c r="F1744" s="108" t="s">
        <v>3404</v>
      </c>
      <c r="G1744" s="108" t="s">
        <v>8614</v>
      </c>
      <c r="H1744" s="35" t="s">
        <v>2057</v>
      </c>
      <c r="I1744" s="37">
        <v>216</v>
      </c>
      <c r="J1744" s="52"/>
      <c r="K1744" s="52"/>
      <c r="L1744" s="52">
        <v>0</v>
      </c>
    </row>
    <row r="1745" spans="1:14" x14ac:dyDescent="0.2">
      <c r="A1745" t="str">
        <f t="shared" si="44"/>
        <v>标贴 9032108-070E25EW134*90</v>
      </c>
      <c r="B1745" s="41" t="s">
        <v>5730</v>
      </c>
      <c r="C1745" s="29" t="e">
        <f>VLOOKUP(A1745,Sheet5!A:C,2,FALSE)</f>
        <v>#N/A</v>
      </c>
      <c r="D1745" s="29" t="e">
        <f>VLOOKUP(A1745,Sheet5!A:C,3,FALSE)</f>
        <v>#N/A</v>
      </c>
      <c r="E1745" s="35" t="s">
        <v>2093</v>
      </c>
      <c r="F1745" s="108" t="s">
        <v>3404</v>
      </c>
      <c r="G1745" s="108" t="s">
        <v>8615</v>
      </c>
      <c r="H1745" s="35" t="s">
        <v>2057</v>
      </c>
      <c r="I1745" s="37">
        <v>479</v>
      </c>
      <c r="J1745" s="52"/>
      <c r="K1745" s="52"/>
      <c r="L1745" s="52">
        <v>0</v>
      </c>
    </row>
    <row r="1746" spans="1:14" x14ac:dyDescent="0.2">
      <c r="A1746" t="str">
        <f t="shared" si="44"/>
        <v>马桶盖配件 0</v>
      </c>
      <c r="B1746" s="41" t="s">
        <v>5732</v>
      </c>
      <c r="C1746" s="29" t="str">
        <f>VLOOKUP(A1746,Sheet5!A:C,2,FALSE)</f>
        <v>UFFQT049</v>
      </c>
      <c r="D1746" s="29" t="str">
        <f>VLOOKUP(A1746,Sheet5!A:C,3,FALSE)</f>
        <v>铁塑 马桶盖板配件包 一套</v>
      </c>
      <c r="E1746" s="35" t="s">
        <v>2079</v>
      </c>
      <c r="F1746" s="108" t="s">
        <v>5733</v>
      </c>
      <c r="G1746" s="108">
        <v>0</v>
      </c>
      <c r="H1746" s="35" t="s">
        <v>2089</v>
      </c>
      <c r="I1746" s="37">
        <v>300</v>
      </c>
      <c r="J1746" s="52"/>
      <c r="K1746" s="52"/>
      <c r="L1746" s="52">
        <f>IF(VLOOKUP(B1746,Sheet2!A:B,2,FALSE)=0,"",VLOOKUP(B1746,Sheet2!A:B,2,FALSE))</f>
        <v>397</v>
      </c>
    </row>
    <row r="1747" spans="1:14" x14ac:dyDescent="0.2">
      <c r="A1747" t="str">
        <f t="shared" si="44"/>
        <v>铝材 0</v>
      </c>
      <c r="B1747" s="41" t="s">
        <v>5734</v>
      </c>
      <c r="C1747" s="29" t="e">
        <f>VLOOKUP(A1747,Sheet5!A:C,2,FALSE)</f>
        <v>#N/A</v>
      </c>
      <c r="D1747" s="29" t="e">
        <f>VLOOKUP(A1747,Sheet5!A:C,3,FALSE)</f>
        <v>#N/A</v>
      </c>
      <c r="E1747" s="35" t="s">
        <v>2079</v>
      </c>
      <c r="F1747" s="108" t="s">
        <v>5735</v>
      </c>
      <c r="G1747" s="108">
        <v>0</v>
      </c>
      <c r="H1747" s="35" t="s">
        <v>3186</v>
      </c>
      <c r="I1747" s="37">
        <v>234</v>
      </c>
      <c r="J1747" s="52"/>
      <c r="K1747" s="52"/>
      <c r="L1747" s="52" t="str">
        <f>IF(VLOOKUP(B1747,Sheet2!A:B,2,FALSE)=0,"",VLOOKUP(B1747,Sheet2!A:B,2,FALSE))</f>
        <v/>
      </c>
      <c r="N1747" s="56" t="s">
        <v>7749</v>
      </c>
    </row>
    <row r="1748" spans="1:14" x14ac:dyDescent="0.2">
      <c r="A1748" t="str">
        <f t="shared" si="44"/>
        <v>PE袋子 120*170</v>
      </c>
      <c r="B1748" s="41" t="s">
        <v>5736</v>
      </c>
      <c r="C1748" s="29" t="str">
        <f>VLOOKUP(A1748,Sheet5!A:C,2,FALSE)</f>
        <v>UFBPE008</v>
      </c>
      <c r="D1748" s="29" t="str">
        <f>VLOOKUP(A1748,Sheet5!A:C,3,FALSE)</f>
        <v>PE 自封袋 120*170mm</v>
      </c>
      <c r="E1748" s="35" t="s">
        <v>2093</v>
      </c>
      <c r="F1748" s="108" t="s">
        <v>5737</v>
      </c>
      <c r="G1748" s="108" t="s">
        <v>8355</v>
      </c>
      <c r="H1748" s="35" t="s">
        <v>2089</v>
      </c>
      <c r="I1748" s="37">
        <v>48365</v>
      </c>
      <c r="J1748" s="52"/>
      <c r="K1748" s="52"/>
      <c r="L1748" s="52">
        <f>IF(VLOOKUP(B1748,Sheet2!A:B,2,FALSE)=0,"",VLOOKUP(B1748,Sheet2!A:B,2,FALSE))</f>
        <v>28000</v>
      </c>
    </row>
    <row r="1749" spans="1:14" x14ac:dyDescent="0.2">
      <c r="B1749" s="41" t="s">
        <v>1995</v>
      </c>
      <c r="C1749" s="29" t="str">
        <f>VLOOKUP(B1749,所有物料对应供应商单价新旧料号对照!A:C,3,0)</f>
        <v>UFBPE006</v>
      </c>
      <c r="D1749" s="29" t="str">
        <f>VLOOKUP(B1749,所有物料对应供应商单价新旧料号对照!A:F,4,0)</f>
        <v>PE 自封袋 6*8 透明</v>
      </c>
      <c r="E1749" s="35" t="s">
        <v>2093</v>
      </c>
      <c r="F1749" s="36" t="s">
        <v>5737</v>
      </c>
      <c r="G1749" s="36" t="s">
        <v>5739</v>
      </c>
      <c r="H1749" s="35" t="s">
        <v>2089</v>
      </c>
      <c r="I1749" s="37">
        <v>31500</v>
      </c>
      <c r="J1749" s="52"/>
      <c r="K1749" s="52"/>
      <c r="L1749" s="52">
        <f>IF(VLOOKUP(B1749,Sheet2!A:B,2,FALSE)=0,"",VLOOKUP(B1749,Sheet2!A:B,2,FALSE))</f>
        <v>22000</v>
      </c>
    </row>
    <row r="1750" spans="1:14" x14ac:dyDescent="0.2">
      <c r="B1750" s="41" t="s">
        <v>1993</v>
      </c>
      <c r="C1750" s="29" t="str">
        <f>VLOOKUP(B1750,所有物料对应供应商单价新旧料号对照!A:C,3,0)</f>
        <v>UFBPE005</v>
      </c>
      <c r="D1750" s="29" t="str">
        <f>VLOOKUP(B1750,所有物料对应供应商单价新旧料号对照!A:F,4,0)</f>
        <v>PE 自封袋 8*12 透明</v>
      </c>
      <c r="E1750" s="35" t="s">
        <v>2093</v>
      </c>
      <c r="F1750" s="36" t="s">
        <v>5737</v>
      </c>
      <c r="G1750" s="36" t="s">
        <v>5740</v>
      </c>
      <c r="H1750" s="35" t="s">
        <v>2089</v>
      </c>
      <c r="I1750" s="37">
        <v>43000</v>
      </c>
      <c r="J1750" s="52"/>
      <c r="K1750" s="52"/>
      <c r="L1750" s="52">
        <f>IF(VLOOKUP(B1750,Sheet2!A:B,2,FALSE)=0,"",VLOOKUP(B1750,Sheet2!A:B,2,FALSE))</f>
        <v>23000</v>
      </c>
    </row>
    <row r="1751" spans="1:14" x14ac:dyDescent="0.2">
      <c r="A1751" t="str">
        <f>F1751&amp;" "&amp;G1751</f>
        <v>德戈锯片 380*4.4/3.25*60*84T</v>
      </c>
      <c r="B1751" s="41" t="s">
        <v>5741</v>
      </c>
      <c r="C1751" s="29" t="e">
        <f>VLOOKUP(A1751,Sheet5!A:C,2,FALSE)</f>
        <v>#N/A</v>
      </c>
      <c r="D1751" s="29" t="e">
        <f>VLOOKUP(A1751,Sheet5!A:C,3,FALSE)</f>
        <v>#N/A</v>
      </c>
      <c r="E1751" s="35" t="s">
        <v>2417</v>
      </c>
      <c r="F1751" s="108" t="s">
        <v>5742</v>
      </c>
      <c r="G1751" s="108" t="s">
        <v>5743</v>
      </c>
      <c r="H1751" s="35" t="s">
        <v>2484</v>
      </c>
      <c r="I1751" s="37">
        <v>1</v>
      </c>
      <c r="J1751" s="52"/>
      <c r="K1751" s="52"/>
      <c r="L1751" s="52" t="str">
        <f>IF(VLOOKUP(B1751,Sheet2!A:B,2,FALSE)=0,"",VLOOKUP(B1751,Sheet2!A:B,2,FALSE))</f>
        <v/>
      </c>
      <c r="N1751" s="56" t="s">
        <v>7749</v>
      </c>
    </row>
    <row r="1752" spans="1:14" x14ac:dyDescent="0.2">
      <c r="B1752" s="41" t="s">
        <v>1277</v>
      </c>
      <c r="C1752" s="29" t="str">
        <f>VLOOKUP(B1752,所有物料对应供应商单价新旧料号对照!A:C,3,0)</f>
        <v>UFM00129</v>
      </c>
      <c r="D1752" s="29" t="str">
        <f>VLOOKUP(B1752,所有物料对应供应商单价新旧料号对照!A:F,4,0)</f>
        <v>多层板 E1 平面 双面板 2440*1220*16mm A美洲樱桃B美洲樱桃-H041</v>
      </c>
      <c r="E1752" s="35" t="s">
        <v>2055</v>
      </c>
      <c r="F1752" s="36" t="s">
        <v>5744</v>
      </c>
      <c r="G1752" s="36" t="s">
        <v>2141</v>
      </c>
      <c r="H1752" s="35" t="e">
        <v>#N/A</v>
      </c>
      <c r="I1752" s="37">
        <v>0</v>
      </c>
      <c r="J1752" s="52"/>
      <c r="K1752" s="52"/>
      <c r="L1752" s="52">
        <f>IF(VLOOKUP(B1752,Sheet2!A:B,2,FALSE)=0,"",VLOOKUP(B1752,Sheet2!A:B,2,FALSE))</f>
        <v>79</v>
      </c>
    </row>
    <row r="1753" spans="1:14" x14ac:dyDescent="0.2">
      <c r="A1753" t="str">
        <f t="shared" ref="A1753:A1754" si="45">F1753&amp;" "&amp;G1753</f>
        <v>导轨油/陶瓷砂轮 0</v>
      </c>
      <c r="B1753" s="41" t="s">
        <v>5745</v>
      </c>
      <c r="C1753" s="29" t="e">
        <f>VLOOKUP(A1753,Sheet5!A:C,2,FALSE)</f>
        <v>#N/A</v>
      </c>
      <c r="D1753" s="29" t="e">
        <f>VLOOKUP(A1753,Sheet5!A:C,3,FALSE)</f>
        <v>#N/A</v>
      </c>
      <c r="E1753" s="35" t="s">
        <v>2417</v>
      </c>
      <c r="F1753" s="108" t="s">
        <v>5746</v>
      </c>
      <c r="G1753" s="108">
        <v>0</v>
      </c>
      <c r="H1753" s="35" t="s">
        <v>5063</v>
      </c>
      <c r="I1753" s="37">
        <v>2</v>
      </c>
      <c r="J1753" s="52"/>
      <c r="K1753" s="52"/>
      <c r="L1753" s="52" t="str">
        <f>IF(VLOOKUP(B1753,Sheet2!A:B,2,FALSE)=0,"",VLOOKUP(B1753,Sheet2!A:B,2,FALSE))</f>
        <v/>
      </c>
      <c r="N1753" s="56" t="s">
        <v>7749</v>
      </c>
    </row>
    <row r="1754" spans="1:14" x14ac:dyDescent="0.2">
      <c r="A1754" t="str">
        <f t="shared" si="45"/>
        <v>润滑油/电剪刀 0</v>
      </c>
      <c r="B1754" s="41" t="s">
        <v>5747</v>
      </c>
      <c r="C1754" s="29" t="str">
        <f>VLOOKUP(A1754,Sheet5!A:C,2,FALSE)</f>
        <v>UFFQT050</v>
      </c>
      <c r="D1754" s="29" t="str">
        <f>VLOOKUP(A1754,Sheet5!A:C,3,FALSE)</f>
        <v>润滑油</v>
      </c>
      <c r="E1754" s="35" t="s">
        <v>2417</v>
      </c>
      <c r="F1754" s="108" t="s">
        <v>5748</v>
      </c>
      <c r="G1754" s="108">
        <v>0</v>
      </c>
      <c r="H1754" s="35" t="s">
        <v>5063</v>
      </c>
      <c r="I1754" s="37">
        <v>1</v>
      </c>
      <c r="J1754" s="52"/>
      <c r="K1754" s="52"/>
      <c r="L1754" s="52">
        <f>IF(VLOOKUP(B1754,Sheet2!A:B,2,FALSE)=0,"",VLOOKUP(B1754,Sheet2!A:B,2,FALSE))</f>
        <v>11</v>
      </c>
    </row>
    <row r="1755" spans="1:14" s="49" customFormat="1" x14ac:dyDescent="0.2">
      <c r="B1755" s="50" t="s">
        <v>2032</v>
      </c>
      <c r="C1755" s="47" t="str">
        <f>VLOOKUP(B1755,所有物料对应供应商单价新旧料号对照!A:C,3,0)</f>
        <v>UFY00004</v>
      </c>
      <c r="D1755" s="47" t="str">
        <f>VLOOKUP(B1755,所有物料对应供应商单价新旧料号对照!A:F,4,0)</f>
        <v>水性 液体 WTD8710水性底油 20KG每桶 白底</v>
      </c>
      <c r="E1755" s="47" t="s">
        <v>2055</v>
      </c>
      <c r="F1755" s="39" t="s">
        <v>5749</v>
      </c>
      <c r="G1755" s="39" t="s">
        <v>5750</v>
      </c>
      <c r="H1755" s="47" t="s">
        <v>1062</v>
      </c>
      <c r="I1755" s="40">
        <v>966.39999999999964</v>
      </c>
      <c r="J1755" s="70"/>
      <c r="K1755" s="70"/>
      <c r="L1755" s="52">
        <f>IF(VLOOKUP(B1755,Sheet2!A:B,2,FALSE)=0,"",VLOOKUP(B1755,Sheet2!A:B,2,FALSE))</f>
        <v>2050</v>
      </c>
    </row>
    <row r="1756" spans="1:14" x14ac:dyDescent="0.2">
      <c r="A1756" t="str">
        <f t="shared" ref="A1756:A1757" si="46">F1756&amp;" "&amp;G1756</f>
        <v>角码 70*70*37</v>
      </c>
      <c r="B1756" s="41" t="s">
        <v>5751</v>
      </c>
      <c r="C1756" s="29" t="str">
        <f>VLOOKUP(A1756,Sheet5!A:C,2,FALSE)</f>
        <v>UFFQT051</v>
      </c>
      <c r="D1756" s="29" t="str">
        <f>VLOOKUP(A1756,Sheet5!A:C,3,FALSE)</f>
        <v>不锈钢 角码 70*70*37mm</v>
      </c>
      <c r="E1756" s="35" t="s">
        <v>2417</v>
      </c>
      <c r="F1756" s="108" t="s">
        <v>5091</v>
      </c>
      <c r="G1756" s="108" t="s">
        <v>5752</v>
      </c>
      <c r="H1756" s="35" t="s">
        <v>2089</v>
      </c>
      <c r="I1756" s="37">
        <v>2656</v>
      </c>
      <c r="J1756" s="52"/>
      <c r="K1756" s="52"/>
      <c r="L1756" s="52">
        <f>IF(VLOOKUP(B1756,Sheet2!A:B,2,FALSE)=0,"",VLOOKUP(B1756,Sheet2!A:B,2,FALSE))</f>
        <v>346</v>
      </c>
    </row>
    <row r="1757" spans="1:14" x14ac:dyDescent="0.2">
      <c r="A1757" t="str">
        <f t="shared" si="46"/>
        <v>隐藏式缓冲滑轨二节 300MM</v>
      </c>
      <c r="B1757" s="41" t="s">
        <v>5753</v>
      </c>
      <c r="C1757" s="29" t="str">
        <f>VLOOKUP(A1757,Sheet5!A:C,2,FALSE)</f>
        <v>UFPHG010</v>
      </c>
      <c r="D1757" s="29" t="str">
        <f>VLOOKUP(A1757,Sheet5!A:C,3,FALSE)</f>
        <v>不锈钢 DTC二节隐藏滑轨 半拉300mm 镀镍</v>
      </c>
      <c r="E1757" s="35" t="s">
        <v>2417</v>
      </c>
      <c r="F1757" s="108" t="s">
        <v>5754</v>
      </c>
      <c r="G1757" s="108" t="s">
        <v>2639</v>
      </c>
      <c r="H1757" s="35" t="s">
        <v>2618</v>
      </c>
      <c r="I1757" s="37">
        <v>10</v>
      </c>
      <c r="J1757" s="52"/>
      <c r="K1757" s="52"/>
      <c r="L1757" s="52">
        <v>10</v>
      </c>
    </row>
    <row r="1758" spans="1:14" x14ac:dyDescent="0.2">
      <c r="B1758" s="41" t="s">
        <v>1317</v>
      </c>
      <c r="C1758" s="29" t="str">
        <f>VLOOKUP(B1758,所有物料对应供应商单价新旧料号对照!A:C,3,0)</f>
        <v>UFPHG005</v>
      </c>
      <c r="D1758" s="29" t="str">
        <f>VLOOKUP(B1758,所有物料对应供应商单价新旧料号对照!A:F,4,0)</f>
        <v>不锈钢 DTC三节隐藏滑轨 半拉350mm 镀镍</v>
      </c>
      <c r="E1758" s="35" t="s">
        <v>2417</v>
      </c>
      <c r="F1758" s="36" t="s">
        <v>5755</v>
      </c>
      <c r="G1758" s="36" t="s">
        <v>5756</v>
      </c>
      <c r="H1758" s="35" t="s">
        <v>2618</v>
      </c>
      <c r="I1758" s="37">
        <v>0</v>
      </c>
      <c r="J1758" s="52"/>
      <c r="K1758" s="52"/>
      <c r="L1758" s="52" t="str">
        <f>IF(VLOOKUP(B1758,Sheet2!A:B,2,FALSE)=0,"",VLOOKUP(B1758,Sheet2!A:B,2,FALSE))</f>
        <v/>
      </c>
    </row>
    <row r="1759" spans="1:14" x14ac:dyDescent="0.2">
      <c r="A1759" t="str">
        <f>F1759&amp;" "&amp;G1759</f>
        <v>台盆 0</v>
      </c>
      <c r="B1759" s="41" t="s">
        <v>5757</v>
      </c>
      <c r="C1759" s="29" t="e">
        <f>VLOOKUP(A1759,Sheet5!A:C,2,FALSE)</f>
        <v>#N/A</v>
      </c>
      <c r="D1759" s="29" t="e">
        <f>VLOOKUP(A1759,Sheet5!A:C,3,FALSE)</f>
        <v>#N/A</v>
      </c>
      <c r="E1759" s="35" t="s">
        <v>2055</v>
      </c>
      <c r="F1759" s="108" t="s">
        <v>2476</v>
      </c>
      <c r="G1759" s="108">
        <v>0</v>
      </c>
      <c r="H1759" s="35" t="e">
        <v>#N/A</v>
      </c>
      <c r="I1759" s="37">
        <v>5</v>
      </c>
      <c r="J1759" s="52"/>
      <c r="K1759" s="52"/>
      <c r="L1759" s="52">
        <v>5</v>
      </c>
    </row>
    <row r="1760" spans="1:14" x14ac:dyDescent="0.2">
      <c r="B1760" s="41" t="s">
        <v>1923</v>
      </c>
      <c r="C1760" s="29" t="str">
        <f>VLOOKUP(B1760,所有物料对应供应商单价新旧料号对照!A:C,3,0)</f>
        <v>UFBAZ002</v>
      </c>
      <c r="D1760" s="29" t="str">
        <f>VLOOKUP(B1760,所有物料对应供应商单价新旧料号对照!A:F,4,0)</f>
        <v xml:space="preserve">A4纸 UF9032003说明书 A4 </v>
      </c>
      <c r="E1760" s="35" t="s">
        <v>2093</v>
      </c>
      <c r="F1760" s="36" t="s">
        <v>3588</v>
      </c>
      <c r="G1760" s="36" t="s">
        <v>5758</v>
      </c>
      <c r="H1760" s="35" t="s">
        <v>3233</v>
      </c>
      <c r="I1760" s="37">
        <v>0</v>
      </c>
      <c r="J1760" s="52"/>
      <c r="K1760" s="52"/>
      <c r="L1760" s="52" t="str">
        <f>IF(VLOOKUP(B1760,Sheet2!A:B,2,FALSE)=0,"",VLOOKUP(B1760,Sheet2!A:B,2,FALSE))</f>
        <v/>
      </c>
    </row>
    <row r="1761" spans="1:12" x14ac:dyDescent="0.2">
      <c r="B1761" s="41" t="s">
        <v>1936</v>
      </c>
      <c r="C1761" s="29" t="str">
        <f>VLOOKUP(B1761,所有物料对应供应商单价新旧料号对照!A:C,3,0)</f>
        <v>UFBAZ010</v>
      </c>
      <c r="D1761" s="29" t="str">
        <f>VLOOKUP(B1761,所有物料对应供应商单价新旧料号对照!A:F,4,0)</f>
        <v>A4纸 UF9032109说明书 A4</v>
      </c>
      <c r="E1761" s="35" t="s">
        <v>2093</v>
      </c>
      <c r="F1761" s="36" t="s">
        <v>3588</v>
      </c>
      <c r="G1761" s="36" t="s">
        <v>5759</v>
      </c>
      <c r="H1761" s="35" t="s">
        <v>3233</v>
      </c>
      <c r="I1761" s="37">
        <v>41</v>
      </c>
      <c r="J1761" s="52"/>
      <c r="K1761" s="52"/>
      <c r="L1761" s="52">
        <v>41</v>
      </c>
    </row>
    <row r="1762" spans="1:12" x14ac:dyDescent="0.2">
      <c r="B1762" s="41" t="s">
        <v>1955</v>
      </c>
      <c r="C1762" s="29" t="str">
        <f>VLOOKUP(B1762,所有物料对应供应商单价新旧料号对照!A:C,3,0)</f>
        <v>UFBAZ023</v>
      </c>
      <c r="D1762" s="29" t="str">
        <f>VLOOKUP(B1762,所有物料对应供应商单价新旧料号对照!A:F,4,0)</f>
        <v>A4纸 UF90323021说明书 A4</v>
      </c>
      <c r="E1762" s="35" t="s">
        <v>2093</v>
      </c>
      <c r="F1762" s="36" t="s">
        <v>3588</v>
      </c>
      <c r="G1762" s="36" t="s">
        <v>5760</v>
      </c>
      <c r="H1762" s="35" t="s">
        <v>3233</v>
      </c>
      <c r="I1762" s="37">
        <v>0</v>
      </c>
      <c r="J1762" s="52"/>
      <c r="K1762" s="52"/>
      <c r="L1762" s="52">
        <f>IF(VLOOKUP(B1762,Sheet2!A:B,2,FALSE)=0,"",VLOOKUP(B1762,Sheet2!A:B,2,FALSE))</f>
        <v>100</v>
      </c>
    </row>
    <row r="1763" spans="1:12" x14ac:dyDescent="0.2">
      <c r="B1763" s="41" t="s">
        <v>1951</v>
      </c>
      <c r="C1763" s="29" t="str">
        <f>VLOOKUP(B1763,所有物料对应供应商单价新旧料号对照!A:C,3,0)</f>
        <v>UFBAZ021</v>
      </c>
      <c r="D1763" s="29" t="str">
        <f>VLOOKUP(B1763,所有物料对应供应商单价新旧料号对照!A:F,4,0)</f>
        <v>A4纸 UF90321021说明书 A4</v>
      </c>
      <c r="E1763" s="35" t="s">
        <v>2093</v>
      </c>
      <c r="F1763" s="36" t="s">
        <v>3588</v>
      </c>
      <c r="G1763" s="36" t="s">
        <v>5761</v>
      </c>
      <c r="H1763" s="35" t="s">
        <v>3233</v>
      </c>
      <c r="I1763" s="37">
        <v>161</v>
      </c>
      <c r="J1763" s="52"/>
      <c r="K1763" s="52"/>
      <c r="L1763" s="52">
        <v>161</v>
      </c>
    </row>
    <row r="1764" spans="1:12" x14ac:dyDescent="0.2">
      <c r="B1764" s="41" t="s">
        <v>1934</v>
      </c>
      <c r="C1764" s="29" t="str">
        <f>VLOOKUP(B1764,所有物料对应供应商单价新旧料号对照!A:C,3,0)</f>
        <v>UFBAZ009</v>
      </c>
      <c r="D1764" s="29" t="str">
        <f>VLOOKUP(B1764,所有物料对应供应商单价新旧料号对照!A:F,4,0)</f>
        <v xml:space="preserve">A4纸 UF9032108说明书 A4 </v>
      </c>
      <c r="E1764" s="35" t="s">
        <v>2093</v>
      </c>
      <c r="F1764" s="36" t="s">
        <v>5762</v>
      </c>
      <c r="G1764" s="36" t="s">
        <v>5240</v>
      </c>
      <c r="H1764" s="35" t="s">
        <v>3233</v>
      </c>
      <c r="I1764" s="37">
        <v>486</v>
      </c>
      <c r="J1764" s="52"/>
      <c r="K1764" s="52"/>
      <c r="L1764" s="52">
        <v>486</v>
      </c>
    </row>
    <row r="1765" spans="1:12" x14ac:dyDescent="0.2">
      <c r="A1765" t="str">
        <f>F1765&amp;" "&amp;G1765</f>
        <v>中纤E1双 哑光兰/哑光粉18mm</v>
      </c>
      <c r="B1765" s="41" t="s">
        <v>5763</v>
      </c>
      <c r="C1765" s="29" t="e">
        <f>VLOOKUP(A1765,Sheet5!A:C,2,FALSE)</f>
        <v>#N/A</v>
      </c>
      <c r="D1765" s="29" t="e">
        <f>VLOOKUP(A1765,Sheet5!A:C,3,FALSE)</f>
        <v>#N/A</v>
      </c>
      <c r="E1765" s="35" t="s">
        <v>2055</v>
      </c>
      <c r="F1765" s="108" t="s">
        <v>5764</v>
      </c>
      <c r="G1765" s="108" t="s">
        <v>8616</v>
      </c>
      <c r="H1765" s="35" t="s">
        <v>2057</v>
      </c>
      <c r="I1765" s="37">
        <v>2</v>
      </c>
      <c r="J1765" s="52"/>
      <c r="K1765" s="52"/>
      <c r="L1765" s="52">
        <v>2</v>
      </c>
    </row>
    <row r="1766" spans="1:12" x14ac:dyDescent="0.2">
      <c r="B1766" s="41" t="s">
        <v>1167</v>
      </c>
      <c r="C1766" s="29" t="str">
        <f>VLOOKUP(B1766,所有物料对应供应商单价新旧料号对照!A:C,3,0)</f>
        <v>UFM00026</v>
      </c>
      <c r="D1766" s="29" t="str">
        <f>VLOOKUP(B1766,所有物料对应供应商单价新旧料号对照!A:F,4,0)</f>
        <v>中密度纤维 E1 平面 双面板 2440*1220*18mm A哑光蓝B钛白-074</v>
      </c>
      <c r="E1766" s="35" t="s">
        <v>2055</v>
      </c>
      <c r="F1766" s="36" t="s">
        <v>2176</v>
      </c>
      <c r="G1766" s="36" t="s">
        <v>5766</v>
      </c>
      <c r="H1766" s="35" t="s">
        <v>2057</v>
      </c>
      <c r="I1766" s="37">
        <v>0</v>
      </c>
      <c r="J1766" s="52"/>
      <c r="K1766" s="52"/>
      <c r="L1766" s="52">
        <f>IF(VLOOKUP(B1766,Sheet2!A:B,2,FALSE)=0,"",VLOOKUP(B1766,Sheet2!A:B,2,FALSE))</f>
        <v>12</v>
      </c>
    </row>
    <row r="1767" spans="1:12" x14ac:dyDescent="0.2">
      <c r="A1767" t="str">
        <f>F1767&amp;" "&amp;G1767</f>
        <v>多层板EO双H118 16mm</v>
      </c>
      <c r="B1767" s="41" t="s">
        <v>5767</v>
      </c>
      <c r="C1767" s="29" t="str">
        <f>VLOOKUP(A1767,Sheet5!A:C,2,FALSE)</f>
        <v>UFM00151</v>
      </c>
      <c r="D1767" s="29" t="str">
        <f>VLOOKUP(A1767,Sheet5!A:C,3,FALSE)</f>
        <v>实木 E1 平面 双面多层板 2440*1220*16mm A原木色B原木色</v>
      </c>
      <c r="E1767" s="35" t="s">
        <v>2055</v>
      </c>
      <c r="F1767" s="108" t="s">
        <v>5768</v>
      </c>
      <c r="G1767" s="108" t="s">
        <v>5160</v>
      </c>
      <c r="H1767" s="35" t="s">
        <v>2057</v>
      </c>
      <c r="I1767" s="37">
        <v>196</v>
      </c>
      <c r="J1767" s="52"/>
      <c r="K1767" s="52"/>
      <c r="L1767" s="52">
        <f>IF(VLOOKUP(B1767,Sheet2!A:B,2,FALSE)=0,"",VLOOKUP(B1767,Sheet2!A:B,2,FALSE))</f>
        <v>40</v>
      </c>
    </row>
    <row r="1768" spans="1:12" x14ac:dyDescent="0.2">
      <c r="B1768" s="41" t="s">
        <v>5770</v>
      </c>
      <c r="C1768" s="29"/>
      <c r="D1768" s="29"/>
      <c r="E1768" s="35" t="s">
        <v>2093</v>
      </c>
      <c r="F1768" s="36" t="s">
        <v>5633</v>
      </c>
      <c r="G1768" s="36" t="s">
        <v>5771</v>
      </c>
      <c r="H1768" s="35" t="s">
        <v>2089</v>
      </c>
      <c r="I1768" s="37">
        <v>1</v>
      </c>
      <c r="J1768" s="53" t="s">
        <v>7748</v>
      </c>
      <c r="K1768" s="52"/>
      <c r="L1768" s="52" t="str">
        <f>IF(VLOOKUP(B1768,Sheet2!A:B,2,FALSE)=0,"",VLOOKUP(B1768,Sheet2!A:B,2,FALSE))</f>
        <v/>
      </c>
    </row>
    <row r="1769" spans="1:12" x14ac:dyDescent="0.2">
      <c r="B1769" s="41" t="s">
        <v>5772</v>
      </c>
      <c r="C1769" s="29"/>
      <c r="D1769" s="29"/>
      <c r="E1769" s="35" t="s">
        <v>2093</v>
      </c>
      <c r="F1769" s="36" t="s">
        <v>5633</v>
      </c>
      <c r="G1769" s="36" t="s">
        <v>5773</v>
      </c>
      <c r="H1769" s="35" t="s">
        <v>2089</v>
      </c>
      <c r="I1769" s="37">
        <v>24</v>
      </c>
      <c r="J1769" s="53" t="s">
        <v>7748</v>
      </c>
      <c r="K1769" s="52"/>
      <c r="L1769" s="52" t="str">
        <f>IF(VLOOKUP(B1769,Sheet2!A:B,2,FALSE)=0,"",VLOOKUP(B1769,Sheet2!A:B,2,FALSE))</f>
        <v/>
      </c>
    </row>
    <row r="1770" spans="1:12" x14ac:dyDescent="0.2">
      <c r="B1770" s="41" t="s">
        <v>5774</v>
      </c>
      <c r="C1770" s="29"/>
      <c r="D1770" s="29"/>
      <c r="E1770" s="35" t="s">
        <v>2093</v>
      </c>
      <c r="F1770" s="36" t="s">
        <v>5633</v>
      </c>
      <c r="G1770" s="36" t="s">
        <v>5775</v>
      </c>
      <c r="H1770" s="35" t="s">
        <v>2089</v>
      </c>
      <c r="I1770" s="37">
        <v>1</v>
      </c>
      <c r="J1770" s="53" t="s">
        <v>7748</v>
      </c>
      <c r="K1770" s="52"/>
      <c r="L1770" s="52" t="str">
        <f>IF(VLOOKUP(B1770,Sheet2!A:B,2,FALSE)=0,"",VLOOKUP(B1770,Sheet2!A:B,2,FALSE))</f>
        <v/>
      </c>
    </row>
    <row r="1771" spans="1:12" x14ac:dyDescent="0.2">
      <c r="B1771" s="41" t="s">
        <v>2018</v>
      </c>
      <c r="C1771" s="29" t="str">
        <f>VLOOKUP(B1771,所有物料对应供应商单价新旧料号对照!A:C,3,0)</f>
        <v>UFBFW012</v>
      </c>
      <c r="D1771" s="29" t="str">
        <f>VLOOKUP(B1771,所有物料对应供应商单价新旧料号对照!A:F,4,0)</f>
        <v>纸护角 50*50*5mm*1000</v>
      </c>
      <c r="E1771" s="35" t="s">
        <v>2093</v>
      </c>
      <c r="F1771" s="36" t="s">
        <v>5776</v>
      </c>
      <c r="G1771" s="36" t="s">
        <v>5777</v>
      </c>
      <c r="H1771" s="35" t="s">
        <v>2089</v>
      </c>
      <c r="I1771" s="37">
        <v>800</v>
      </c>
      <c r="J1771" s="52"/>
      <c r="K1771" s="52"/>
      <c r="L1771" s="52">
        <v>800</v>
      </c>
    </row>
    <row r="1772" spans="1:12" x14ac:dyDescent="0.2">
      <c r="A1772" t="str">
        <f t="shared" ref="A1772:A1773" si="47">F1772&amp;" "&amp;G1772</f>
        <v>封边条 华丽橡木0.5*22</v>
      </c>
      <c r="B1772" s="41" t="s">
        <v>5778</v>
      </c>
      <c r="C1772" s="29" t="str">
        <f>VLOOKUP(A1772,Sheet5!A:C,2,FALSE)</f>
        <v>UFM00175</v>
      </c>
      <c r="D1772" s="29" t="str">
        <f>VLOOKUP(A1772,Sheet5!A:C,3,FALSE)</f>
        <v>PVC 封边条 0.5*22mm 橡木色</v>
      </c>
      <c r="E1772" s="35" t="s">
        <v>2055</v>
      </c>
      <c r="F1772" s="108" t="s">
        <v>2070</v>
      </c>
      <c r="G1772" s="108" t="s">
        <v>8356</v>
      </c>
      <c r="H1772" s="35" t="s">
        <v>2072</v>
      </c>
      <c r="I1772" s="37">
        <v>11799</v>
      </c>
      <c r="J1772" s="52"/>
      <c r="K1772" s="52"/>
      <c r="L1772" s="52">
        <v>8000</v>
      </c>
    </row>
    <row r="1773" spans="1:12" x14ac:dyDescent="0.2">
      <c r="A1773" t="str">
        <f t="shared" si="47"/>
        <v>水性固化剂 WTR30-4</v>
      </c>
      <c r="B1773" s="41" t="s">
        <v>5780</v>
      </c>
      <c r="C1773" s="29" t="e">
        <f>VLOOKUP(A1773,Sheet5!A:C,2,FALSE)</f>
        <v>#N/A</v>
      </c>
      <c r="D1773" s="29" t="e">
        <f>VLOOKUP(A1773,Sheet5!A:C,3,FALSE)</f>
        <v>#N/A</v>
      </c>
      <c r="E1773" s="35" t="s">
        <v>2055</v>
      </c>
      <c r="F1773" s="108" t="s">
        <v>5328</v>
      </c>
      <c r="G1773" s="108" t="s">
        <v>5781</v>
      </c>
      <c r="H1773" s="35" t="s">
        <v>1062</v>
      </c>
      <c r="I1773" s="37">
        <v>33.540000000000006</v>
      </c>
      <c r="J1773" s="52"/>
      <c r="K1773" s="52"/>
      <c r="L1773" s="52">
        <v>0</v>
      </c>
    </row>
    <row r="1774" spans="1:12" x14ac:dyDescent="0.2">
      <c r="B1774" s="34" t="s">
        <v>5786</v>
      </c>
      <c r="C1774" s="29"/>
      <c r="D1774" s="29"/>
      <c r="E1774" s="35" t="s">
        <v>2055</v>
      </c>
      <c r="F1774" s="36" t="s">
        <v>5154</v>
      </c>
      <c r="G1774" s="36" t="s">
        <v>5787</v>
      </c>
      <c r="H1774" s="35" t="s">
        <v>2484</v>
      </c>
      <c r="I1774" s="37">
        <v>1665</v>
      </c>
      <c r="J1774" s="53" t="s">
        <v>7748</v>
      </c>
      <c r="K1774" s="52"/>
      <c r="L1774" s="52">
        <v>1665</v>
      </c>
    </row>
    <row r="1775" spans="1:12" x14ac:dyDescent="0.2">
      <c r="A1775" t="str">
        <f t="shared" ref="A1775:A1784" si="48">F1775&amp;" "&amp;G1775</f>
        <v>专配实色面漆橄榄绿 HZZP007</v>
      </c>
      <c r="B1775" s="34" t="s">
        <v>5788</v>
      </c>
      <c r="C1775" s="29" t="e">
        <f>VLOOKUP(A1775,Sheet5!A:C,2,FALSE)</f>
        <v>#N/A</v>
      </c>
      <c r="D1775" s="29" t="e">
        <f>VLOOKUP(A1775,Sheet5!A:C,3,FALSE)</f>
        <v>#N/A</v>
      </c>
      <c r="E1775" s="35" t="s">
        <v>2055</v>
      </c>
      <c r="F1775" s="108" t="s">
        <v>5789</v>
      </c>
      <c r="G1775" s="108" t="s">
        <v>5465</v>
      </c>
      <c r="H1775" s="35" t="s">
        <v>1062</v>
      </c>
      <c r="I1775" s="37">
        <v>85</v>
      </c>
      <c r="J1775" s="52"/>
      <c r="K1775" s="52"/>
      <c r="L1775" s="52">
        <v>0</v>
      </c>
    </row>
    <row r="1776" spans="1:12" x14ac:dyDescent="0.2">
      <c r="A1776" t="str">
        <f t="shared" si="48"/>
        <v>专配实色面漆S灰色 HZZP007</v>
      </c>
      <c r="B1776" s="34" t="s">
        <v>5790</v>
      </c>
      <c r="C1776" s="29" t="e">
        <f>VLOOKUP(A1776,Sheet5!A:C,2,FALSE)</f>
        <v>#N/A</v>
      </c>
      <c r="D1776" s="29" t="e">
        <f>VLOOKUP(A1776,Sheet5!A:C,3,FALSE)</f>
        <v>#N/A</v>
      </c>
      <c r="E1776" s="35" t="s">
        <v>2055</v>
      </c>
      <c r="F1776" s="108" t="s">
        <v>5791</v>
      </c>
      <c r="G1776" s="108" t="s">
        <v>5465</v>
      </c>
      <c r="H1776" s="35" t="s">
        <v>1062</v>
      </c>
      <c r="I1776" s="37">
        <v>322</v>
      </c>
      <c r="J1776" s="52"/>
      <c r="K1776" s="52"/>
      <c r="L1776" s="52">
        <v>0</v>
      </c>
    </row>
    <row r="1777" spans="1:12" x14ac:dyDescent="0.2">
      <c r="A1777" t="str">
        <f t="shared" si="48"/>
        <v>专配实色面漆灰色 HZZP007</v>
      </c>
      <c r="B1777" s="34" t="s">
        <v>5792</v>
      </c>
      <c r="C1777" s="29" t="e">
        <f>VLOOKUP(A1777,Sheet5!A:C,2,FALSE)</f>
        <v>#N/A</v>
      </c>
      <c r="D1777" s="29" t="e">
        <f>VLOOKUP(A1777,Sheet5!A:C,3,FALSE)</f>
        <v>#N/A</v>
      </c>
      <c r="E1777" s="35" t="s">
        <v>2055</v>
      </c>
      <c r="F1777" s="108" t="s">
        <v>8617</v>
      </c>
      <c r="G1777" s="108" t="s">
        <v>5465</v>
      </c>
      <c r="H1777" s="35" t="s">
        <v>1062</v>
      </c>
      <c r="I1777" s="37">
        <v>31.5</v>
      </c>
      <c r="J1777" s="52"/>
      <c r="K1777" s="52"/>
      <c r="L1777" s="52">
        <v>0</v>
      </c>
    </row>
    <row r="1778" spans="1:12" x14ac:dyDescent="0.2">
      <c r="A1778" t="str">
        <f t="shared" si="48"/>
        <v>双组水性哑光清面漆 WT85023-20</v>
      </c>
      <c r="B1778" s="34" t="s">
        <v>5794</v>
      </c>
      <c r="C1778" s="29" t="e">
        <f>VLOOKUP(A1778,Sheet5!A:C,2,FALSE)</f>
        <v>#N/A</v>
      </c>
      <c r="D1778" s="29" t="e">
        <f>VLOOKUP(A1778,Sheet5!A:C,3,FALSE)</f>
        <v>#N/A</v>
      </c>
      <c r="E1778" s="35" t="s">
        <v>2055</v>
      </c>
      <c r="F1778" s="108" t="s">
        <v>5795</v>
      </c>
      <c r="G1778" s="108" t="s">
        <v>5796</v>
      </c>
      <c r="H1778" s="35" t="s">
        <v>1062</v>
      </c>
      <c r="I1778" s="37">
        <v>65.5</v>
      </c>
      <c r="J1778" s="52"/>
      <c r="K1778" s="52"/>
      <c r="L1778" s="52">
        <v>0</v>
      </c>
    </row>
    <row r="1779" spans="1:12" x14ac:dyDescent="0.2">
      <c r="A1779" t="str">
        <f t="shared" si="48"/>
        <v>镜片 618*165*3</v>
      </c>
      <c r="B1779" s="34" t="s">
        <v>5797</v>
      </c>
      <c r="C1779" s="29" t="e">
        <f>VLOOKUP(A1779,Sheet5!A:C,2,FALSE)</f>
        <v>#N/A</v>
      </c>
      <c r="D1779" s="29" t="e">
        <f>VLOOKUP(A1779,Sheet5!A:C,3,FALSE)</f>
        <v>#N/A</v>
      </c>
      <c r="E1779" s="35" t="s">
        <v>2055</v>
      </c>
      <c r="F1779" s="108" t="s">
        <v>5154</v>
      </c>
      <c r="G1779" s="108" t="s">
        <v>5449</v>
      </c>
      <c r="H1779" s="35" t="s">
        <v>2484</v>
      </c>
      <c r="I1779" s="37">
        <v>116</v>
      </c>
      <c r="J1779" s="52"/>
      <c r="K1779" s="52"/>
      <c r="L1779" s="52" t="str">
        <f>IF(VLOOKUP(B1779,Sheet2!A:B,2,FALSE)=0,"",VLOOKUP(B1779,Sheet2!A:B,2,FALSE))</f>
        <v/>
      </c>
    </row>
    <row r="1780" spans="1:12" x14ac:dyDescent="0.2">
      <c r="A1780" t="str">
        <f t="shared" si="48"/>
        <v>尼龙轮（地标漆） 0</v>
      </c>
      <c r="B1780" s="34" t="s">
        <v>5798</v>
      </c>
      <c r="C1780" s="29" t="str">
        <f>VLOOKUP(A1780,Sheet5!A:C,2,FALSE)</f>
        <v>UFFQT052</v>
      </c>
      <c r="D1780" s="29" t="str">
        <f>VLOOKUP(A1780,Sheet5!A:C,3,FALSE)</f>
        <v>铁塑 尼龙轮</v>
      </c>
      <c r="E1780" s="35" t="s">
        <v>2417</v>
      </c>
      <c r="F1780" s="108" t="s">
        <v>5799</v>
      </c>
      <c r="G1780" s="108">
        <v>0</v>
      </c>
      <c r="H1780" s="35" t="s">
        <v>5054</v>
      </c>
      <c r="I1780" s="37">
        <v>10</v>
      </c>
      <c r="J1780" s="52"/>
      <c r="K1780" s="52"/>
      <c r="L1780" s="52">
        <f>IF(VLOOKUP(B1780,Sheet2!A:B,2,FALSE)=0,"",VLOOKUP(B1780,Sheet2!A:B,2,FALSE))</f>
        <v>52</v>
      </c>
    </row>
    <row r="1781" spans="1:12" x14ac:dyDescent="0.2">
      <c r="A1781" t="str">
        <f t="shared" si="48"/>
        <v>抛光辊（热敏纸） 0</v>
      </c>
      <c r="B1781" s="34" t="s">
        <v>5800</v>
      </c>
      <c r="C1781" s="29" t="e">
        <f>VLOOKUP(A1781,Sheet5!A:C,2,FALSE)</f>
        <v>#N/A</v>
      </c>
      <c r="D1781" s="29" t="e">
        <f>VLOOKUP(A1781,Sheet5!A:C,3,FALSE)</f>
        <v>#N/A</v>
      </c>
      <c r="E1781" s="35" t="s">
        <v>2417</v>
      </c>
      <c r="F1781" s="108" t="s">
        <v>5801</v>
      </c>
      <c r="G1781" s="108">
        <v>0</v>
      </c>
      <c r="H1781" s="35" t="s">
        <v>5067</v>
      </c>
      <c r="I1781" s="37">
        <v>20</v>
      </c>
      <c r="J1781" s="52"/>
      <c r="K1781" s="52"/>
      <c r="L1781" s="52" t="str">
        <f>IF(VLOOKUP(B1781,Sheet2!A:B,2,FALSE)=0,"",VLOOKUP(B1781,Sheet2!A:B,2,FALSE))</f>
        <v/>
      </c>
    </row>
    <row r="1782" spans="1:12" x14ac:dyDescent="0.2">
      <c r="A1782" t="str">
        <f t="shared" si="48"/>
        <v>砂带 0</v>
      </c>
      <c r="B1782" s="34" t="s">
        <v>5802</v>
      </c>
      <c r="C1782" s="29" t="e">
        <f>VLOOKUP(A1782,Sheet5!A:C,2,FALSE)</f>
        <v>#N/A</v>
      </c>
      <c r="D1782" s="29" t="e">
        <f>VLOOKUP(A1782,Sheet5!A:C,3,FALSE)</f>
        <v>#N/A</v>
      </c>
      <c r="E1782" s="35" t="s">
        <v>2417</v>
      </c>
      <c r="F1782" s="108" t="s">
        <v>5129</v>
      </c>
      <c r="G1782" s="108">
        <v>0</v>
      </c>
      <c r="H1782" s="35" t="s">
        <v>3186</v>
      </c>
      <c r="I1782" s="37">
        <v>45</v>
      </c>
      <c r="J1782" s="52"/>
      <c r="K1782" s="52"/>
      <c r="L1782" s="52" t="str">
        <f>IF(VLOOKUP(B1782,Sheet2!A:B,2,FALSE)=0,"",VLOOKUP(B1782,Sheet2!A:B,2,FALSE))</f>
        <v/>
      </c>
    </row>
    <row r="1783" spans="1:12" x14ac:dyDescent="0.2">
      <c r="A1783" t="str">
        <f t="shared" si="48"/>
        <v>封口机 0</v>
      </c>
      <c r="B1783" s="34" t="s">
        <v>5803</v>
      </c>
      <c r="C1783" s="29" t="str">
        <f>VLOOKUP(A1783,Sheet5!A:C,2,FALSE)</f>
        <v>UFFQT053</v>
      </c>
      <c r="D1783" s="29" t="str">
        <f>VLOOKUP(A1783,Sheet5!A:C,3,FALSE)</f>
        <v>不锈钢 封口机</v>
      </c>
      <c r="E1783" s="35" t="s">
        <v>2417</v>
      </c>
      <c r="F1783" s="108" t="s">
        <v>5804</v>
      </c>
      <c r="G1783" s="108">
        <v>0</v>
      </c>
      <c r="H1783" s="35" t="s">
        <v>2089</v>
      </c>
      <c r="I1783" s="37">
        <v>15</v>
      </c>
      <c r="J1783" s="52"/>
      <c r="K1783" s="52"/>
      <c r="L1783" s="52">
        <v>15</v>
      </c>
    </row>
    <row r="1784" spans="1:12" x14ac:dyDescent="0.2">
      <c r="A1784" t="str">
        <f t="shared" si="48"/>
        <v>镜片 368*368*5</v>
      </c>
      <c r="B1784" s="34" t="s">
        <v>5806</v>
      </c>
      <c r="C1784" s="29" t="e">
        <f>VLOOKUP(A1784,Sheet5!A:C,2,FALSE)</f>
        <v>#N/A</v>
      </c>
      <c r="D1784" s="29" t="e">
        <f>VLOOKUP(A1784,Sheet5!A:C,3,FALSE)</f>
        <v>#N/A</v>
      </c>
      <c r="E1784" s="35" t="s">
        <v>2055</v>
      </c>
      <c r="F1784" s="108" t="s">
        <v>5154</v>
      </c>
      <c r="G1784" s="108" t="s">
        <v>5807</v>
      </c>
      <c r="H1784" s="35" t="s">
        <v>2484</v>
      </c>
      <c r="I1784" s="37">
        <v>15</v>
      </c>
      <c r="J1784" s="52"/>
      <c r="K1784" s="52"/>
      <c r="L1784" s="52" t="str">
        <f>IF(VLOOKUP(B1784,Sheet2!A:B,2,FALSE)=0,"",VLOOKUP(B1784,Sheet2!A:B,2,FALSE))</f>
        <v/>
      </c>
    </row>
    <row r="1785" spans="1:12" x14ac:dyDescent="0.2">
      <c r="B1785" s="34" t="s">
        <v>1972</v>
      </c>
      <c r="C1785" s="29" t="str">
        <f>VLOOKUP(B1785,所有物料对应供应商单价新旧料号对照!A:C,3,0)</f>
        <v>UFBPM002</v>
      </c>
      <c r="D1785" s="29" t="str">
        <f>VLOOKUP(B1785,所有物料对应供应商单价新旧料号对照!A:F,4,0)</f>
        <v>泡沫角 200*100*100*20 8KG</v>
      </c>
      <c r="E1785" s="35" t="s">
        <v>2417</v>
      </c>
      <c r="F1785" s="36" t="s">
        <v>5810</v>
      </c>
      <c r="G1785" s="36" t="s">
        <v>5811</v>
      </c>
      <c r="H1785" s="35" t="s">
        <v>2089</v>
      </c>
      <c r="I1785" s="37">
        <v>0</v>
      </c>
      <c r="J1785" s="52"/>
      <c r="K1785" s="52"/>
      <c r="L1785" s="52" t="str">
        <f>IF(VLOOKUP(B1785,Sheet2!A:B,2,FALSE)=0,"",VLOOKUP(B1785,Sheet2!A:B,2,FALSE))</f>
        <v/>
      </c>
    </row>
    <row r="1786" spans="1:12" x14ac:dyDescent="0.2">
      <c r="A1786" t="str">
        <f t="shared" ref="A1786:A1789" si="49">F1786&amp;" "&amp;G1786</f>
        <v>PCV白亮光 0.6*40</v>
      </c>
      <c r="B1786" s="34" t="s">
        <v>5812</v>
      </c>
      <c r="C1786" s="29" t="e">
        <f>VLOOKUP(A1786,Sheet5!A:C,2,FALSE)</f>
        <v>#N/A</v>
      </c>
      <c r="D1786" s="29" t="e">
        <f>VLOOKUP(A1786,Sheet5!A:C,3,FALSE)</f>
        <v>#N/A</v>
      </c>
      <c r="E1786" s="35" t="s">
        <v>2055</v>
      </c>
      <c r="F1786" s="108" t="s">
        <v>5813</v>
      </c>
      <c r="G1786" s="108" t="s">
        <v>5428</v>
      </c>
      <c r="H1786" s="35" t="s">
        <v>2072</v>
      </c>
      <c r="I1786" s="37">
        <v>3780</v>
      </c>
      <c r="J1786" s="52"/>
      <c r="K1786" s="52"/>
      <c r="L1786" s="52" t="str">
        <f>IF(VLOOKUP(B1786,Sheet2!A:B,2,FALSE)=0,"",VLOOKUP(B1786,Sheet2!A:B,2,FALSE))</f>
        <v/>
      </c>
    </row>
    <row r="1787" spans="1:12" x14ac:dyDescent="0.2">
      <c r="A1787" t="str">
        <f t="shared" si="49"/>
        <v>PVC灰色 0.6*22</v>
      </c>
      <c r="B1787" s="29" t="s">
        <v>5814</v>
      </c>
      <c r="C1787" s="29" t="e">
        <f>VLOOKUP(A1787,Sheet5!A:C,2,FALSE)</f>
        <v>#N/A</v>
      </c>
      <c r="D1787" s="29" t="e">
        <f>VLOOKUP(A1787,Sheet5!A:C,3,FALSE)</f>
        <v>#N/A</v>
      </c>
      <c r="E1787" s="35" t="s">
        <v>2055</v>
      </c>
      <c r="F1787" s="108" t="s">
        <v>5815</v>
      </c>
      <c r="G1787" s="108" t="s">
        <v>5424</v>
      </c>
      <c r="H1787" s="35" t="s">
        <v>2072</v>
      </c>
      <c r="I1787" s="37">
        <v>19400</v>
      </c>
      <c r="J1787" s="52"/>
      <c r="K1787" s="52"/>
      <c r="L1787" s="52" t="str">
        <f>IF(VLOOKUP(B1787,Sheet2!A:B,2,FALSE)=0,"",VLOOKUP(B1787,Sheet2!A:B,2,FALSE))</f>
        <v/>
      </c>
    </row>
    <row r="1788" spans="1:12" x14ac:dyDescent="0.2">
      <c r="A1788" t="str">
        <f t="shared" si="49"/>
        <v>PVC光面 0.6*22</v>
      </c>
      <c r="B1788" s="29" t="s">
        <v>5816</v>
      </c>
      <c r="C1788" s="29" t="e">
        <f>VLOOKUP(A1788,Sheet5!A:C,2,FALSE)</f>
        <v>#N/A</v>
      </c>
      <c r="D1788" s="29" t="e">
        <f>VLOOKUP(A1788,Sheet5!A:C,3,FALSE)</f>
        <v>#N/A</v>
      </c>
      <c r="E1788" s="35" t="s">
        <v>2055</v>
      </c>
      <c r="F1788" s="108" t="s">
        <v>5817</v>
      </c>
      <c r="G1788" s="108" t="s">
        <v>5424</v>
      </c>
      <c r="H1788" s="35" t="s">
        <v>2072</v>
      </c>
      <c r="I1788" s="37">
        <v>16000</v>
      </c>
      <c r="J1788" s="52"/>
      <c r="K1788" s="52"/>
      <c r="L1788" s="52" t="str">
        <f>IF(VLOOKUP(B1788,Sheet2!A:B,2,FALSE)=0,"",VLOOKUP(B1788,Sheet2!A:B,2,FALSE))</f>
        <v/>
      </c>
    </row>
    <row r="1789" spans="1:12" x14ac:dyDescent="0.2">
      <c r="A1789" t="str">
        <f t="shared" si="49"/>
        <v>玻璃层板托 0</v>
      </c>
      <c r="B1789" s="34" t="s">
        <v>5818</v>
      </c>
      <c r="C1789" s="29" t="e">
        <f>VLOOKUP(A1789,Sheet5!A:C,2,FALSE)</f>
        <v>#N/A</v>
      </c>
      <c r="D1789" s="29" t="e">
        <f>VLOOKUP(A1789,Sheet5!A:C,3,FALSE)</f>
        <v>#N/A</v>
      </c>
      <c r="E1789" s="35" t="s">
        <v>2417</v>
      </c>
      <c r="F1789" s="108" t="s">
        <v>5819</v>
      </c>
      <c r="G1789" s="108">
        <v>0</v>
      </c>
      <c r="H1789" s="35" t="e">
        <v>#N/A</v>
      </c>
      <c r="I1789" s="37">
        <v>9000</v>
      </c>
      <c r="J1789" s="52"/>
      <c r="K1789" s="52"/>
      <c r="L1789" s="52" t="str">
        <f>IF(VLOOKUP(B1789,Sheet2!A:B,2,FALSE)=0,"",VLOOKUP(B1789,Sheet2!A:B,2,FALSE))</f>
        <v/>
      </c>
    </row>
    <row r="1790" spans="1:12" x14ac:dyDescent="0.2">
      <c r="B1790" s="34" t="s">
        <v>1405</v>
      </c>
      <c r="C1790" s="29" t="str">
        <f>VLOOKUP(B1790,所有物料对应供应商单价新旧料号对照!A:C,3,0)</f>
        <v>UFPBT001</v>
      </c>
      <c r="D1790" s="29" t="str">
        <f>VLOOKUP(B1790,所有物料对应供应商单价新旧料号对照!A:F,4,0)</f>
        <v>塑料 层板托 Φ5 透明</v>
      </c>
      <c r="E1790" s="35" t="s">
        <v>2417</v>
      </c>
      <c r="F1790" s="36" t="s">
        <v>5820</v>
      </c>
      <c r="G1790" s="36">
        <v>0</v>
      </c>
      <c r="H1790" s="35" t="e">
        <v>#N/A</v>
      </c>
      <c r="I1790" s="37">
        <v>20000</v>
      </c>
      <c r="J1790" s="52"/>
      <c r="K1790" s="52"/>
      <c r="L1790" s="52" t="str">
        <f>IF(VLOOKUP(B1790,Sheet2!A:B,2,FALSE)=0,"",VLOOKUP(B1790,Sheet2!A:B,2,FALSE))</f>
        <v/>
      </c>
    </row>
    <row r="1791" spans="1:12" x14ac:dyDescent="0.2">
      <c r="A1791" t="str">
        <f t="shared" ref="A1791:A1792" si="50">F1791&amp;" "&amp;G1791</f>
        <v>卡装式阻尼铰链 0</v>
      </c>
      <c r="B1791" s="34" t="s">
        <v>5821</v>
      </c>
      <c r="C1791" s="29" t="e">
        <f>VLOOKUP(A1791,Sheet5!A:C,2,FALSE)</f>
        <v>#N/A</v>
      </c>
      <c r="D1791" s="29" t="e">
        <f>VLOOKUP(A1791,Sheet5!A:C,3,FALSE)</f>
        <v>#N/A</v>
      </c>
      <c r="E1791" s="35" t="s">
        <v>2079</v>
      </c>
      <c r="F1791" s="108" t="s">
        <v>5822</v>
      </c>
      <c r="G1791" s="108">
        <v>0</v>
      </c>
      <c r="H1791" s="35" t="s">
        <v>2089</v>
      </c>
      <c r="I1791" s="37">
        <v>2700</v>
      </c>
      <c r="J1791" s="52"/>
      <c r="K1791" s="52"/>
      <c r="L1791" s="52" t="str">
        <f>IF(VLOOKUP(B1791,Sheet2!A:B,2,FALSE)=0,"",VLOOKUP(B1791,Sheet2!A:B,2,FALSE))</f>
        <v/>
      </c>
    </row>
    <row r="1792" spans="1:12" x14ac:dyDescent="0.2">
      <c r="A1792" t="str">
        <f t="shared" si="50"/>
        <v>角码 135°</v>
      </c>
      <c r="B1792" s="34" t="s">
        <v>5823</v>
      </c>
      <c r="C1792" s="29" t="str">
        <f>VLOOKUP(A1792,Sheet5!A:C,2,FALSE)</f>
        <v>UFFQT048</v>
      </c>
      <c r="D1792" s="29" t="str">
        <f>VLOOKUP(A1792,Sheet5!A:C,3,FALSE)</f>
        <v>不锈钢 角码 135°</v>
      </c>
      <c r="E1792" s="35" t="s">
        <v>2079</v>
      </c>
      <c r="F1792" s="108" t="s">
        <v>5091</v>
      </c>
      <c r="G1792" s="108" t="s">
        <v>5679</v>
      </c>
      <c r="H1792" s="35" t="s">
        <v>2089</v>
      </c>
      <c r="I1792" s="37">
        <v>50000</v>
      </c>
      <c r="J1792" s="52"/>
      <c r="K1792" s="52"/>
      <c r="L1792" s="52">
        <v>50000</v>
      </c>
    </row>
    <row r="1793" spans="1:12" x14ac:dyDescent="0.2">
      <c r="B1793" s="34" t="s">
        <v>1181</v>
      </c>
      <c r="C1793" s="29" t="str">
        <f>VLOOKUP(B1793,所有物料对应供应商单价新旧料号对照!A:C,3,0)</f>
        <v>UFM00033</v>
      </c>
      <c r="D1793" s="29" t="str">
        <f>VLOOKUP(B1793,所有物料对应供应商单价新旧料号对照!A:F,4,0)</f>
        <v>中密度纤维 E1 平面 双面板 2440*1220*15mm A哑光灰B钛白-072</v>
      </c>
      <c r="E1793" s="35" t="s">
        <v>2055</v>
      </c>
      <c r="F1793" s="36" t="s">
        <v>2176</v>
      </c>
      <c r="G1793" s="36" t="s">
        <v>5824</v>
      </c>
      <c r="H1793" s="35" t="s">
        <v>2057</v>
      </c>
      <c r="I1793" s="37">
        <v>0</v>
      </c>
      <c r="J1793" s="52"/>
      <c r="K1793" s="52"/>
      <c r="L1793" s="52">
        <f>IF(VLOOKUP(B1793,Sheet2!A:B,2,FALSE)=0,"",VLOOKUP(B1793,Sheet2!A:B,2,FALSE))</f>
        <v>40</v>
      </c>
    </row>
    <row r="1794" spans="1:12" x14ac:dyDescent="0.2">
      <c r="A1794" t="str">
        <f t="shared" ref="A1794:A1796" si="51">F1794&amp;" "&amp;G1794</f>
        <v>素板 中纤E11220*2440*0.3</v>
      </c>
      <c r="B1794" s="34" t="s">
        <v>5825</v>
      </c>
      <c r="C1794" s="29" t="e">
        <f>VLOOKUP(A1794,Sheet5!A:C,2,FALSE)</f>
        <v>#N/A</v>
      </c>
      <c r="D1794" s="29" t="e">
        <f>VLOOKUP(A1794,Sheet5!A:C,3,FALSE)</f>
        <v>#N/A</v>
      </c>
      <c r="E1794" s="35" t="s">
        <v>2055</v>
      </c>
      <c r="F1794" s="108" t="s">
        <v>5826</v>
      </c>
      <c r="G1794" s="108" t="s">
        <v>8618</v>
      </c>
      <c r="H1794" s="35" t="s">
        <v>2057</v>
      </c>
      <c r="I1794" s="37">
        <v>594</v>
      </c>
      <c r="J1794" s="52"/>
      <c r="K1794" s="52"/>
      <c r="L1794" s="52">
        <v>0</v>
      </c>
    </row>
    <row r="1795" spans="1:12" x14ac:dyDescent="0.2">
      <c r="A1795" t="str">
        <f t="shared" si="51"/>
        <v>一级黄杨木 4.5CM</v>
      </c>
      <c r="B1795" s="34" t="s">
        <v>5828</v>
      </c>
      <c r="C1795" s="29" t="str">
        <f>VLOOKUP(A1795,Sheet5!A:C,2,FALSE)</f>
        <v>UFM00186</v>
      </c>
      <c r="D1795" s="29" t="str">
        <f>VLOOKUP(A1795,Sheet5!A:C,3,FALSE)</f>
        <v>实木 一级 黄杨木 45mm</v>
      </c>
      <c r="E1795" s="35" t="s">
        <v>2055</v>
      </c>
      <c r="F1795" s="108" t="s">
        <v>5829</v>
      </c>
      <c r="G1795" s="108" t="s">
        <v>5830</v>
      </c>
      <c r="H1795" s="35" t="s">
        <v>2096</v>
      </c>
      <c r="I1795" s="37">
        <v>1.7150000000000001</v>
      </c>
      <c r="J1795" s="52"/>
      <c r="K1795" s="52"/>
      <c r="L1795" s="52">
        <v>1.72</v>
      </c>
    </row>
    <row r="1796" spans="1:12" x14ac:dyDescent="0.2">
      <c r="A1796" t="str">
        <f t="shared" si="51"/>
        <v>吸光白底座 134*190</v>
      </c>
      <c r="B1796" s="34" t="s">
        <v>5831</v>
      </c>
      <c r="C1796" s="29" t="e">
        <f>VLOOKUP(A1796,Sheet5!A:C,2,FALSE)</f>
        <v>#N/A</v>
      </c>
      <c r="D1796" s="29" t="e">
        <f>VLOOKUP(A1796,Sheet5!A:C,3,FALSE)</f>
        <v>#N/A</v>
      </c>
      <c r="E1796" s="35" t="s">
        <v>2093</v>
      </c>
      <c r="F1796" s="108" t="s">
        <v>5832</v>
      </c>
      <c r="G1796" s="108" t="s">
        <v>5833</v>
      </c>
      <c r="H1796" s="35" t="s">
        <v>2089</v>
      </c>
      <c r="I1796" s="37">
        <v>86</v>
      </c>
      <c r="J1796" s="52"/>
      <c r="K1796" s="52"/>
      <c r="L1796" s="52" t="str">
        <f>IF(VLOOKUP(B1796,Sheet2!A:B,2,FALSE)=0,"",VLOOKUP(B1796,Sheet2!A:B,2,FALSE))</f>
        <v/>
      </c>
    </row>
    <row r="1797" spans="1:12" x14ac:dyDescent="0.2">
      <c r="B1797" s="34" t="s">
        <v>1953</v>
      </c>
      <c r="C1797" s="29" t="str">
        <f>VLOOKUP(B1797,所有物料对应供应商单价新旧料号对照!A:C,3,0)</f>
        <v>UFBAZ022</v>
      </c>
      <c r="D1797" s="29" t="str">
        <f>VLOOKUP(B1797,所有物料对应供应商单价新旧料号对照!A:F,4,0)</f>
        <v>A4纸 UF90322031说明书 A4</v>
      </c>
      <c r="E1797" s="35" t="s">
        <v>2093</v>
      </c>
      <c r="F1797" s="36" t="s">
        <v>3588</v>
      </c>
      <c r="G1797" s="36" t="s">
        <v>5834</v>
      </c>
      <c r="H1797" s="35" t="s">
        <v>3233</v>
      </c>
      <c r="I1797" s="37">
        <v>0</v>
      </c>
      <c r="J1797" s="52"/>
      <c r="K1797" s="52"/>
      <c r="L1797" s="52" t="str">
        <f>IF(VLOOKUP(B1797,Sheet2!A:B,2,FALSE)=0,"",VLOOKUP(B1797,Sheet2!A:B,2,FALSE))</f>
        <v/>
      </c>
    </row>
    <row r="1798" spans="1:12" x14ac:dyDescent="0.2">
      <c r="B1798" s="34" t="s">
        <v>1774</v>
      </c>
      <c r="C1798" s="29" t="str">
        <f>VLOOKUP(B1798,所有物料对应供应商单价新旧料号对照!A:C,3,0)</f>
        <v>UFBBT087</v>
      </c>
      <c r="D1798" s="29" t="str">
        <f>VLOOKUP(B1798,所有物料对应供应商单价新旧料号对照!A:F,4,0)</f>
        <v>不干胶 UF9032602S标贴 134*190 白底</v>
      </c>
      <c r="E1798" s="35" t="s">
        <v>2093</v>
      </c>
      <c r="F1798" s="36" t="s">
        <v>3404</v>
      </c>
      <c r="G1798" s="36" t="s">
        <v>5835</v>
      </c>
      <c r="H1798" s="35" t="s">
        <v>2057</v>
      </c>
      <c r="I1798" s="37">
        <v>186</v>
      </c>
      <c r="J1798" s="52"/>
      <c r="K1798" s="52"/>
      <c r="L1798" s="52">
        <v>186</v>
      </c>
    </row>
    <row r="1799" spans="1:12" x14ac:dyDescent="0.2">
      <c r="B1799" s="34" t="s">
        <v>1776</v>
      </c>
      <c r="C1799" s="29" t="str">
        <f>VLOOKUP(B1799,所有物料对应供应商单价新旧料号对照!A:C,3,0)</f>
        <v>UFBBT088</v>
      </c>
      <c r="D1799" s="29" t="str">
        <f>VLOOKUP(B1799,所有物料对应供应商单价新旧料号对照!A:F,4,0)</f>
        <v>不干胶 UF9032602W标贴 134*190 白底</v>
      </c>
      <c r="E1799" s="35" t="s">
        <v>2093</v>
      </c>
      <c r="F1799" s="36" t="s">
        <v>3404</v>
      </c>
      <c r="G1799" s="36" t="s">
        <v>5836</v>
      </c>
      <c r="H1799" s="35" t="s">
        <v>2057</v>
      </c>
      <c r="I1799" s="37">
        <v>0</v>
      </c>
      <c r="J1799" s="52"/>
      <c r="K1799" s="52"/>
      <c r="L1799" s="52">
        <v>0</v>
      </c>
    </row>
    <row r="1800" spans="1:12" x14ac:dyDescent="0.2">
      <c r="B1800" s="34" t="s">
        <v>1752</v>
      </c>
      <c r="C1800" s="29" t="str">
        <f>VLOOKUP(B1800,所有物料对应供应商单价新旧料号对照!A:C,3,0)</f>
        <v>UFBBT075</v>
      </c>
      <c r="D1800" s="29" t="str">
        <f>VLOOKUP(B1800,所有物料对应供应商单价新旧料号对照!A:F,4,0)</f>
        <v>不干胶 UF9032402LG标贴 134*190 白底</v>
      </c>
      <c r="E1800" s="35" t="s">
        <v>2093</v>
      </c>
      <c r="F1800" s="36" t="s">
        <v>3404</v>
      </c>
      <c r="G1800" s="36" t="s">
        <v>5837</v>
      </c>
      <c r="H1800" s="35" t="s">
        <v>2057</v>
      </c>
      <c r="I1800" s="37">
        <v>204</v>
      </c>
      <c r="J1800" s="52"/>
      <c r="K1800" s="52"/>
      <c r="L1800" s="52">
        <v>204</v>
      </c>
    </row>
    <row r="1801" spans="1:12" x14ac:dyDescent="0.2">
      <c r="B1801" s="34" t="s">
        <v>1746</v>
      </c>
      <c r="C1801" s="29" t="str">
        <f>VLOOKUP(B1801,所有物料对应供应商单价新旧料号对照!A:C,3,0)</f>
        <v>UFBBT072</v>
      </c>
      <c r="D1801" s="29" t="str">
        <f>VLOOKUP(B1801,所有物料对应供应商单价新旧料号对照!A:F,4,0)</f>
        <v>不干胶 UF9032402LO标贴 134*190 白底</v>
      </c>
      <c r="E1801" s="35" t="s">
        <v>2093</v>
      </c>
      <c r="F1801" s="36" t="s">
        <v>3404</v>
      </c>
      <c r="G1801" s="36" t="s">
        <v>5838</v>
      </c>
      <c r="H1801" s="35" t="s">
        <v>2057</v>
      </c>
      <c r="I1801" s="37">
        <v>222</v>
      </c>
      <c r="J1801" s="52"/>
      <c r="K1801" s="52"/>
      <c r="L1801" s="52">
        <v>22</v>
      </c>
    </row>
    <row r="1802" spans="1:12" x14ac:dyDescent="0.2">
      <c r="B1802" s="34" t="s">
        <v>1750</v>
      </c>
      <c r="C1802" s="29" t="str">
        <f>VLOOKUP(B1802,所有物料对应供应商单价新旧料号对照!A:C,3,0)</f>
        <v>UFBBT074</v>
      </c>
      <c r="D1802" s="29" t="str">
        <f>VLOOKUP(B1802,所有物料对应供应商单价新旧料号对照!A:F,4,0)</f>
        <v>不干胶 UF9032402LS标贴 134*190 白底</v>
      </c>
      <c r="E1802" s="35" t="s">
        <v>2093</v>
      </c>
      <c r="F1802" s="36" t="s">
        <v>3404</v>
      </c>
      <c r="G1802" s="36" t="s">
        <v>5839</v>
      </c>
      <c r="H1802" s="35" t="s">
        <v>2057</v>
      </c>
      <c r="I1802" s="37">
        <v>242</v>
      </c>
      <c r="J1802" s="52"/>
      <c r="K1802" s="52"/>
      <c r="L1802" s="52">
        <v>242</v>
      </c>
    </row>
    <row r="1803" spans="1:12" x14ac:dyDescent="0.2">
      <c r="B1803" s="34" t="s">
        <v>1748</v>
      </c>
      <c r="C1803" s="29" t="str">
        <f>VLOOKUP(B1803,所有物料对应供应商单价新旧料号对照!A:C,3,0)</f>
        <v>UFBBT073</v>
      </c>
      <c r="D1803" s="29" t="str">
        <f>VLOOKUP(B1803,所有物料对应供应商单价新旧料号对照!A:F,4,0)</f>
        <v>不干胶 UF9032402LW标贴 134*190 白底</v>
      </c>
      <c r="E1803" s="35" t="s">
        <v>2093</v>
      </c>
      <c r="F1803" s="36" t="s">
        <v>3404</v>
      </c>
      <c r="G1803" s="36" t="s">
        <v>5840</v>
      </c>
      <c r="H1803" s="35" t="s">
        <v>2057</v>
      </c>
      <c r="I1803" s="37">
        <v>212</v>
      </c>
      <c r="J1803" s="52"/>
      <c r="K1803" s="52"/>
      <c r="L1803" s="52">
        <v>230</v>
      </c>
    </row>
    <row r="1804" spans="1:12" x14ac:dyDescent="0.2">
      <c r="A1804" t="str">
        <f>F1804&amp;" "&amp;G1804</f>
        <v>标贴 F9032302</v>
      </c>
      <c r="B1804" s="34" t="s">
        <v>5841</v>
      </c>
      <c r="C1804" s="29" t="e">
        <f>VLOOKUP(A1804,Sheet5!A:C,2,FALSE)</f>
        <v>#N/A</v>
      </c>
      <c r="D1804" s="29" t="e">
        <f>VLOOKUP(A1804,Sheet5!A:C,3,FALSE)</f>
        <v>#N/A</v>
      </c>
      <c r="E1804" s="35" t="s">
        <v>2093</v>
      </c>
      <c r="F1804" s="108" t="s">
        <v>3404</v>
      </c>
      <c r="G1804" s="108" t="s">
        <v>5842</v>
      </c>
      <c r="H1804" s="35" t="s">
        <v>2057</v>
      </c>
      <c r="I1804" s="37">
        <v>194</v>
      </c>
      <c r="J1804" s="52"/>
      <c r="K1804" s="52"/>
      <c r="L1804" s="52">
        <v>190</v>
      </c>
    </row>
    <row r="1805" spans="1:12" x14ac:dyDescent="0.2">
      <c r="B1805" s="34" t="s">
        <v>1738</v>
      </c>
      <c r="C1805" s="29" t="str">
        <f>VLOOKUP(B1805,所有物料对应供应商单价新旧料号对照!A:C,3,0)</f>
        <v>UFBBT067</v>
      </c>
      <c r="D1805" s="29" t="str">
        <f>VLOOKUP(B1805,所有物料对应供应商单价新旧料号对照!A:F,4,0)</f>
        <v>不干胶 UF9032402RO标贴 134*190 白底</v>
      </c>
      <c r="E1805" s="35" t="s">
        <v>2093</v>
      </c>
      <c r="F1805" s="36" t="s">
        <v>3404</v>
      </c>
      <c r="G1805" s="36" t="s">
        <v>5843</v>
      </c>
      <c r="H1805" s="35" t="s">
        <v>2057</v>
      </c>
      <c r="I1805" s="37">
        <v>207</v>
      </c>
      <c r="J1805" s="52"/>
      <c r="K1805" s="52"/>
      <c r="L1805" s="52">
        <v>210</v>
      </c>
    </row>
    <row r="1806" spans="1:12" x14ac:dyDescent="0.2">
      <c r="B1806" s="34" t="s">
        <v>1742</v>
      </c>
      <c r="C1806" s="29" t="str">
        <f>VLOOKUP(B1806,所有物料对应供应商单价新旧料号对照!A:C,3,0)</f>
        <v>UFBBT069</v>
      </c>
      <c r="D1806" s="29" t="str">
        <f>VLOOKUP(B1806,所有物料对应供应商单价新旧料号对照!A:F,4,0)</f>
        <v>不干胶 UF9032402RS标贴 134*190 白底</v>
      </c>
      <c r="E1806" s="35" t="s">
        <v>2093</v>
      </c>
      <c r="F1806" s="36" t="s">
        <v>3404</v>
      </c>
      <c r="G1806" s="36" t="s">
        <v>5844</v>
      </c>
      <c r="H1806" s="35" t="s">
        <v>2057</v>
      </c>
      <c r="I1806" s="37">
        <v>144</v>
      </c>
      <c r="J1806" s="52"/>
      <c r="K1806" s="52"/>
      <c r="L1806" s="52">
        <v>150</v>
      </c>
    </row>
    <row r="1807" spans="1:12" x14ac:dyDescent="0.2">
      <c r="B1807" s="34" t="s">
        <v>1740</v>
      </c>
      <c r="C1807" s="29" t="str">
        <f>VLOOKUP(B1807,所有物料对应供应商单价新旧料号对照!A:C,3,0)</f>
        <v>UFBBT068</v>
      </c>
      <c r="D1807" s="29" t="str">
        <f>VLOOKUP(B1807,所有物料对应供应商单价新旧料号对照!A:F,4,0)</f>
        <v>不干胶 UF9032402RW标贴 134*190 白底</v>
      </c>
      <c r="E1807" s="35" t="s">
        <v>2093</v>
      </c>
      <c r="F1807" s="36" t="s">
        <v>3404</v>
      </c>
      <c r="G1807" s="36" t="s">
        <v>5845</v>
      </c>
      <c r="H1807" s="35" t="s">
        <v>2057</v>
      </c>
      <c r="I1807" s="37">
        <v>30</v>
      </c>
      <c r="J1807" s="52"/>
      <c r="K1807" s="52"/>
      <c r="L1807" s="52">
        <v>20</v>
      </c>
    </row>
    <row r="1808" spans="1:12" x14ac:dyDescent="0.2">
      <c r="B1808" s="34" t="s">
        <v>1841</v>
      </c>
      <c r="C1808" s="29" t="str">
        <f>VLOOKUP(B1808,所有物料对应供应商单价新旧料号对照!A:C,3,0)</f>
        <v>UFBBT123</v>
      </c>
      <c r="D1808" s="29" t="str">
        <f>VLOOKUP(B1808,所有物料对应供应商单价新旧料号对照!A:F,4,0)</f>
        <v>不干胶 UF90326021G标贴 134*190 白底</v>
      </c>
      <c r="E1808" s="35" t="s">
        <v>2093</v>
      </c>
      <c r="F1808" s="36" t="s">
        <v>3404</v>
      </c>
      <c r="G1808" s="36" t="s">
        <v>5846</v>
      </c>
      <c r="H1808" s="35" t="s">
        <v>2057</v>
      </c>
      <c r="I1808" s="37">
        <v>0</v>
      </c>
      <c r="J1808" s="52"/>
      <c r="K1808" s="52"/>
      <c r="L1808" s="52">
        <v>0</v>
      </c>
    </row>
    <row r="1809" spans="2:12" x14ac:dyDescent="0.2">
      <c r="B1809" s="34" t="s">
        <v>1839</v>
      </c>
      <c r="C1809" s="29" t="str">
        <f>VLOOKUP(B1809,所有物料对应供应商单价新旧料号对照!A:C,3,0)</f>
        <v>UFBBT122</v>
      </c>
      <c r="D1809" s="29" t="str">
        <f>VLOOKUP(B1809,所有物料对应供应商单价新旧料号对照!A:F,4,0)</f>
        <v>不干胶 UF90326021O标贴 134*190 白底</v>
      </c>
      <c r="E1809" s="35" t="s">
        <v>2093</v>
      </c>
      <c r="F1809" s="36" t="s">
        <v>3404</v>
      </c>
      <c r="G1809" s="36" t="s">
        <v>5847</v>
      </c>
      <c r="H1809" s="35" t="s">
        <v>2057</v>
      </c>
      <c r="I1809" s="37">
        <v>168</v>
      </c>
      <c r="J1809" s="52"/>
      <c r="K1809" s="52"/>
      <c r="L1809" s="52">
        <v>169</v>
      </c>
    </row>
    <row r="1810" spans="2:12" x14ac:dyDescent="0.2">
      <c r="B1810" s="34" t="s">
        <v>1836</v>
      </c>
      <c r="C1810" s="29" t="str">
        <f>VLOOKUP(B1810,所有物料对应供应商单价新旧料号对照!A:C,3,0)</f>
        <v>UFBBT120</v>
      </c>
      <c r="D1810" s="29" t="str">
        <f>VLOOKUP(B1810,所有物料对应供应商单价新旧料号对照!A:F,4,0)</f>
        <v>不干胶 UF90326021S标贴 134*190 白底</v>
      </c>
      <c r="E1810" s="35" t="s">
        <v>2093</v>
      </c>
      <c r="F1810" s="36" t="s">
        <v>3404</v>
      </c>
      <c r="G1810" s="36" t="s">
        <v>5848</v>
      </c>
      <c r="H1810" s="35" t="s">
        <v>2057</v>
      </c>
      <c r="I1810" s="37">
        <v>180</v>
      </c>
      <c r="J1810" s="52"/>
      <c r="K1810" s="52"/>
      <c r="L1810" s="52">
        <v>189</v>
      </c>
    </row>
    <row r="1811" spans="2:12" x14ac:dyDescent="0.2">
      <c r="B1811" s="34" t="s">
        <v>1834</v>
      </c>
      <c r="C1811" s="29" t="str">
        <f>VLOOKUP(B1811,所有物料对应供应商单价新旧料号对照!A:C,3,0)</f>
        <v>UFBBT119</v>
      </c>
      <c r="D1811" s="29" t="str">
        <f>VLOOKUP(B1811,所有物料对应供应商单价新旧料号对照!A:F,4,0)</f>
        <v>不干胶 UF90326021W标贴 134*190 白底</v>
      </c>
      <c r="E1811" s="35" t="s">
        <v>2093</v>
      </c>
      <c r="F1811" s="36" t="s">
        <v>3404</v>
      </c>
      <c r="G1811" s="36" t="s">
        <v>5849</v>
      </c>
      <c r="H1811" s="35" t="s">
        <v>2057</v>
      </c>
      <c r="I1811" s="37">
        <v>66</v>
      </c>
      <c r="J1811" s="52"/>
      <c r="K1811" s="52"/>
      <c r="L1811" s="52">
        <v>66</v>
      </c>
    </row>
    <row r="1812" spans="2:12" x14ac:dyDescent="0.2">
      <c r="B1812" s="34" t="s">
        <v>1629</v>
      </c>
      <c r="C1812" s="29" t="str">
        <f>VLOOKUP(B1812,所有物料对应供应商单价新旧料号对照!A:C,3,0)</f>
        <v>UFBBT002</v>
      </c>
      <c r="D1812" s="29" t="str">
        <f>VLOOKUP(B1812,所有物料对应供应商单价新旧料号对照!A:F,4,0)</f>
        <v>不干胶 UF9032002G标贴 134*190 白底</v>
      </c>
      <c r="E1812" s="35" t="s">
        <v>2093</v>
      </c>
      <c r="F1812" s="36" t="s">
        <v>3404</v>
      </c>
      <c r="G1812" s="36" t="s">
        <v>5850</v>
      </c>
      <c r="H1812" s="35" t="s">
        <v>2057</v>
      </c>
      <c r="I1812" s="37">
        <v>280</v>
      </c>
      <c r="J1812" s="52"/>
      <c r="K1812" s="52"/>
      <c r="L1812" s="52">
        <v>280</v>
      </c>
    </row>
    <row r="1813" spans="2:12" x14ac:dyDescent="0.2">
      <c r="B1813" s="34" t="s">
        <v>1631</v>
      </c>
      <c r="C1813" s="29" t="str">
        <f>VLOOKUP(B1813,所有物料对应供应商单价新旧料号对照!A:C,3,0)</f>
        <v>UFBBT003</v>
      </c>
      <c r="D1813" s="29" t="str">
        <f>VLOOKUP(B1813,所有物料对应供应商单价新旧料号对照!A:F,4,0)</f>
        <v>不干胶 UF9032002O标贴 134*190 白底</v>
      </c>
      <c r="E1813" s="35" t="s">
        <v>2093</v>
      </c>
      <c r="F1813" s="36" t="s">
        <v>3404</v>
      </c>
      <c r="G1813" s="36" t="s">
        <v>5851</v>
      </c>
      <c r="H1813" s="35" t="s">
        <v>2057</v>
      </c>
      <c r="I1813" s="37">
        <v>282</v>
      </c>
      <c r="J1813" s="52"/>
      <c r="K1813" s="52"/>
      <c r="L1813" s="52">
        <v>580</v>
      </c>
    </row>
    <row r="1814" spans="2:12" x14ac:dyDescent="0.2">
      <c r="B1814" s="34" t="s">
        <v>1633</v>
      </c>
      <c r="C1814" s="29" t="str">
        <f>VLOOKUP(B1814,所有物料对应供应商单价新旧料号对照!A:C,3,0)</f>
        <v>UFBBT004</v>
      </c>
      <c r="D1814" s="29" t="str">
        <f>VLOOKUP(B1814,所有物料对应供应商单价新旧料号对照!A:F,4,0)</f>
        <v>不干胶 UF9032002S标贴 134*190 白底</v>
      </c>
      <c r="E1814" s="35" t="s">
        <v>2093</v>
      </c>
      <c r="F1814" s="36" t="s">
        <v>3404</v>
      </c>
      <c r="G1814" s="36" t="s">
        <v>5852</v>
      </c>
      <c r="H1814" s="35" t="s">
        <v>2057</v>
      </c>
      <c r="I1814" s="37">
        <v>273</v>
      </c>
      <c r="J1814" s="52"/>
      <c r="K1814" s="52"/>
      <c r="L1814" s="52">
        <f>IF(VLOOKUP(B1814,Sheet2!A:B,2,FALSE)=0,"",VLOOKUP(B1814,Sheet2!A:B,2,FALSE))</f>
        <v>300</v>
      </c>
    </row>
    <row r="1815" spans="2:12" x14ac:dyDescent="0.2">
      <c r="B1815" s="34" t="s">
        <v>1627</v>
      </c>
      <c r="C1815" s="29" t="str">
        <f>VLOOKUP(B1815,所有物料对应供应商单价新旧料号对照!A:C,3,0)</f>
        <v>UFBBT001</v>
      </c>
      <c r="D1815" s="29" t="str">
        <f>VLOOKUP(B1815,所有物料对应供应商单价新旧料号对照!A:F,4,0)</f>
        <v>不干胶 UF9032002W标贴 134*190 白底</v>
      </c>
      <c r="E1815" s="35" t="s">
        <v>2093</v>
      </c>
      <c r="F1815" s="36" t="s">
        <v>3404</v>
      </c>
      <c r="G1815" s="36" t="s">
        <v>5853</v>
      </c>
      <c r="H1815" s="35" t="s">
        <v>2057</v>
      </c>
      <c r="I1815" s="37">
        <v>0</v>
      </c>
      <c r="J1815" s="52"/>
      <c r="K1815" s="52"/>
      <c r="L1815" s="52" t="str">
        <f>IF(VLOOKUP(B1815,Sheet2!A:B,2,FALSE)=0,"",VLOOKUP(B1815,Sheet2!A:B,2,FALSE))</f>
        <v/>
      </c>
    </row>
    <row r="1816" spans="2:12" x14ac:dyDescent="0.2">
      <c r="B1816" s="34" t="s">
        <v>1902</v>
      </c>
      <c r="C1816" s="29" t="str">
        <f>VLOOKUP(B1816,所有物料对应供应商单价新旧料号对照!A:C,3,0)</f>
        <v>UFBBT173</v>
      </c>
      <c r="D1816" s="29" t="str">
        <f>VLOOKUP(B1816,所有物料对应供应商单价新旧料号对照!A:F,4,0)</f>
        <v>不干胶 UF9032403G标贴 134*190 白底</v>
      </c>
      <c r="E1816" s="35" t="s">
        <v>2093</v>
      </c>
      <c r="F1816" s="36" t="s">
        <v>3404</v>
      </c>
      <c r="G1816" s="36" t="s">
        <v>5854</v>
      </c>
      <c r="H1816" s="35" t="s">
        <v>2057</v>
      </c>
      <c r="I1816" s="37">
        <v>240</v>
      </c>
      <c r="J1816" s="52"/>
      <c r="K1816" s="52"/>
      <c r="L1816" s="52">
        <v>240</v>
      </c>
    </row>
    <row r="1817" spans="2:12" x14ac:dyDescent="0.2">
      <c r="B1817" s="34" t="s">
        <v>1900</v>
      </c>
      <c r="C1817" s="29" t="str">
        <f>VLOOKUP(B1817,所有物料对应供应商单价新旧料号对照!A:C,3,0)</f>
        <v>UFBBT172</v>
      </c>
      <c r="D1817" s="29" t="str">
        <f>VLOOKUP(B1817,所有物料对应供应商单价新旧料号对照!A:F,4,0)</f>
        <v>不干胶 UF9032403O标贴 134*190 白底</v>
      </c>
      <c r="E1817" s="35" t="s">
        <v>2093</v>
      </c>
      <c r="F1817" s="36" t="s">
        <v>3404</v>
      </c>
      <c r="G1817" s="36" t="s">
        <v>5855</v>
      </c>
      <c r="H1817" s="35" t="s">
        <v>2057</v>
      </c>
      <c r="I1817" s="37">
        <v>298</v>
      </c>
      <c r="J1817" s="52"/>
      <c r="K1817" s="52"/>
      <c r="L1817" s="52">
        <v>298</v>
      </c>
    </row>
    <row r="1818" spans="2:12" x14ac:dyDescent="0.2">
      <c r="B1818" s="34" t="s">
        <v>1898</v>
      </c>
      <c r="C1818" s="29" t="str">
        <f>VLOOKUP(B1818,所有物料对应供应商单价新旧料号对照!A:C,3,0)</f>
        <v>UFBBT171</v>
      </c>
      <c r="D1818" s="29" t="str">
        <f>VLOOKUP(B1818,所有物料对应供应商单价新旧料号对照!A:F,4,0)</f>
        <v>不干胶 UF9032403S标贴 134*190 白底</v>
      </c>
      <c r="E1818" s="35" t="s">
        <v>2093</v>
      </c>
      <c r="F1818" s="36" t="s">
        <v>3404</v>
      </c>
      <c r="G1818" s="36" t="s">
        <v>5856</v>
      </c>
      <c r="H1818" s="35" t="s">
        <v>2057</v>
      </c>
      <c r="I1818" s="37">
        <v>298</v>
      </c>
      <c r="J1818" s="52"/>
      <c r="K1818" s="52"/>
      <c r="L1818" s="52">
        <v>298</v>
      </c>
    </row>
    <row r="1819" spans="2:12" x14ac:dyDescent="0.2">
      <c r="B1819" s="34" t="s">
        <v>1896</v>
      </c>
      <c r="C1819" s="29" t="str">
        <f>VLOOKUP(B1819,所有物料对应供应商单价新旧料号对照!A:C,3,0)</f>
        <v>UFBBT170</v>
      </c>
      <c r="D1819" s="29" t="str">
        <f>VLOOKUP(B1819,所有物料对应供应商单价新旧料号对照!A:F,4,0)</f>
        <v>不干胶 UF9032403W标贴 134*190 白底</v>
      </c>
      <c r="E1819" s="35" t="s">
        <v>2093</v>
      </c>
      <c r="F1819" s="36" t="s">
        <v>3404</v>
      </c>
      <c r="G1819" s="36" t="s">
        <v>5857</v>
      </c>
      <c r="H1819" s="35" t="s">
        <v>2057</v>
      </c>
      <c r="I1819" s="37">
        <v>504</v>
      </c>
      <c r="J1819" s="52"/>
      <c r="K1819" s="52"/>
      <c r="L1819" s="52">
        <v>504</v>
      </c>
    </row>
    <row r="1820" spans="2:12" x14ac:dyDescent="0.2">
      <c r="B1820" s="34" t="s">
        <v>1918</v>
      </c>
      <c r="C1820" s="29" t="str">
        <f>VLOOKUP(B1820,所有物料对应供应商单价新旧料号对照!A:C,3,0)</f>
        <v>UFBBT181</v>
      </c>
      <c r="D1820" s="29" t="str">
        <f>VLOOKUP(B1820,所有物料对应供应商单价新旧料号对照!A:F,4,0)</f>
        <v>不干胶 UF9032203G标贴 134*190 白底</v>
      </c>
      <c r="E1820" s="35" t="s">
        <v>2093</v>
      </c>
      <c r="F1820" s="36" t="s">
        <v>3404</v>
      </c>
      <c r="G1820" s="36" t="s">
        <v>5858</v>
      </c>
      <c r="H1820" s="35" t="s">
        <v>2057</v>
      </c>
      <c r="I1820" s="37">
        <v>216</v>
      </c>
      <c r="J1820" s="52"/>
      <c r="K1820" s="52"/>
      <c r="L1820" s="52">
        <v>216</v>
      </c>
    </row>
    <row r="1821" spans="2:12" x14ac:dyDescent="0.2">
      <c r="B1821" s="34" t="s">
        <v>1916</v>
      </c>
      <c r="C1821" s="29" t="str">
        <f>VLOOKUP(B1821,所有物料对应供应商单价新旧料号对照!A:C,3,0)</f>
        <v>UFBBT180</v>
      </c>
      <c r="D1821" s="29" t="str">
        <f>VLOOKUP(B1821,所有物料对应供应商单价新旧料号对照!A:F,4,0)</f>
        <v>不干胶 UF9032203O标贴 134*190 白底</v>
      </c>
      <c r="E1821" s="35" t="s">
        <v>2093</v>
      </c>
      <c r="F1821" s="36" t="s">
        <v>3404</v>
      </c>
      <c r="G1821" s="36" t="s">
        <v>5859</v>
      </c>
      <c r="H1821" s="35" t="s">
        <v>2057</v>
      </c>
      <c r="I1821" s="37">
        <v>271</v>
      </c>
      <c r="J1821" s="52"/>
      <c r="K1821" s="52"/>
      <c r="L1821" s="37">
        <v>271</v>
      </c>
    </row>
    <row r="1822" spans="2:12" x14ac:dyDescent="0.2">
      <c r="B1822" s="34" t="s">
        <v>1914</v>
      </c>
      <c r="C1822" s="29" t="str">
        <f>VLOOKUP(B1822,所有物料对应供应商单价新旧料号对照!A:C,3,0)</f>
        <v>UFBBT179</v>
      </c>
      <c r="D1822" s="29" t="str">
        <f>VLOOKUP(B1822,所有物料对应供应商单价新旧料号对照!A:F,4,0)</f>
        <v>不干胶 UF9032203S标贴 134*190 白底</v>
      </c>
      <c r="E1822" s="35" t="s">
        <v>2093</v>
      </c>
      <c r="F1822" s="36" t="s">
        <v>3404</v>
      </c>
      <c r="G1822" s="36" t="s">
        <v>5860</v>
      </c>
      <c r="H1822" s="35" t="s">
        <v>2057</v>
      </c>
      <c r="I1822" s="37">
        <v>300</v>
      </c>
      <c r="J1822" s="52"/>
      <c r="K1822" s="52"/>
      <c r="L1822" s="37">
        <v>300</v>
      </c>
    </row>
    <row r="1823" spans="2:12" x14ac:dyDescent="0.2">
      <c r="B1823" s="34" t="s">
        <v>1912</v>
      </c>
      <c r="C1823" s="29" t="str">
        <f>VLOOKUP(B1823,所有物料对应供应商单价新旧料号对照!A:C,3,0)</f>
        <v>UFBBT178</v>
      </c>
      <c r="D1823" s="29" t="str">
        <f>VLOOKUP(B1823,所有物料对应供应商单价新旧料号对照!A:F,4,0)</f>
        <v>不干胶 UF9032203W标贴 134*190 白底</v>
      </c>
      <c r="E1823" s="35" t="s">
        <v>2093</v>
      </c>
      <c r="F1823" s="36" t="s">
        <v>3404</v>
      </c>
      <c r="G1823" s="36" t="s">
        <v>5861</v>
      </c>
      <c r="H1823" s="35" t="s">
        <v>2057</v>
      </c>
      <c r="I1823" s="37">
        <v>224</v>
      </c>
      <c r="J1823" s="52"/>
      <c r="K1823" s="52"/>
      <c r="L1823" s="37">
        <v>224</v>
      </c>
    </row>
    <row r="1824" spans="2:12" x14ac:dyDescent="0.2">
      <c r="B1824" s="34" t="s">
        <v>1910</v>
      </c>
      <c r="C1824" s="29" t="str">
        <f>VLOOKUP(B1824,所有物料对应供应商单价新旧料号对照!A:C,3,0)</f>
        <v>UFBBT177</v>
      </c>
      <c r="D1824" s="29" t="str">
        <f>VLOOKUP(B1824,所有物料对应供应商单价新旧料号对照!A:F,4,0)</f>
        <v>不干胶 UF9032303G标贴 134*190 白底</v>
      </c>
      <c r="E1824" s="35" t="s">
        <v>2093</v>
      </c>
      <c r="F1824" s="36" t="s">
        <v>3404</v>
      </c>
      <c r="G1824" s="36" t="s">
        <v>5862</v>
      </c>
      <c r="H1824" s="35" t="s">
        <v>2057</v>
      </c>
      <c r="I1824" s="37">
        <v>268</v>
      </c>
      <c r="J1824" s="52"/>
      <c r="K1824" s="52"/>
      <c r="L1824" s="37">
        <v>268</v>
      </c>
    </row>
    <row r="1825" spans="1:14" x14ac:dyDescent="0.2">
      <c r="B1825" s="34" t="s">
        <v>1908</v>
      </c>
      <c r="C1825" s="29" t="str">
        <f>VLOOKUP(B1825,所有物料对应供应商单价新旧料号对照!A:C,3,0)</f>
        <v>UFBBT176</v>
      </c>
      <c r="D1825" s="29" t="str">
        <f>VLOOKUP(B1825,所有物料对应供应商单价新旧料号对照!A:F,4,0)</f>
        <v>不干胶 UF9032303O标贴 134*190 白底</v>
      </c>
      <c r="E1825" s="35" t="s">
        <v>2093</v>
      </c>
      <c r="F1825" s="36" t="s">
        <v>3404</v>
      </c>
      <c r="G1825" s="36" t="s">
        <v>5863</v>
      </c>
      <c r="H1825" s="35" t="s">
        <v>2057</v>
      </c>
      <c r="I1825" s="37">
        <v>294</v>
      </c>
      <c r="J1825" s="52"/>
      <c r="K1825" s="52"/>
      <c r="L1825" s="37">
        <v>294</v>
      </c>
    </row>
    <row r="1826" spans="1:14" x14ac:dyDescent="0.2">
      <c r="B1826" s="34" t="s">
        <v>1906</v>
      </c>
      <c r="C1826" s="29" t="str">
        <f>VLOOKUP(B1826,所有物料对应供应商单价新旧料号对照!A:C,3,0)</f>
        <v>UFBBT175</v>
      </c>
      <c r="D1826" s="29" t="str">
        <f>VLOOKUP(B1826,所有物料对应供应商单价新旧料号对照!A:F,4,0)</f>
        <v>不干胶 UF9032303S标贴 134*190 白底</v>
      </c>
      <c r="E1826" s="35" t="s">
        <v>2093</v>
      </c>
      <c r="F1826" s="36" t="s">
        <v>3404</v>
      </c>
      <c r="G1826" s="36" t="s">
        <v>5864</v>
      </c>
      <c r="H1826" s="35" t="s">
        <v>2057</v>
      </c>
      <c r="I1826" s="37">
        <v>294</v>
      </c>
      <c r="J1826" s="52"/>
      <c r="K1826" s="52"/>
      <c r="L1826" s="37">
        <v>294</v>
      </c>
    </row>
    <row r="1827" spans="1:14" x14ac:dyDescent="0.2">
      <c r="B1827" s="34" t="s">
        <v>1904</v>
      </c>
      <c r="C1827" s="29" t="str">
        <f>VLOOKUP(B1827,所有物料对应供应商单价新旧料号对照!A:C,3,0)</f>
        <v>UFBBT174</v>
      </c>
      <c r="D1827" s="29" t="str">
        <f>VLOOKUP(B1827,所有物料对应供应商单价新旧料号对照!A:F,4,0)</f>
        <v>不干胶 UF9032303W标贴 134*190 白底</v>
      </c>
      <c r="E1827" s="35" t="s">
        <v>2093</v>
      </c>
      <c r="F1827" s="36" t="s">
        <v>3404</v>
      </c>
      <c r="G1827" s="36" t="s">
        <v>5865</v>
      </c>
      <c r="H1827" s="35" t="s">
        <v>2057</v>
      </c>
      <c r="I1827" s="37">
        <v>259</v>
      </c>
      <c r="J1827" s="52"/>
      <c r="K1827" s="52"/>
      <c r="L1827" s="37">
        <v>259</v>
      </c>
    </row>
    <row r="1828" spans="1:14" x14ac:dyDescent="0.2">
      <c r="B1828" s="34" t="s">
        <v>1893</v>
      </c>
      <c r="C1828" s="29" t="str">
        <f>VLOOKUP(B1828,所有物料对应供应商单价新旧料号对照!A:C,3,0)</f>
        <v>UFBBT168</v>
      </c>
      <c r="D1828" s="29" t="str">
        <f>VLOOKUP(B1828,所有物料对应供应商单价新旧料号对照!A:F,4,0)</f>
        <v>不干胶 UF90322031G标贴 134*190 白底</v>
      </c>
      <c r="E1828" s="35" t="s">
        <v>2093</v>
      </c>
      <c r="F1828" s="36" t="s">
        <v>3404</v>
      </c>
      <c r="G1828" s="36" t="s">
        <v>5866</v>
      </c>
      <c r="H1828" s="35" t="s">
        <v>2057</v>
      </c>
      <c r="I1828" s="37">
        <v>198</v>
      </c>
      <c r="J1828" s="52"/>
      <c r="K1828" s="52"/>
      <c r="L1828" s="37">
        <v>198</v>
      </c>
    </row>
    <row r="1829" spans="1:14" x14ac:dyDescent="0.2">
      <c r="B1829" s="34" t="s">
        <v>1891</v>
      </c>
      <c r="C1829" s="29" t="str">
        <f>VLOOKUP(B1829,所有物料对应供应商单价新旧料号对照!A:C,3,0)</f>
        <v>UFBBT167</v>
      </c>
      <c r="D1829" s="29" t="str">
        <f>VLOOKUP(B1829,所有物料对应供应商单价新旧料号对照!A:F,4,0)</f>
        <v>不干胶 UF90322031O标贴 134*190 白底</v>
      </c>
      <c r="E1829" s="35" t="s">
        <v>2093</v>
      </c>
      <c r="F1829" s="36" t="s">
        <v>3404</v>
      </c>
      <c r="G1829" s="36" t="s">
        <v>5867</v>
      </c>
      <c r="H1829" s="35" t="s">
        <v>2057</v>
      </c>
      <c r="I1829" s="37">
        <v>234</v>
      </c>
      <c r="J1829" s="52"/>
      <c r="K1829" s="52"/>
      <c r="L1829" s="37">
        <v>234</v>
      </c>
    </row>
    <row r="1830" spans="1:14" x14ac:dyDescent="0.2">
      <c r="B1830" s="34" t="s">
        <v>1889</v>
      </c>
      <c r="C1830" s="29" t="str">
        <f>VLOOKUP(B1830,所有物料对应供应商单价新旧料号对照!A:C,3,0)</f>
        <v>UFBBT166</v>
      </c>
      <c r="D1830" s="29" t="str">
        <f>VLOOKUP(B1830,所有物料对应供应商单价新旧料号对照!A:F,4,0)</f>
        <v>不干胶 UF90322031S标贴 134*190 白底</v>
      </c>
      <c r="E1830" s="35" t="s">
        <v>2093</v>
      </c>
      <c r="F1830" s="36" t="s">
        <v>3404</v>
      </c>
      <c r="G1830" s="36" t="s">
        <v>5868</v>
      </c>
      <c r="H1830" s="35" t="s">
        <v>2057</v>
      </c>
      <c r="I1830" s="37">
        <v>232</v>
      </c>
      <c r="J1830" s="52"/>
      <c r="K1830" s="52"/>
      <c r="L1830" s="37">
        <v>232</v>
      </c>
    </row>
    <row r="1831" spans="1:14" x14ac:dyDescent="0.2">
      <c r="B1831" s="34" t="s">
        <v>1887</v>
      </c>
      <c r="C1831" s="29" t="str">
        <f>VLOOKUP(B1831,所有物料对应供应商单价新旧料号对照!A:C,3,0)</f>
        <v>UFBBT165</v>
      </c>
      <c r="D1831" s="29" t="str">
        <f>VLOOKUP(B1831,所有物料对应供应商单价新旧料号对照!A:F,4,0)</f>
        <v>不干胶 UF90322031W标贴 134*190 白底</v>
      </c>
      <c r="E1831" s="35" t="s">
        <v>2093</v>
      </c>
      <c r="F1831" s="36" t="s">
        <v>3404</v>
      </c>
      <c r="G1831" s="36" t="s">
        <v>5869</v>
      </c>
      <c r="H1831" s="35" t="s">
        <v>2057</v>
      </c>
      <c r="I1831" s="37">
        <v>109</v>
      </c>
      <c r="J1831" s="52"/>
      <c r="K1831" s="52"/>
      <c r="L1831" s="37">
        <v>109</v>
      </c>
    </row>
    <row r="1832" spans="1:14" x14ac:dyDescent="0.2">
      <c r="B1832" s="34" t="s">
        <v>1815</v>
      </c>
      <c r="C1832" s="29" t="str">
        <f>VLOOKUP(B1832,所有物料对应供应商单价新旧料号对照!A:C,3,0)</f>
        <v>UFBBT109</v>
      </c>
      <c r="D1832" s="29" t="str">
        <f>VLOOKUP(B1832,所有物料对应供应商单价新旧料号对照!A:F,4,0)</f>
        <v>不干胶 UF90323031G标贴 134*190 白底</v>
      </c>
      <c r="E1832" s="35" t="s">
        <v>2093</v>
      </c>
      <c r="F1832" s="36" t="s">
        <v>3404</v>
      </c>
      <c r="G1832" s="36" t="s">
        <v>5870</v>
      </c>
      <c r="H1832" s="35" t="s">
        <v>2057</v>
      </c>
      <c r="I1832" s="37">
        <v>241</v>
      </c>
      <c r="J1832" s="52"/>
      <c r="K1832" s="52"/>
      <c r="L1832" s="37">
        <v>241</v>
      </c>
    </row>
    <row r="1833" spans="1:14" x14ac:dyDescent="0.2">
      <c r="B1833" s="34" t="s">
        <v>1811</v>
      </c>
      <c r="C1833" s="29" t="str">
        <f>VLOOKUP(B1833,所有物料对应供应商单价新旧料号对照!A:C,3,0)</f>
        <v>UFBBT106</v>
      </c>
      <c r="D1833" s="29" t="str">
        <f>VLOOKUP(B1833,所有物料对应供应商单价新旧料号对照!A:F,4,0)</f>
        <v>不干胶 UF90323031W标贴 134*190 白底</v>
      </c>
      <c r="E1833" s="35" t="s">
        <v>2093</v>
      </c>
      <c r="F1833" s="36" t="s">
        <v>3404</v>
      </c>
      <c r="G1833" s="36" t="s">
        <v>5871</v>
      </c>
      <c r="H1833" s="35" t="s">
        <v>2057</v>
      </c>
      <c r="I1833" s="37">
        <v>266</v>
      </c>
      <c r="J1833" s="52"/>
      <c r="K1833" s="52"/>
      <c r="L1833" s="37">
        <v>266</v>
      </c>
    </row>
    <row r="1834" spans="1:14" x14ac:dyDescent="0.2">
      <c r="B1834" s="34" t="s">
        <v>5872</v>
      </c>
      <c r="C1834" s="29" t="str">
        <f>VLOOKUP(B1834,所有物料对应供应商单价新旧料号对照!A:C,3,0)</f>
        <v>UFBBT113</v>
      </c>
      <c r="D1834" s="29" t="str">
        <f>VLOOKUP(B1834,所有物料对应供应商单价新旧料号对照!A:F,4,0)</f>
        <v>不干胶 UF90324031G标贴 134*190 白底</v>
      </c>
      <c r="E1834" s="35" t="s">
        <v>2093</v>
      </c>
      <c r="F1834" s="36" t="s">
        <v>3404</v>
      </c>
      <c r="G1834" s="36" t="s">
        <v>5873</v>
      </c>
      <c r="H1834" s="35" t="s">
        <v>2057</v>
      </c>
      <c r="I1834" s="37">
        <v>146</v>
      </c>
      <c r="J1834" s="52"/>
      <c r="K1834" s="52"/>
      <c r="L1834" s="37">
        <v>146</v>
      </c>
    </row>
    <row r="1835" spans="1:14" x14ac:dyDescent="0.2">
      <c r="B1835" s="34" t="s">
        <v>1821</v>
      </c>
      <c r="C1835" s="29" t="str">
        <f>VLOOKUP(B1835,所有物料对应供应商单价新旧料号对照!A:C,3,0)</f>
        <v>UFBBT112</v>
      </c>
      <c r="D1835" s="29" t="str">
        <f>VLOOKUP(B1835,所有物料对应供应商单价新旧料号对照!A:F,4,0)</f>
        <v>不干胶 UF90324031O标贴 134*190 白底</v>
      </c>
      <c r="E1835" s="35" t="s">
        <v>2093</v>
      </c>
      <c r="F1835" s="36" t="s">
        <v>3404</v>
      </c>
      <c r="G1835" s="36" t="s">
        <v>5874</v>
      </c>
      <c r="H1835" s="35" t="s">
        <v>2057</v>
      </c>
      <c r="I1835" s="37">
        <v>216</v>
      </c>
      <c r="J1835" s="52"/>
      <c r="K1835" s="52"/>
      <c r="L1835" s="37">
        <v>216</v>
      </c>
    </row>
    <row r="1836" spans="1:14" x14ac:dyDescent="0.2">
      <c r="B1836" s="34" t="s">
        <v>1819</v>
      </c>
      <c r="C1836" s="29" t="str">
        <f>VLOOKUP(B1836,所有物料对应供应商单价新旧料号对照!A:C,3,0)</f>
        <v>UFBBT111</v>
      </c>
      <c r="D1836" s="29" t="str">
        <f>VLOOKUP(B1836,所有物料对应供应商单价新旧料号对照!A:F,4,0)</f>
        <v>不干胶 UF90324031S标贴 134*190 白底</v>
      </c>
      <c r="E1836" s="35" t="s">
        <v>2093</v>
      </c>
      <c r="F1836" s="36" t="s">
        <v>3404</v>
      </c>
      <c r="G1836" s="36" t="s">
        <v>5875</v>
      </c>
      <c r="H1836" s="35" t="s">
        <v>2057</v>
      </c>
      <c r="I1836" s="37">
        <v>274</v>
      </c>
      <c r="J1836" s="52"/>
      <c r="K1836" s="52"/>
      <c r="L1836" s="37">
        <v>274</v>
      </c>
    </row>
    <row r="1837" spans="1:14" x14ac:dyDescent="0.2">
      <c r="B1837" s="34" t="s">
        <v>1817</v>
      </c>
      <c r="C1837" s="29" t="str">
        <f>VLOOKUP(B1837,所有物料对应供应商单价新旧料号对照!A:C,3,0)</f>
        <v>UFBBT110</v>
      </c>
      <c r="D1837" s="29" t="str">
        <f>VLOOKUP(B1837,所有物料对应供应商单价新旧料号对照!A:F,4,0)</f>
        <v>不干胶 UF90324031W标贴 134*190 白底</v>
      </c>
      <c r="E1837" s="35" t="s">
        <v>2093</v>
      </c>
      <c r="F1837" s="36" t="s">
        <v>3404</v>
      </c>
      <c r="G1837" s="36" t="s">
        <v>5876</v>
      </c>
      <c r="H1837" s="35" t="s">
        <v>2057</v>
      </c>
      <c r="I1837" s="37">
        <v>140</v>
      </c>
      <c r="J1837" s="52"/>
      <c r="K1837" s="52"/>
      <c r="L1837" s="37">
        <v>140</v>
      </c>
    </row>
    <row r="1838" spans="1:14" x14ac:dyDescent="0.2">
      <c r="A1838" t="str">
        <f>F1838&amp;" "&amp;G1838</f>
        <v>铝板 0</v>
      </c>
      <c r="B1838" s="34" t="s">
        <v>5877</v>
      </c>
      <c r="C1838" s="29" t="e">
        <f>VLOOKUP(A1838,Sheet5!A:C,2,FALSE)</f>
        <v>#N/A</v>
      </c>
      <c r="D1838" s="29" t="e">
        <f>VLOOKUP(A1838,Sheet5!A:C,3,FALSE)</f>
        <v>#N/A</v>
      </c>
      <c r="E1838" s="35" t="s">
        <v>2079</v>
      </c>
      <c r="F1838" s="108" t="s">
        <v>5262</v>
      </c>
      <c r="G1838" s="108">
        <v>0</v>
      </c>
      <c r="H1838" s="35" t="s">
        <v>2089</v>
      </c>
      <c r="I1838" s="37">
        <v>41</v>
      </c>
      <c r="J1838" s="52"/>
      <c r="K1838" s="52"/>
      <c r="L1838" s="52" t="str">
        <f>IF(VLOOKUP(B1838,Sheet2!A:B,2,FALSE)=0,"",VLOOKUP(B1838,Sheet2!A:B,2,FALSE))</f>
        <v/>
      </c>
      <c r="N1838" s="56" t="s">
        <v>7749</v>
      </c>
    </row>
    <row r="1839" spans="1:14" x14ac:dyDescent="0.2">
      <c r="B1839" s="34" t="s">
        <v>1429</v>
      </c>
      <c r="C1839" s="29" t="str">
        <f>VLOOKUP(B1839,所有物料对应供应商单价新旧料号对照!A:C,3,0)</f>
        <v>UFPSJ012</v>
      </c>
      <c r="D1839" s="29" t="str">
        <f>VLOOKUP(B1839,所有物料对应供应商单价新旧料号对照!A:F,4,0)</f>
        <v>LED灯带 变压器 红外线开关 分线盒 2.3M 4000K</v>
      </c>
      <c r="E1839" s="35" t="s">
        <v>2417</v>
      </c>
      <c r="F1839" s="36" t="s">
        <v>5878</v>
      </c>
      <c r="G1839" s="36" t="s">
        <v>5879</v>
      </c>
      <c r="H1839" s="35" t="s">
        <v>5006</v>
      </c>
      <c r="I1839" s="37">
        <v>74</v>
      </c>
      <c r="J1839" s="52"/>
      <c r="K1839" s="52"/>
      <c r="L1839" s="52">
        <f>IF(VLOOKUP(B1839,Sheet2!A:B,2,FALSE)=0,"",VLOOKUP(B1839,Sheet2!A:B,2,FALSE))</f>
        <v>20</v>
      </c>
    </row>
    <row r="1840" spans="1:14" x14ac:dyDescent="0.2">
      <c r="B1840" s="34" t="s">
        <v>1431</v>
      </c>
      <c r="C1840" s="29" t="str">
        <f>VLOOKUP(B1840,所有物料对应供应商单价新旧料号对照!A:C,3,0)</f>
        <v>UFPSJ013</v>
      </c>
      <c r="D1840" s="29" t="str">
        <f>VLOOKUP(B1840,所有物料对应供应商单价新旧料号对照!A:F,4,0)</f>
        <v>LED灯带 变压器 红外线开关 分线盒 2.9M 4001K</v>
      </c>
      <c r="E1840" s="35" t="s">
        <v>2417</v>
      </c>
      <c r="F1840" s="36" t="s">
        <v>5878</v>
      </c>
      <c r="G1840" s="36" t="s">
        <v>5880</v>
      </c>
      <c r="H1840" s="35" t="s">
        <v>5006</v>
      </c>
      <c r="I1840" s="37">
        <v>0</v>
      </c>
      <c r="J1840" s="52"/>
      <c r="K1840" s="52"/>
      <c r="L1840" s="52">
        <f>IF(VLOOKUP(B1840,Sheet2!A:B,2,FALSE)=0,"",VLOOKUP(B1840,Sheet2!A:B,2,FALSE))</f>
        <v>15</v>
      </c>
    </row>
    <row r="1841" spans="1:14" x14ac:dyDescent="0.2">
      <c r="B1841" s="34" t="s">
        <v>1433</v>
      </c>
      <c r="C1841" s="29" t="str">
        <f>VLOOKUP(B1841,所有物料对应供应商单价新旧料号对照!A:C,3,0)</f>
        <v>UFPSJ014</v>
      </c>
      <c r="D1841" s="29" t="str">
        <f>VLOOKUP(B1841,所有物料对应供应商单价新旧料号对照!A:F,4,0)</f>
        <v>LED灯带 变压器 红外线开关 分线盒 3.5M 4002K</v>
      </c>
      <c r="E1841" s="35" t="s">
        <v>2417</v>
      </c>
      <c r="F1841" s="36" t="s">
        <v>5878</v>
      </c>
      <c r="G1841" s="36" t="s">
        <v>5881</v>
      </c>
      <c r="H1841" s="35" t="s">
        <v>5006</v>
      </c>
      <c r="I1841" s="37">
        <v>79</v>
      </c>
      <c r="J1841" s="52"/>
      <c r="K1841" s="52"/>
      <c r="L1841" s="52">
        <f>IF(VLOOKUP(B1841,Sheet2!A:B,2,FALSE)=0,"",VLOOKUP(B1841,Sheet2!A:B,2,FALSE))</f>
        <v>38</v>
      </c>
    </row>
    <row r="1842" spans="1:14" x14ac:dyDescent="0.2">
      <c r="A1842" t="str">
        <f t="shared" ref="A1842:A1853" si="52">F1842&amp;" "&amp;G1842</f>
        <v>大亚密度板 1220*2440*5</v>
      </c>
      <c r="B1842" s="34" t="s">
        <v>5882</v>
      </c>
      <c r="C1842" s="29" t="e">
        <f>VLOOKUP(A1842,Sheet5!A:C,2,FALSE)</f>
        <v>#N/A</v>
      </c>
      <c r="D1842" s="29" t="e">
        <f>VLOOKUP(A1842,Sheet5!A:C,3,FALSE)</f>
        <v>#N/A</v>
      </c>
      <c r="E1842" s="35" t="s">
        <v>2055</v>
      </c>
      <c r="F1842" s="108" t="s">
        <v>5883</v>
      </c>
      <c r="G1842" s="108" t="s">
        <v>2124</v>
      </c>
      <c r="H1842" s="35" t="s">
        <v>2057</v>
      </c>
      <c r="I1842" s="37">
        <v>189</v>
      </c>
      <c r="J1842" s="52"/>
      <c r="K1842" s="52"/>
      <c r="L1842" s="52">
        <v>0</v>
      </c>
    </row>
    <row r="1843" spans="1:14" x14ac:dyDescent="0.2">
      <c r="A1843" t="str">
        <f t="shared" si="52"/>
        <v>双贴暖白中纤板216 2440*1220*5</v>
      </c>
      <c r="B1843" s="34" t="s">
        <v>5884</v>
      </c>
      <c r="C1843" s="29" t="e">
        <f>VLOOKUP(A1843,Sheet5!A:C,2,FALSE)</f>
        <v>#N/A</v>
      </c>
      <c r="D1843" s="29" t="e">
        <f>VLOOKUP(A1843,Sheet5!A:C,3,FALSE)</f>
        <v>#N/A</v>
      </c>
      <c r="E1843" s="35" t="s">
        <v>2055</v>
      </c>
      <c r="F1843" s="108" t="s">
        <v>5885</v>
      </c>
      <c r="G1843" s="108" t="s">
        <v>5886</v>
      </c>
      <c r="H1843" s="35" t="s">
        <v>2057</v>
      </c>
      <c r="I1843" s="37">
        <v>22</v>
      </c>
      <c r="J1843" s="52"/>
      <c r="K1843" s="52"/>
      <c r="L1843" s="52">
        <v>0</v>
      </c>
    </row>
    <row r="1844" spans="1:14" x14ac:dyDescent="0.2">
      <c r="A1844" t="str">
        <f t="shared" si="52"/>
        <v>三聚氰胺多层板双面H041美洲樱桃 2440*1220*5</v>
      </c>
      <c r="B1844" s="34" t="s">
        <v>5887</v>
      </c>
      <c r="C1844" s="29" t="e">
        <f>VLOOKUP(A1844,Sheet5!A:C,2,FALSE)</f>
        <v>#N/A</v>
      </c>
      <c r="D1844" s="29" t="e">
        <f>VLOOKUP(A1844,Sheet5!A:C,3,FALSE)</f>
        <v>#N/A</v>
      </c>
      <c r="E1844" s="35" t="s">
        <v>2055</v>
      </c>
      <c r="F1844" s="108" t="s">
        <v>5888</v>
      </c>
      <c r="G1844" s="108" t="s">
        <v>5886</v>
      </c>
      <c r="H1844" s="35" t="s">
        <v>2057</v>
      </c>
      <c r="I1844" s="37">
        <v>2</v>
      </c>
      <c r="J1844" s="52"/>
      <c r="K1844" s="52"/>
      <c r="L1844" s="52">
        <v>0</v>
      </c>
    </row>
    <row r="1845" spans="1:14" x14ac:dyDescent="0.2">
      <c r="A1845" t="str">
        <f t="shared" si="52"/>
        <v>三聚氰胺多层板双面H071赤柚木/H041美洲樱桃/雅典胡桃色/H101苏香桐/H108百科橡木/鸿森黄色大理石纹 2440*1220*18</v>
      </c>
      <c r="B1845" s="34" t="s">
        <v>5889</v>
      </c>
      <c r="C1845" s="29" t="e">
        <f>VLOOKUP(A1845,Sheet5!A:C,2,FALSE)</f>
        <v>#N/A</v>
      </c>
      <c r="D1845" s="29" t="e">
        <f>VLOOKUP(A1845,Sheet5!A:C,3,FALSE)</f>
        <v>#N/A</v>
      </c>
      <c r="E1845" s="35" t="s">
        <v>2055</v>
      </c>
      <c r="F1845" s="108" t="s">
        <v>5890</v>
      </c>
      <c r="G1845" s="108" t="s">
        <v>5891</v>
      </c>
      <c r="H1845" s="35" t="s">
        <v>2057</v>
      </c>
      <c r="I1845" s="37">
        <v>71</v>
      </c>
      <c r="J1845" s="52"/>
      <c r="K1845" s="52"/>
      <c r="L1845" s="52">
        <v>0</v>
      </c>
    </row>
    <row r="1846" spans="1:14" x14ac:dyDescent="0.2">
      <c r="A1846" t="str">
        <f t="shared" si="52"/>
        <v>三聚氰胺多层板双面雅典胡桃色/鸿森黄色大理石纹/双面橡木多层板 2440*1220*18</v>
      </c>
      <c r="B1846" s="34" t="s">
        <v>5892</v>
      </c>
      <c r="C1846" s="29" t="str">
        <f>VLOOKUP(A1846,Sheet5!A:C,2,FALSE)</f>
        <v>UFM00161</v>
      </c>
      <c r="D1846" s="29" t="str">
        <f>VLOOKUP(A1846,Sheet5!A:C,3,FALSE)</f>
        <v>实木 E1 平面 双面多层板 鸿森黄色大理石纹 2440*1220*18mm A雅典胡桃色B雅典胡桃色</v>
      </c>
      <c r="E1846" s="35" t="s">
        <v>2055</v>
      </c>
      <c r="F1846" s="108" t="s">
        <v>5893</v>
      </c>
      <c r="G1846" s="108" t="s">
        <v>5891</v>
      </c>
      <c r="H1846" s="35" t="s">
        <v>2057</v>
      </c>
      <c r="I1846" s="37">
        <v>76</v>
      </c>
      <c r="J1846" s="52"/>
      <c r="K1846" s="52"/>
      <c r="L1846" s="52">
        <v>76</v>
      </c>
    </row>
    <row r="1847" spans="1:14" x14ac:dyDescent="0.2">
      <c r="A1847" t="str">
        <f t="shared" si="52"/>
        <v>手电钻 0</v>
      </c>
      <c r="B1847" s="34" t="s">
        <v>5894</v>
      </c>
      <c r="C1847" s="29" t="e">
        <f>VLOOKUP(A1847,Sheet5!A:C,2,FALSE)</f>
        <v>#N/A</v>
      </c>
      <c r="D1847" s="29" t="e">
        <f>VLOOKUP(A1847,Sheet5!A:C,3,FALSE)</f>
        <v>#N/A</v>
      </c>
      <c r="E1847" s="35" t="s">
        <v>2417</v>
      </c>
      <c r="F1847" s="108" t="s">
        <v>5895</v>
      </c>
      <c r="G1847" s="108">
        <v>0</v>
      </c>
      <c r="H1847" s="35" t="s">
        <v>2089</v>
      </c>
      <c r="I1847" s="37">
        <v>2</v>
      </c>
      <c r="J1847" s="52"/>
      <c r="K1847" s="52"/>
      <c r="L1847" s="52" t="str">
        <f>IF(VLOOKUP(B1847,Sheet2!A:B,2,FALSE)=0,"",VLOOKUP(B1847,Sheet2!A:B,2,FALSE))</f>
        <v/>
      </c>
      <c r="N1847" s="56" t="s">
        <v>7749</v>
      </c>
    </row>
    <row r="1848" spans="1:14" x14ac:dyDescent="0.2">
      <c r="A1848" t="str">
        <f t="shared" si="52"/>
        <v>可调节脚 高100mm白色</v>
      </c>
      <c r="B1848" s="34" t="s">
        <v>5896</v>
      </c>
      <c r="C1848" s="29" t="e">
        <f>VLOOKUP(A1848,Sheet5!A:C,2,FALSE)</f>
        <v>#N/A</v>
      </c>
      <c r="D1848" s="29" t="e">
        <f>VLOOKUP(A1848,Sheet5!A:C,3,FALSE)</f>
        <v>#N/A</v>
      </c>
      <c r="E1848" s="35" t="s">
        <v>2079</v>
      </c>
      <c r="F1848" s="108" t="s">
        <v>5188</v>
      </c>
      <c r="G1848" s="108" t="s">
        <v>8619</v>
      </c>
      <c r="H1848" s="35" t="s">
        <v>2089</v>
      </c>
      <c r="I1848" s="37">
        <v>6100</v>
      </c>
      <c r="J1848" s="52"/>
      <c r="K1848" s="52"/>
      <c r="L1848" s="52">
        <v>6100</v>
      </c>
    </row>
    <row r="1849" spans="1:14" x14ac:dyDescent="0.2">
      <c r="A1849" t="str">
        <f t="shared" si="52"/>
        <v>可调节脚配套双卡码 0</v>
      </c>
      <c r="B1849" s="34" t="s">
        <v>5897</v>
      </c>
      <c r="C1849" s="29" t="e">
        <f>VLOOKUP(A1849,Sheet5!A:C,2,FALSE)</f>
        <v>#N/A</v>
      </c>
      <c r="D1849" s="29" t="e">
        <f>VLOOKUP(A1849,Sheet5!A:C,3,FALSE)</f>
        <v>#N/A</v>
      </c>
      <c r="E1849" s="35" t="s">
        <v>2079</v>
      </c>
      <c r="F1849" s="108" t="s">
        <v>5191</v>
      </c>
      <c r="G1849" s="108">
        <v>0</v>
      </c>
      <c r="H1849" s="35" t="s">
        <v>2089</v>
      </c>
      <c r="I1849" s="37">
        <v>6100</v>
      </c>
      <c r="J1849" s="52"/>
      <c r="K1849" s="52"/>
      <c r="L1849" s="52">
        <v>6100</v>
      </c>
    </row>
    <row r="1850" spans="1:14" x14ac:dyDescent="0.2">
      <c r="A1850" t="str">
        <f t="shared" si="52"/>
        <v>塑料三角码 四孔</v>
      </c>
      <c r="B1850" s="34" t="s">
        <v>5898</v>
      </c>
      <c r="C1850" s="29" t="str">
        <f>VLOOKUP(A1850,Sheet5!A:C,2,FALSE)</f>
        <v>UFFQT055</v>
      </c>
      <c r="D1850" s="29" t="str">
        <f>VLOOKUP(A1850,Sheet5!A:C,3,FALSE)</f>
        <v>塑料 角码 白色 35*20*20mm</v>
      </c>
      <c r="E1850" s="35" t="s">
        <v>2079</v>
      </c>
      <c r="F1850" s="108" t="s">
        <v>5899</v>
      </c>
      <c r="G1850" s="108" t="s">
        <v>2678</v>
      </c>
      <c r="H1850" s="35" t="s">
        <v>2089</v>
      </c>
      <c r="I1850" s="37">
        <v>4960</v>
      </c>
      <c r="J1850" s="52"/>
      <c r="K1850" s="52"/>
      <c r="L1850" s="52">
        <f>IF(VLOOKUP(B1850,Sheet2!A:B,2,FALSE)=0,"",VLOOKUP(B1850,Sheet2!A:B,2,FALSE))</f>
        <v>13900</v>
      </c>
    </row>
    <row r="1851" spans="1:14" x14ac:dyDescent="0.2">
      <c r="A1851" t="str">
        <f t="shared" si="52"/>
        <v>哑光蓝 0.5*34MM</v>
      </c>
      <c r="B1851" s="34" t="s">
        <v>5901</v>
      </c>
      <c r="C1851" s="29" t="str">
        <f>VLOOKUP(A1851,Sheet5!A:C,2,FALSE)</f>
        <v>UFM00079</v>
      </c>
      <c r="D1851" s="29" t="str">
        <f>VLOOKUP(A1851,Sheet5!A:C,3,FALSE)</f>
        <v>PVC 封边条 0.5*34mm 哑光蓝-074</v>
      </c>
      <c r="E1851" s="35" t="s">
        <v>2055</v>
      </c>
      <c r="F1851" s="108" t="s">
        <v>5900</v>
      </c>
      <c r="G1851" s="108" t="s">
        <v>5902</v>
      </c>
      <c r="H1851" s="35" t="s">
        <v>2072</v>
      </c>
      <c r="I1851" s="37">
        <v>3000</v>
      </c>
      <c r="J1851" s="52"/>
      <c r="K1851" s="52"/>
      <c r="L1851" s="52">
        <v>1600</v>
      </c>
    </row>
    <row r="1852" spans="1:14" x14ac:dyDescent="0.2">
      <c r="A1852" t="str">
        <f t="shared" si="52"/>
        <v>纸箱 9032403M60645*85*795</v>
      </c>
      <c r="B1852" s="34" t="s">
        <v>5903</v>
      </c>
      <c r="C1852" s="29" t="e">
        <f>VLOOKUP(A1852,Sheet5!A:C,2,FALSE)</f>
        <v>#N/A</v>
      </c>
      <c r="D1852" s="29" t="e">
        <f>VLOOKUP(A1852,Sheet5!A:C,3,FALSE)</f>
        <v>#N/A</v>
      </c>
      <c r="E1852" s="35" t="s">
        <v>2093</v>
      </c>
      <c r="F1852" s="108" t="s">
        <v>5633</v>
      </c>
      <c r="G1852" s="108" t="s">
        <v>8620</v>
      </c>
      <c r="H1852" s="35" t="s">
        <v>2089</v>
      </c>
      <c r="I1852" s="37">
        <v>10</v>
      </c>
      <c r="J1852" s="52"/>
      <c r="K1852" s="52"/>
      <c r="L1852" s="52"/>
    </row>
    <row r="1853" spans="1:14" x14ac:dyDescent="0.2">
      <c r="A1853" t="str">
        <f t="shared" si="52"/>
        <v>纸箱 9032403M90945*85*795</v>
      </c>
      <c r="B1853" s="34" t="s">
        <v>5905</v>
      </c>
      <c r="C1853" s="29" t="e">
        <f>VLOOKUP(A1853,Sheet5!A:C,2,FALSE)</f>
        <v>#N/A</v>
      </c>
      <c r="D1853" s="29" t="e">
        <f>VLOOKUP(A1853,Sheet5!A:C,3,FALSE)</f>
        <v>#N/A</v>
      </c>
      <c r="E1853" s="35" t="s">
        <v>2093</v>
      </c>
      <c r="F1853" s="108" t="s">
        <v>5633</v>
      </c>
      <c r="G1853" s="108" t="s">
        <v>8621</v>
      </c>
      <c r="H1853" s="35" t="s">
        <v>2089</v>
      </c>
      <c r="I1853" s="37">
        <v>25</v>
      </c>
      <c r="J1853" s="52"/>
      <c r="K1853" s="52"/>
      <c r="L1853" s="52"/>
    </row>
    <row r="1854" spans="1:14" x14ac:dyDescent="0.2">
      <c r="B1854" s="34" t="s">
        <v>5907</v>
      </c>
      <c r="C1854" s="29"/>
      <c r="D1854" s="29"/>
      <c r="E1854" s="35" t="s">
        <v>2093</v>
      </c>
      <c r="F1854" s="36" t="s">
        <v>3588</v>
      </c>
      <c r="G1854" s="36" t="s">
        <v>5908</v>
      </c>
      <c r="H1854" s="35" t="s">
        <v>3233</v>
      </c>
      <c r="I1854" s="37">
        <v>114</v>
      </c>
      <c r="J1854" s="53" t="s">
        <v>7748</v>
      </c>
      <c r="K1854" s="52"/>
      <c r="L1854" s="52"/>
    </row>
    <row r="1855" spans="1:14" x14ac:dyDescent="0.2">
      <c r="B1855" s="34" t="s">
        <v>5909</v>
      </c>
      <c r="C1855" s="29"/>
      <c r="D1855" s="29"/>
      <c r="E1855" s="35" t="s">
        <v>2093</v>
      </c>
      <c r="F1855" s="36" t="s">
        <v>3588</v>
      </c>
      <c r="G1855" s="36" t="s">
        <v>5910</v>
      </c>
      <c r="H1855" s="35" t="s">
        <v>3233</v>
      </c>
      <c r="I1855" s="37">
        <v>256</v>
      </c>
      <c r="J1855" s="53" t="s">
        <v>7748</v>
      </c>
      <c r="K1855" s="52"/>
      <c r="L1855" s="52"/>
    </row>
    <row r="1856" spans="1:14" x14ac:dyDescent="0.2">
      <c r="B1856" s="34" t="s">
        <v>5911</v>
      </c>
      <c r="C1856" s="29"/>
      <c r="D1856" s="29"/>
      <c r="E1856" s="35" t="s">
        <v>2093</v>
      </c>
      <c r="F1856" s="36" t="s">
        <v>3588</v>
      </c>
      <c r="G1856" s="36" t="s">
        <v>5912</v>
      </c>
      <c r="H1856" s="35" t="s">
        <v>3233</v>
      </c>
      <c r="I1856" s="37">
        <v>323</v>
      </c>
      <c r="J1856" s="53" t="s">
        <v>7748</v>
      </c>
      <c r="K1856" s="52"/>
      <c r="L1856" s="52"/>
    </row>
    <row r="1857" spans="1:12" x14ac:dyDescent="0.2">
      <c r="B1857" s="34" t="s">
        <v>5913</v>
      </c>
      <c r="C1857" s="29"/>
      <c r="D1857" s="29"/>
      <c r="E1857" s="35" t="s">
        <v>2093</v>
      </c>
      <c r="F1857" s="36" t="s">
        <v>3588</v>
      </c>
      <c r="G1857" s="36" t="s">
        <v>5914</v>
      </c>
      <c r="H1857" s="35" t="s">
        <v>3233</v>
      </c>
      <c r="I1857" s="37">
        <v>44</v>
      </c>
      <c r="J1857" s="53" t="s">
        <v>7748</v>
      </c>
      <c r="K1857" s="52"/>
      <c r="L1857" s="52"/>
    </row>
    <row r="1858" spans="1:12" x14ac:dyDescent="0.2">
      <c r="B1858" s="34" t="s">
        <v>5915</v>
      </c>
      <c r="C1858" s="29"/>
      <c r="D1858" s="29"/>
      <c r="E1858" s="35" t="s">
        <v>2093</v>
      </c>
      <c r="F1858" s="36" t="s">
        <v>3588</v>
      </c>
      <c r="G1858" s="36" t="s">
        <v>5916</v>
      </c>
      <c r="H1858" s="35" t="s">
        <v>3233</v>
      </c>
      <c r="I1858" s="37">
        <v>505</v>
      </c>
      <c r="J1858" s="53" t="s">
        <v>7748</v>
      </c>
      <c r="K1858" s="52"/>
      <c r="L1858" s="52"/>
    </row>
    <row r="1859" spans="1:12" x14ac:dyDescent="0.2">
      <c r="B1859" s="34" t="s">
        <v>5917</v>
      </c>
      <c r="C1859" s="29"/>
      <c r="D1859" s="29"/>
      <c r="E1859" s="35" t="s">
        <v>2093</v>
      </c>
      <c r="F1859" s="36" t="s">
        <v>3404</v>
      </c>
      <c r="G1859" s="36" t="s">
        <v>5918</v>
      </c>
      <c r="H1859" s="35" t="s">
        <v>2057</v>
      </c>
      <c r="I1859" s="37">
        <v>75</v>
      </c>
      <c r="J1859" s="53" t="s">
        <v>7748</v>
      </c>
      <c r="K1859" s="52"/>
      <c r="L1859" s="52"/>
    </row>
    <row r="1860" spans="1:12" x14ac:dyDescent="0.2">
      <c r="B1860" s="34" t="s">
        <v>5919</v>
      </c>
      <c r="C1860" s="29"/>
      <c r="D1860" s="29"/>
      <c r="E1860" s="35" t="s">
        <v>2093</v>
      </c>
      <c r="F1860" s="36" t="s">
        <v>3404</v>
      </c>
      <c r="G1860" s="36" t="s">
        <v>5920</v>
      </c>
      <c r="H1860" s="35" t="e">
        <v>#N/A</v>
      </c>
      <c r="I1860" s="37">
        <v>96</v>
      </c>
      <c r="J1860" s="53" t="s">
        <v>7748</v>
      </c>
      <c r="K1860" s="52"/>
      <c r="L1860" s="52"/>
    </row>
    <row r="1861" spans="1:12" x14ac:dyDescent="0.2">
      <c r="B1861" s="34" t="s">
        <v>5921</v>
      </c>
      <c r="C1861" s="29"/>
      <c r="D1861" s="29"/>
      <c r="E1861" s="35" t="s">
        <v>2093</v>
      </c>
      <c r="F1861" s="36" t="s">
        <v>3404</v>
      </c>
      <c r="G1861" s="36" t="s">
        <v>5922</v>
      </c>
      <c r="H1861" s="35" t="s">
        <v>2057</v>
      </c>
      <c r="I1861" s="37">
        <v>57</v>
      </c>
      <c r="J1861" s="53" t="s">
        <v>7748</v>
      </c>
      <c r="K1861" s="52"/>
      <c r="L1861" s="52"/>
    </row>
    <row r="1862" spans="1:12" x14ac:dyDescent="0.2">
      <c r="B1862" s="34" t="s">
        <v>5923</v>
      </c>
      <c r="C1862" s="29"/>
      <c r="D1862" s="29"/>
      <c r="E1862" s="35" t="s">
        <v>2093</v>
      </c>
      <c r="F1862" s="36" t="s">
        <v>3404</v>
      </c>
      <c r="G1862" s="36" t="s">
        <v>5924</v>
      </c>
      <c r="H1862" s="35" t="s">
        <v>2057</v>
      </c>
      <c r="I1862" s="37">
        <v>78</v>
      </c>
      <c r="J1862" s="53" t="s">
        <v>7748</v>
      </c>
      <c r="K1862" s="52"/>
      <c r="L1862" s="52"/>
    </row>
    <row r="1863" spans="1:12" x14ac:dyDescent="0.2">
      <c r="B1863" s="34" t="s">
        <v>5925</v>
      </c>
      <c r="C1863" s="29"/>
      <c r="D1863" s="29"/>
      <c r="E1863" s="35" t="s">
        <v>2093</v>
      </c>
      <c r="F1863" s="36" t="s">
        <v>3404</v>
      </c>
      <c r="G1863" s="36" t="s">
        <v>5926</v>
      </c>
      <c r="H1863" s="35" t="s">
        <v>2057</v>
      </c>
      <c r="I1863" s="37">
        <v>60</v>
      </c>
      <c r="J1863" s="53" t="s">
        <v>7748</v>
      </c>
      <c r="K1863" s="52"/>
      <c r="L1863" s="52" t="str">
        <f>IF(VLOOKUP(B1863,Sheet2!A:B,2,FALSE)=0,"",VLOOKUP(B1863,Sheet2!A:B,2,FALSE))</f>
        <v/>
      </c>
    </row>
    <row r="1864" spans="1:12" x14ac:dyDescent="0.2">
      <c r="B1864" s="34" t="s">
        <v>5927</v>
      </c>
      <c r="C1864" s="29"/>
      <c r="D1864" s="29"/>
      <c r="E1864" s="35" t="s">
        <v>2093</v>
      </c>
      <c r="F1864" s="36" t="s">
        <v>3404</v>
      </c>
      <c r="G1864" s="36" t="s">
        <v>5928</v>
      </c>
      <c r="H1864" s="35" t="s">
        <v>2057</v>
      </c>
      <c r="I1864" s="37">
        <v>164</v>
      </c>
      <c r="J1864" s="53" t="s">
        <v>7748</v>
      </c>
      <c r="K1864" s="52"/>
      <c r="L1864" s="52" t="str">
        <f>IF(VLOOKUP(B1864,Sheet2!A:B,2,FALSE)=0,"",VLOOKUP(B1864,Sheet2!A:B,2,FALSE))</f>
        <v/>
      </c>
    </row>
    <row r="1865" spans="1:12" x14ac:dyDescent="0.2">
      <c r="A1865" t="str">
        <f t="shared" ref="A1865:A1867" si="53">F1865&amp;" "&amp;G1865</f>
        <v>双组份水性哑光蓝色实面漆 HZZP007</v>
      </c>
      <c r="B1865" s="29" t="s">
        <v>5929</v>
      </c>
      <c r="C1865" s="29" t="e">
        <f>VLOOKUP(A1865,Sheet5!A:C,2,FALSE)</f>
        <v>#N/A</v>
      </c>
      <c r="D1865" s="29" t="e">
        <f>VLOOKUP(A1865,Sheet5!A:C,3,FALSE)</f>
        <v>#N/A</v>
      </c>
      <c r="E1865" s="35" t="s">
        <v>2055</v>
      </c>
      <c r="F1865" s="108" t="s">
        <v>5930</v>
      </c>
      <c r="G1865" s="108" t="s">
        <v>5465</v>
      </c>
      <c r="H1865" s="35" t="s">
        <v>1062</v>
      </c>
      <c r="I1865" s="37">
        <v>388.5</v>
      </c>
      <c r="J1865" s="52"/>
      <c r="K1865" s="52"/>
      <c r="L1865" s="52" t="str">
        <f>IF(VLOOKUP(B1865,Sheet2!A:B,2,FALSE)=0,"",VLOOKUP(B1865,Sheet2!A:B,2,FALSE))</f>
        <v/>
      </c>
    </row>
    <row r="1866" spans="1:12" x14ac:dyDescent="0.2">
      <c r="A1866" t="str">
        <f t="shared" si="53"/>
        <v>双组份水性S灰实色面漆 HZZP007</v>
      </c>
      <c r="B1866" s="29" t="s">
        <v>5931</v>
      </c>
      <c r="C1866" s="29" t="e">
        <f>VLOOKUP(A1866,Sheet5!A:C,2,FALSE)</f>
        <v>#N/A</v>
      </c>
      <c r="D1866" s="29" t="e">
        <f>VLOOKUP(A1866,Sheet5!A:C,3,FALSE)</f>
        <v>#N/A</v>
      </c>
      <c r="E1866" s="35" t="s">
        <v>2055</v>
      </c>
      <c r="F1866" s="108" t="s">
        <v>5932</v>
      </c>
      <c r="G1866" s="108" t="s">
        <v>5465</v>
      </c>
      <c r="H1866" s="35" t="s">
        <v>1062</v>
      </c>
      <c r="I1866" s="37">
        <v>209.5</v>
      </c>
      <c r="J1866" s="52"/>
      <c r="K1866" s="52"/>
      <c r="L1866" s="52" t="str">
        <f>IF(VLOOKUP(B1866,Sheet2!A:B,2,FALSE)=0,"",VLOOKUP(B1866,Sheet2!A:B,2,FALSE))</f>
        <v/>
      </c>
    </row>
    <row r="1867" spans="1:12" x14ac:dyDescent="0.2">
      <c r="A1867" t="str">
        <f t="shared" si="53"/>
        <v>PU透明底漆 PD2300-20</v>
      </c>
      <c r="B1867" s="29" t="s">
        <v>5933</v>
      </c>
      <c r="C1867" s="29" t="str">
        <f>VLOOKUP(A1867,Sheet5!A:C,2,FALSE)</f>
        <v>UFY00020</v>
      </c>
      <c r="D1867" s="29" t="str">
        <f>VLOOKUP(A1867,Sheet5!A:C,3,FALSE)</f>
        <v>PU透明底漆 PD2300-20</v>
      </c>
      <c r="E1867" s="35" t="s">
        <v>2055</v>
      </c>
      <c r="F1867" s="108" t="s">
        <v>5353</v>
      </c>
      <c r="G1867" s="108" t="s">
        <v>5934</v>
      </c>
      <c r="H1867" s="35" t="s">
        <v>1062</v>
      </c>
      <c r="I1867" s="37">
        <v>7.5</v>
      </c>
      <c r="J1867" s="52"/>
      <c r="K1867" s="52"/>
      <c r="L1867" s="52">
        <f>IF(VLOOKUP(B1867,Sheet2!A:B,2,FALSE)=0,"",VLOOKUP(B1867,Sheet2!A:B,2,FALSE))</f>
        <v>2</v>
      </c>
    </row>
    <row r="1868" spans="1:12" x14ac:dyDescent="0.2">
      <c r="B1868" s="29" t="s">
        <v>1435</v>
      </c>
      <c r="C1868" s="29" t="str">
        <f>VLOOKUP(B1868,所有物料对应供应商单价新旧料号对照!A:C,3,0)</f>
        <v>UFPSJ015</v>
      </c>
      <c r="D1868" s="29" t="str">
        <f>VLOOKUP(B1868,所有物料对应供应商单价新旧料号对照!A:F,4,0)</f>
        <v>纯铜 非标护套电线 英文 0.75平方</v>
      </c>
      <c r="E1868" s="35" t="s">
        <v>2417</v>
      </c>
      <c r="F1868" s="36" t="s">
        <v>5935</v>
      </c>
      <c r="G1868" s="36">
        <v>0</v>
      </c>
      <c r="H1868" s="35" t="s">
        <v>5067</v>
      </c>
      <c r="I1868" s="37">
        <v>0</v>
      </c>
      <c r="J1868" s="52"/>
      <c r="K1868" s="52"/>
      <c r="L1868" s="52">
        <f>IF(VLOOKUP(B1868,Sheet2!A:B,2,FALSE)=0,"",VLOOKUP(B1868,Sheet2!A:B,2,FALSE))</f>
        <v>460</v>
      </c>
    </row>
    <row r="1869" spans="1:12" x14ac:dyDescent="0.2">
      <c r="A1869" t="str">
        <f>F1869&amp;" "&amp;G1869</f>
        <v>油枪 0</v>
      </c>
      <c r="B1869" s="29" t="s">
        <v>5936</v>
      </c>
      <c r="C1869" s="29" t="e">
        <f>VLOOKUP(A1869,Sheet5!A:C,2,FALSE)</f>
        <v>#N/A</v>
      </c>
      <c r="D1869" s="29" t="e">
        <f>VLOOKUP(A1869,Sheet5!A:C,3,FALSE)</f>
        <v>#N/A</v>
      </c>
      <c r="E1869" s="35" t="s">
        <v>2417</v>
      </c>
      <c r="F1869" s="108" t="s">
        <v>5937</v>
      </c>
      <c r="G1869" s="108">
        <v>0</v>
      </c>
      <c r="H1869" s="35" t="s">
        <v>2089</v>
      </c>
      <c r="I1869" s="37">
        <v>4</v>
      </c>
      <c r="J1869" s="52"/>
      <c r="K1869" s="52"/>
      <c r="L1869" s="52" t="str">
        <f>IF(VLOOKUP(B1869,Sheet2!A:B,2,FALSE)=0,"",VLOOKUP(B1869,Sheet2!A:B,2,FALSE))</f>
        <v/>
      </c>
    </row>
    <row r="1870" spans="1:12" s="49" customFormat="1" x14ac:dyDescent="0.2">
      <c r="B1870" s="47" t="s">
        <v>1427</v>
      </c>
      <c r="C1870" s="47" t="str">
        <f>VLOOKUP(B1870,所有物料对应供应商单价新旧料号对照!A:C,3,0)</f>
        <v>UFPSJ011</v>
      </c>
      <c r="D1870" s="47" t="str">
        <f>VLOOKUP(B1870,所有物料对应供应商单价新旧料号对照!A:F,4,0)</f>
        <v>丙烯酸泡棉 3M双面胶 1mm 红黄</v>
      </c>
      <c r="E1870" s="47" t="s">
        <v>2417</v>
      </c>
      <c r="F1870" s="39" t="s">
        <v>5938</v>
      </c>
      <c r="G1870" s="39" t="s">
        <v>5939</v>
      </c>
      <c r="H1870" s="47" t="s">
        <v>5067</v>
      </c>
      <c r="I1870" s="40">
        <v>5</v>
      </c>
      <c r="J1870" s="70"/>
      <c r="K1870" s="70"/>
      <c r="L1870" s="52" t="str">
        <f>IF(VLOOKUP(B1870,Sheet2!A:B,2,FALSE)=0,"",VLOOKUP(B1870,Sheet2!A:B,2,FALSE))</f>
        <v/>
      </c>
    </row>
    <row r="1871" spans="1:12" x14ac:dyDescent="0.2">
      <c r="A1871" t="str">
        <f t="shared" ref="A1871:A1875" si="54">F1871&amp;" "&amp;G1871</f>
        <v>密度板 3mm</v>
      </c>
      <c r="B1871" s="29" t="s">
        <v>5940</v>
      </c>
      <c r="C1871" s="29" t="e">
        <f>VLOOKUP(A1871,Sheet5!A:C,2,FALSE)</f>
        <v>#N/A</v>
      </c>
      <c r="D1871" s="29" t="e">
        <f>VLOOKUP(A1871,Sheet5!A:C,3,FALSE)</f>
        <v>#N/A</v>
      </c>
      <c r="E1871" s="35" t="s">
        <v>2055</v>
      </c>
      <c r="F1871" s="108" t="s">
        <v>5941</v>
      </c>
      <c r="G1871" s="108" t="s">
        <v>5769</v>
      </c>
      <c r="H1871" s="35" t="s">
        <v>2057</v>
      </c>
      <c r="I1871" s="37">
        <v>193</v>
      </c>
      <c r="J1871" s="52"/>
      <c r="K1871" s="52"/>
      <c r="L1871" s="52" t="str">
        <f>IF(VLOOKUP(B1871,Sheet2!A:B,2,FALSE)=0,"",VLOOKUP(B1871,Sheet2!A:B,2,FALSE))</f>
        <v/>
      </c>
    </row>
    <row r="1872" spans="1:12" x14ac:dyDescent="0.2">
      <c r="A1872" t="str">
        <f t="shared" si="54"/>
        <v>防撞胶粒 10*2</v>
      </c>
      <c r="B1872" s="29" t="s">
        <v>5942</v>
      </c>
      <c r="C1872" s="29" t="e">
        <f>VLOOKUP(A1872,Sheet5!A:C,2,FALSE)</f>
        <v>#N/A</v>
      </c>
      <c r="D1872" s="29" t="e">
        <f>VLOOKUP(A1872,Sheet5!A:C,3,FALSE)</f>
        <v>#N/A</v>
      </c>
      <c r="E1872" s="35" t="s">
        <v>2417</v>
      </c>
      <c r="F1872" s="108" t="s">
        <v>2708</v>
      </c>
      <c r="G1872" s="108" t="s">
        <v>5943</v>
      </c>
      <c r="H1872" s="35" t="s">
        <v>2089</v>
      </c>
      <c r="I1872" s="37">
        <v>86280</v>
      </c>
      <c r="J1872" s="52"/>
      <c r="K1872" s="52"/>
      <c r="L1872" s="52" t="str">
        <f>IF(VLOOKUP(B1872,Sheet2!A:B,2,FALSE)=0,"",VLOOKUP(B1872,Sheet2!A:B,2,FALSE))</f>
        <v/>
      </c>
    </row>
    <row r="1873" spans="1:12" x14ac:dyDescent="0.2">
      <c r="A1873" t="str">
        <f t="shared" si="54"/>
        <v>T50枪钉 0</v>
      </c>
      <c r="B1873" s="29" t="s">
        <v>5944</v>
      </c>
      <c r="C1873" s="29" t="str">
        <f>VLOOKUP(A1873,Sheet5!A:C,2,FALSE)</f>
        <v>UFPLS065</v>
      </c>
      <c r="D1873" s="29" t="str">
        <f>VLOOKUP(A1873,Sheet5!A:C,3,FALSE)</f>
        <v>钢 枪钉 F50</v>
      </c>
      <c r="E1873" s="35" t="s">
        <v>2079</v>
      </c>
      <c r="F1873" s="108" t="s">
        <v>5945</v>
      </c>
      <c r="G1873" s="108">
        <v>0</v>
      </c>
      <c r="H1873" s="35" t="s">
        <v>2089</v>
      </c>
      <c r="I1873" s="37">
        <v>27</v>
      </c>
      <c r="J1873" s="52"/>
      <c r="K1873" s="52"/>
      <c r="L1873" s="52">
        <f>IF(VLOOKUP(B1873,Sheet2!A:B,2,FALSE)=0,"",VLOOKUP(B1873,Sheet2!A:B,2,FALSE))</f>
        <v>6</v>
      </c>
    </row>
    <row r="1874" spans="1:12" x14ac:dyDescent="0.2">
      <c r="A1874" t="str">
        <f t="shared" si="54"/>
        <v>纸箱 A022163/78545*485*580</v>
      </c>
      <c r="B1874" s="29" t="s">
        <v>5946</v>
      </c>
      <c r="C1874" s="29" t="e">
        <f>VLOOKUP(A1874,Sheet5!A:C,2,FALSE)</f>
        <v>#N/A</v>
      </c>
      <c r="D1874" s="29" t="e">
        <f>VLOOKUP(A1874,Sheet5!A:C,3,FALSE)</f>
        <v>#N/A</v>
      </c>
      <c r="E1874" s="35" t="s">
        <v>2093</v>
      </c>
      <c r="F1874" s="108" t="s">
        <v>5633</v>
      </c>
      <c r="G1874" s="108" t="s">
        <v>8622</v>
      </c>
      <c r="H1874" s="35" t="s">
        <v>2089</v>
      </c>
      <c r="I1874" s="37">
        <v>30</v>
      </c>
      <c r="J1874" s="52"/>
      <c r="K1874" s="52"/>
      <c r="L1874" s="52" t="str">
        <f>IF(VLOOKUP(B1874,Sheet2!A:B,2,FALSE)=0,"",VLOOKUP(B1874,Sheet2!A:B,2,FALSE))</f>
        <v/>
      </c>
    </row>
    <row r="1875" spans="1:12" x14ac:dyDescent="0.2">
      <c r="A1875" t="str">
        <f t="shared" si="54"/>
        <v>纸箱 (单瓦楞双面纸皮）1.5*1.2米</v>
      </c>
      <c r="B1875" s="29" t="s">
        <v>5948</v>
      </c>
      <c r="C1875" s="29" t="e">
        <f>VLOOKUP(A1875,Sheet5!A:C,2,FALSE)</f>
        <v>#N/A</v>
      </c>
      <c r="D1875" s="29" t="e">
        <f>VLOOKUP(A1875,Sheet5!A:C,3,FALSE)</f>
        <v>#N/A</v>
      </c>
      <c r="E1875" s="35" t="s">
        <v>2093</v>
      </c>
      <c r="F1875" s="108" t="s">
        <v>5633</v>
      </c>
      <c r="G1875" s="108" t="s">
        <v>8623</v>
      </c>
      <c r="H1875" s="35" t="s">
        <v>2089</v>
      </c>
      <c r="I1875" s="37">
        <v>60</v>
      </c>
      <c r="J1875" s="52"/>
      <c r="K1875" s="52"/>
      <c r="L1875" s="52" t="str">
        <f>IF(VLOOKUP(B1875,Sheet2!A:B,2,FALSE)=0,"",VLOOKUP(B1875,Sheet2!A:B,2,FALSE))</f>
        <v/>
      </c>
    </row>
    <row r="1876" spans="1:12" x14ac:dyDescent="0.2">
      <c r="B1876" s="29" t="s">
        <v>1530</v>
      </c>
      <c r="C1876" s="29" t="str">
        <f>VLOOKUP(B1876,所有物料对应供应商单价新旧料号对照!A:C,3,0)</f>
        <v>UFBZX012</v>
      </c>
      <c r="D1876" s="29" t="str">
        <f>VLOOKUP(B1876,所有物料对应供应商单价新旧料号对照!A:F,4,0)</f>
        <v>五层牛卡纸 UF9032202外纸箱 570*480*865 原色 附图</v>
      </c>
      <c r="E1876" s="35" t="s">
        <v>2093</v>
      </c>
      <c r="F1876" s="36" t="s">
        <v>5950</v>
      </c>
      <c r="G1876" s="36" t="s">
        <v>5951</v>
      </c>
      <c r="H1876" s="35" t="s">
        <v>2089</v>
      </c>
      <c r="I1876" s="37">
        <v>123</v>
      </c>
      <c r="J1876" s="52"/>
      <c r="K1876" s="52"/>
      <c r="L1876" s="52">
        <v>29</v>
      </c>
    </row>
    <row r="1877" spans="1:12" x14ac:dyDescent="0.2">
      <c r="A1877" t="str">
        <f t="shared" ref="A1877:A1901" si="55">F1877&amp;" "&amp;G1877</f>
        <v>二合一杆KD杆子 0</v>
      </c>
      <c r="B1877" s="29" t="s">
        <v>5952</v>
      </c>
      <c r="C1877" s="29" t="e">
        <f>VLOOKUP(A1877,Sheet5!A:C,2,FALSE)</f>
        <v>#N/A</v>
      </c>
      <c r="D1877" s="29" t="e">
        <f>VLOOKUP(A1877,Sheet5!A:C,3,FALSE)</f>
        <v>#N/A</v>
      </c>
      <c r="E1877" s="35" t="s">
        <v>2079</v>
      </c>
      <c r="F1877" s="108" t="s">
        <v>5953</v>
      </c>
      <c r="G1877" s="108">
        <v>0</v>
      </c>
      <c r="H1877" s="35" t="s">
        <v>2089</v>
      </c>
      <c r="I1877" s="37">
        <v>3000</v>
      </c>
      <c r="J1877" s="52"/>
      <c r="K1877" s="52"/>
      <c r="L1877" s="52">
        <f>IF(VLOOKUP(B1877,Sheet2!A:B,2,FALSE)=0,"",VLOOKUP(B1877,Sheet2!A:B,2,FALSE))</f>
        <v>4500</v>
      </c>
    </row>
    <row r="1878" spans="1:12" x14ac:dyDescent="0.2">
      <c r="A1878" t="str">
        <f t="shared" si="55"/>
        <v>铝合金地脚 35*38*150</v>
      </c>
      <c r="B1878" s="29" t="s">
        <v>5954</v>
      </c>
      <c r="C1878" s="29" t="e">
        <f>VLOOKUP(A1878,Sheet5!A:C,2,FALSE)</f>
        <v>#N/A</v>
      </c>
      <c r="D1878" s="29" t="e">
        <f>VLOOKUP(A1878,Sheet5!A:C,3,FALSE)</f>
        <v>#N/A</v>
      </c>
      <c r="E1878" s="35" t="s">
        <v>2079</v>
      </c>
      <c r="F1878" s="108" t="s">
        <v>5955</v>
      </c>
      <c r="G1878" s="108" t="s">
        <v>5956</v>
      </c>
      <c r="H1878" s="35" t="s">
        <v>2089</v>
      </c>
      <c r="I1878" s="37">
        <v>11</v>
      </c>
      <c r="J1878" s="52"/>
      <c r="K1878" s="52"/>
      <c r="L1878" s="52" t="str">
        <f>IF(VLOOKUP(B1878,Sheet2!A:B,2,FALSE)=0,"",VLOOKUP(B1878,Sheet2!A:B,2,FALSE))</f>
        <v/>
      </c>
    </row>
    <row r="1879" spans="1:12" x14ac:dyDescent="0.2">
      <c r="A1879" t="str">
        <f t="shared" si="55"/>
        <v>铝合金地脚 35*38*180</v>
      </c>
      <c r="B1879" s="29" t="s">
        <v>5957</v>
      </c>
      <c r="C1879" s="29" t="e">
        <f>VLOOKUP(A1879,Sheet5!A:C,2,FALSE)</f>
        <v>#N/A</v>
      </c>
      <c r="D1879" s="29" t="e">
        <f>VLOOKUP(A1879,Sheet5!A:C,3,FALSE)</f>
        <v>#N/A</v>
      </c>
      <c r="E1879" s="35" t="s">
        <v>2079</v>
      </c>
      <c r="F1879" s="108" t="s">
        <v>5955</v>
      </c>
      <c r="G1879" s="108" t="s">
        <v>5958</v>
      </c>
      <c r="H1879" s="35" t="s">
        <v>2089</v>
      </c>
      <c r="I1879" s="37">
        <v>30</v>
      </c>
      <c r="J1879" s="52"/>
      <c r="K1879" s="52"/>
      <c r="L1879" s="52" t="str">
        <f>IF(VLOOKUP(B1879,Sheet2!A:B,2,FALSE)=0,"",VLOOKUP(B1879,Sheet2!A:B,2,FALSE))</f>
        <v/>
      </c>
    </row>
    <row r="1880" spans="1:12" x14ac:dyDescent="0.2">
      <c r="A1880" t="str">
        <f t="shared" si="55"/>
        <v>铁丝 0</v>
      </c>
      <c r="B1880" s="29" t="s">
        <v>5959</v>
      </c>
      <c r="C1880" s="29" t="e">
        <f>VLOOKUP(A1880,Sheet5!A:C,2,FALSE)</f>
        <v>#N/A</v>
      </c>
      <c r="D1880" s="29" t="e">
        <f>VLOOKUP(A1880,Sheet5!A:C,3,FALSE)</f>
        <v>#N/A</v>
      </c>
      <c r="E1880" s="35" t="s">
        <v>2079</v>
      </c>
      <c r="F1880" s="108" t="s">
        <v>5960</v>
      </c>
      <c r="G1880" s="108">
        <v>0</v>
      </c>
      <c r="H1880" s="35" t="s">
        <v>2072</v>
      </c>
      <c r="I1880" s="37">
        <v>320</v>
      </c>
      <c r="J1880" s="52"/>
      <c r="K1880" s="52"/>
      <c r="L1880" s="52" t="str">
        <f>IF(VLOOKUP(B1880,Sheet2!A:B,2,FALSE)=0,"",VLOOKUP(B1880,Sheet2!A:B,2,FALSE))</f>
        <v/>
      </c>
    </row>
    <row r="1881" spans="1:12" x14ac:dyDescent="0.2">
      <c r="A1881" t="str">
        <f t="shared" si="55"/>
        <v>二节反弹滑轨 350MM</v>
      </c>
      <c r="B1881" s="29" t="s">
        <v>5961</v>
      </c>
      <c r="C1881" s="29" t="str">
        <f>VLOOKUP(A1881,Sheet5!A:C,2,FALSE)</f>
        <v>UFPHG012</v>
      </c>
      <c r="D1881" s="29" t="str">
        <f>VLOOKUP(A1881,Sheet5!A:C,3,FALSE)</f>
        <v>不锈钢 二节反弹滑轨 半拉350mm 镀镍</v>
      </c>
      <c r="E1881" s="35" t="s">
        <v>2079</v>
      </c>
      <c r="F1881" s="108" t="s">
        <v>5962</v>
      </c>
      <c r="G1881" s="108" t="s">
        <v>2647</v>
      </c>
      <c r="H1881" s="35" t="s">
        <v>2618</v>
      </c>
      <c r="I1881" s="37">
        <v>20</v>
      </c>
      <c r="J1881" s="52"/>
      <c r="K1881" s="52"/>
      <c r="L1881" s="52">
        <f>IF(VLOOKUP(B1881,Sheet2!A:B,2,FALSE)=0,"",VLOOKUP(B1881,Sheet2!A:B,2,FALSE))</f>
        <v>10</v>
      </c>
    </row>
    <row r="1882" spans="1:12" x14ac:dyDescent="0.2">
      <c r="A1882" t="str">
        <f t="shared" si="55"/>
        <v>磨砂镜片 90323031807*657</v>
      </c>
      <c r="B1882" s="29" t="s">
        <v>5963</v>
      </c>
      <c r="C1882" s="29" t="e">
        <f>VLOOKUP(A1882,Sheet5!A:C,2,FALSE)</f>
        <v>#N/A</v>
      </c>
      <c r="D1882" s="29" t="e">
        <f>VLOOKUP(A1882,Sheet5!A:C,3,FALSE)</f>
        <v>#N/A</v>
      </c>
      <c r="E1882" s="35" t="s">
        <v>2055</v>
      </c>
      <c r="F1882" s="108" t="s">
        <v>5964</v>
      </c>
      <c r="G1882" s="108" t="s">
        <v>8624</v>
      </c>
      <c r="H1882" s="35" t="s">
        <v>2484</v>
      </c>
      <c r="I1882" s="37">
        <v>32</v>
      </c>
      <c r="J1882" s="52"/>
      <c r="K1882" s="52"/>
      <c r="L1882" s="52" t="str">
        <f>IF(VLOOKUP(B1882,Sheet2!A:B,2,FALSE)=0,"",VLOOKUP(B1882,Sheet2!A:B,2,FALSE))</f>
        <v/>
      </c>
    </row>
    <row r="1883" spans="1:12" x14ac:dyDescent="0.2">
      <c r="A1883" t="str">
        <f t="shared" si="55"/>
        <v>白玻镜片 1116*205*5</v>
      </c>
      <c r="B1883" s="29" t="s">
        <v>5966</v>
      </c>
      <c r="C1883" s="29" t="e">
        <f>VLOOKUP(A1883,Sheet5!A:C,2,FALSE)</f>
        <v>#N/A</v>
      </c>
      <c r="D1883" s="29" t="e">
        <f>VLOOKUP(A1883,Sheet5!A:C,3,FALSE)</f>
        <v>#N/A</v>
      </c>
      <c r="E1883" s="35" t="s">
        <v>2055</v>
      </c>
      <c r="F1883" s="108" t="s">
        <v>5967</v>
      </c>
      <c r="G1883" s="108" t="s">
        <v>5968</v>
      </c>
      <c r="H1883" s="35" t="s">
        <v>2484</v>
      </c>
      <c r="I1883" s="37">
        <v>14</v>
      </c>
      <c r="J1883" s="52"/>
      <c r="K1883" s="52"/>
      <c r="L1883" s="52" t="str">
        <f>IF(VLOOKUP(B1883,Sheet2!A:B,2,FALSE)=0,"",VLOOKUP(B1883,Sheet2!A:B,2,FALSE))</f>
        <v/>
      </c>
    </row>
    <row r="1884" spans="1:12" x14ac:dyDescent="0.2">
      <c r="A1884" t="str">
        <f t="shared" si="55"/>
        <v>样品银镜 594*500*5</v>
      </c>
      <c r="B1884" s="29" t="s">
        <v>5969</v>
      </c>
      <c r="C1884" s="29" t="e">
        <f>VLOOKUP(A1884,Sheet5!A:C,2,FALSE)</f>
        <v>#N/A</v>
      </c>
      <c r="D1884" s="29" t="e">
        <f>VLOOKUP(A1884,Sheet5!A:C,3,FALSE)</f>
        <v>#N/A</v>
      </c>
      <c r="E1884" s="35" t="s">
        <v>2055</v>
      </c>
      <c r="F1884" s="108" t="s">
        <v>5970</v>
      </c>
      <c r="G1884" s="108" t="s">
        <v>5971</v>
      </c>
      <c r="H1884" s="35" t="s">
        <v>2484</v>
      </c>
      <c r="I1884" s="37">
        <v>654</v>
      </c>
      <c r="J1884" s="52"/>
      <c r="K1884" s="52"/>
      <c r="L1884" s="52" t="str">
        <f>IF(VLOOKUP(B1884,Sheet2!A:B,2,FALSE)=0,"",VLOOKUP(B1884,Sheet2!A:B,2,FALSE))</f>
        <v/>
      </c>
    </row>
    <row r="1885" spans="1:12" x14ac:dyDescent="0.2">
      <c r="A1885" t="str">
        <f t="shared" si="55"/>
        <v>样品银镜 594*299*5</v>
      </c>
      <c r="B1885" s="29" t="s">
        <v>5972</v>
      </c>
      <c r="C1885" s="29" t="e">
        <f>VLOOKUP(A1885,Sheet5!A:C,2,FALSE)</f>
        <v>#N/A</v>
      </c>
      <c r="D1885" s="29" t="e">
        <f>VLOOKUP(A1885,Sheet5!A:C,3,FALSE)</f>
        <v>#N/A</v>
      </c>
      <c r="E1885" s="35" t="s">
        <v>2055</v>
      </c>
      <c r="F1885" s="108" t="s">
        <v>5970</v>
      </c>
      <c r="G1885" s="108" t="s">
        <v>5973</v>
      </c>
      <c r="H1885" s="35" t="s">
        <v>2484</v>
      </c>
      <c r="I1885" s="37">
        <v>634</v>
      </c>
      <c r="J1885" s="52"/>
      <c r="K1885" s="52"/>
      <c r="L1885" s="52" t="str">
        <f>IF(VLOOKUP(B1885,Sheet2!A:B,2,FALSE)=0,"",VLOOKUP(B1885,Sheet2!A:B,2,FALSE))</f>
        <v/>
      </c>
    </row>
    <row r="1886" spans="1:12" x14ac:dyDescent="0.2">
      <c r="A1886" t="str">
        <f t="shared" si="55"/>
        <v>钢化玻璃磨直边/异性导斜边 9011307-2262*107</v>
      </c>
      <c r="B1886" s="29" t="s">
        <v>5974</v>
      </c>
      <c r="C1886" s="29" t="e">
        <f>VLOOKUP(A1886,Sheet5!A:C,2,FALSE)</f>
        <v>#N/A</v>
      </c>
      <c r="D1886" s="29" t="e">
        <f>VLOOKUP(A1886,Sheet5!A:C,3,FALSE)</f>
        <v>#N/A</v>
      </c>
      <c r="E1886" s="35" t="s">
        <v>2055</v>
      </c>
      <c r="F1886" s="108" t="s">
        <v>5975</v>
      </c>
      <c r="G1886" s="108" t="s">
        <v>8625</v>
      </c>
      <c r="H1886" s="35" t="s">
        <v>2484</v>
      </c>
      <c r="I1886" s="37">
        <v>3</v>
      </c>
      <c r="J1886" s="52"/>
      <c r="K1886" s="52"/>
      <c r="L1886" s="52" t="str">
        <f>IF(VLOOKUP(B1886,Sheet2!A:B,2,FALSE)=0,"",VLOOKUP(B1886,Sheet2!A:B,2,FALSE))</f>
        <v/>
      </c>
    </row>
    <row r="1887" spans="1:12" x14ac:dyDescent="0.2">
      <c r="A1887" t="str">
        <f t="shared" si="55"/>
        <v>钢化玻璃磨斜边 9012207262*351</v>
      </c>
      <c r="B1887" s="29" t="s">
        <v>5977</v>
      </c>
      <c r="C1887" s="29" t="e">
        <f>VLOOKUP(A1887,Sheet5!A:C,2,FALSE)</f>
        <v>#N/A</v>
      </c>
      <c r="D1887" s="29" t="e">
        <f>VLOOKUP(A1887,Sheet5!A:C,3,FALSE)</f>
        <v>#N/A</v>
      </c>
      <c r="E1887" s="35" t="s">
        <v>2055</v>
      </c>
      <c r="F1887" s="108" t="s">
        <v>5978</v>
      </c>
      <c r="G1887" s="107" t="s">
        <v>8626</v>
      </c>
      <c r="H1887" s="35" t="s">
        <v>2484</v>
      </c>
      <c r="I1887" s="37">
        <v>332</v>
      </c>
      <c r="J1887" s="52"/>
      <c r="K1887" s="52"/>
      <c r="L1887" s="52" t="str">
        <f>IF(VLOOKUP(B1887,Sheet2!A:B,2,FALSE)=0,"",VLOOKUP(B1887,Sheet2!A:B,2,FALSE))</f>
        <v/>
      </c>
    </row>
    <row r="1888" spans="1:12" x14ac:dyDescent="0.2">
      <c r="A1888" t="str">
        <f t="shared" si="55"/>
        <v>电线 2*1</v>
      </c>
      <c r="B1888" s="29" t="s">
        <v>5979</v>
      </c>
      <c r="C1888" s="29" t="e">
        <f>VLOOKUP(A1888,Sheet5!A:C,2,FALSE)</f>
        <v>#N/A</v>
      </c>
      <c r="D1888" s="29" t="e">
        <f>VLOOKUP(A1888,Sheet5!A:C,3,FALSE)</f>
        <v>#N/A</v>
      </c>
      <c r="E1888" s="35" t="s">
        <v>2417</v>
      </c>
      <c r="F1888" s="108" t="s">
        <v>5935</v>
      </c>
      <c r="G1888" s="108" t="s">
        <v>5980</v>
      </c>
      <c r="H1888" s="35" t="s">
        <v>5067</v>
      </c>
      <c r="I1888" s="37">
        <v>5</v>
      </c>
      <c r="J1888" s="52"/>
      <c r="K1888" s="52"/>
      <c r="L1888" s="52" t="str">
        <f>IF(VLOOKUP(B1888,Sheet2!A:B,2,FALSE)=0,"",VLOOKUP(B1888,Sheet2!A:B,2,FALSE))</f>
        <v/>
      </c>
    </row>
    <row r="1889" spans="1:12" x14ac:dyDescent="0.2">
      <c r="A1889" t="str">
        <f t="shared" si="55"/>
        <v>双面胶-强效 3m</v>
      </c>
      <c r="B1889" s="29" t="s">
        <v>5982</v>
      </c>
      <c r="C1889" s="29" t="e">
        <f>VLOOKUP(A1889,Sheet5!A:C,2,FALSE)</f>
        <v>#N/A</v>
      </c>
      <c r="D1889" s="29" t="e">
        <f>VLOOKUP(A1889,Sheet5!A:C,3,FALSE)</f>
        <v>#N/A</v>
      </c>
      <c r="E1889" s="35" t="s">
        <v>2417</v>
      </c>
      <c r="F1889" s="108" t="s">
        <v>5983</v>
      </c>
      <c r="G1889" s="108" t="s">
        <v>5984</v>
      </c>
      <c r="H1889" s="35" t="s">
        <v>5067</v>
      </c>
      <c r="I1889" s="37">
        <v>20</v>
      </c>
      <c r="J1889" s="52"/>
      <c r="K1889" s="52"/>
      <c r="L1889" s="52" t="str">
        <f>IF(VLOOKUP(B1889,Sheet2!A:B,2,FALSE)=0,"",VLOOKUP(B1889,Sheet2!A:B,2,FALSE))</f>
        <v/>
      </c>
    </row>
    <row r="1890" spans="1:12" x14ac:dyDescent="0.2">
      <c r="A1890" t="str">
        <f t="shared" si="55"/>
        <v>240垃圾袋 0</v>
      </c>
      <c r="B1890" s="29" t="s">
        <v>5985</v>
      </c>
      <c r="C1890" s="29" t="e">
        <f>VLOOKUP(A1890,Sheet5!A:C,2,FALSE)</f>
        <v>#N/A</v>
      </c>
      <c r="D1890" s="29" t="e">
        <f>VLOOKUP(A1890,Sheet5!A:C,3,FALSE)</f>
        <v>#N/A</v>
      </c>
      <c r="E1890" s="35" t="s">
        <v>2417</v>
      </c>
      <c r="F1890" s="108" t="s">
        <v>5986</v>
      </c>
      <c r="G1890" s="108">
        <v>0</v>
      </c>
      <c r="H1890" s="35" t="s">
        <v>2089</v>
      </c>
      <c r="I1890" s="37">
        <v>20</v>
      </c>
      <c r="J1890" s="52"/>
      <c r="K1890" s="52"/>
      <c r="L1890" s="52" t="str">
        <f>IF(VLOOKUP(B1890,Sheet2!A:B,2,FALSE)=0,"",VLOOKUP(B1890,Sheet2!A:B,2,FALSE))</f>
        <v/>
      </c>
    </row>
    <row r="1891" spans="1:12" x14ac:dyDescent="0.2">
      <c r="A1891" t="str">
        <f t="shared" si="55"/>
        <v>T5灯管 0</v>
      </c>
      <c r="B1891" s="29" t="s">
        <v>5987</v>
      </c>
      <c r="C1891" s="29" t="str">
        <f>VLOOKUP(A1891,Sheet5!A:C,2,FALSE)</f>
        <v>UFFQT027</v>
      </c>
      <c r="D1891" s="29" t="str">
        <f>VLOOKUP(A1891,Sheet5!A:C,3,FALSE)</f>
        <v>玻璃 灯管 350 白色</v>
      </c>
      <c r="E1891" s="35" t="s">
        <v>2417</v>
      </c>
      <c r="F1891" s="108" t="s">
        <v>5988</v>
      </c>
      <c r="G1891" s="108">
        <v>0</v>
      </c>
      <c r="H1891" s="35" t="s">
        <v>5015</v>
      </c>
      <c r="I1891" s="37">
        <v>3</v>
      </c>
      <c r="J1891" s="52"/>
      <c r="K1891" s="52"/>
      <c r="L1891" s="52">
        <f>IF(VLOOKUP(B1891,Sheet2!A:B,2,FALSE)=0,"",VLOOKUP(B1891,Sheet2!A:B,2,FALSE))</f>
        <v>20</v>
      </c>
    </row>
    <row r="1892" spans="1:12" x14ac:dyDescent="0.2">
      <c r="A1892" t="str">
        <f t="shared" si="55"/>
        <v>钻头 5*70L/R</v>
      </c>
      <c r="B1892" s="29" t="s">
        <v>5989</v>
      </c>
      <c r="C1892" s="29" t="e">
        <f>VLOOKUP(A1892,Sheet5!A:C,2,FALSE)</f>
        <v>#N/A</v>
      </c>
      <c r="D1892" s="29" t="e">
        <f>VLOOKUP(A1892,Sheet5!A:C,3,FALSE)</f>
        <v>#N/A</v>
      </c>
      <c r="E1892" s="35" t="s">
        <v>2417</v>
      </c>
      <c r="F1892" s="108" t="s">
        <v>5123</v>
      </c>
      <c r="G1892" s="108" t="s">
        <v>5990</v>
      </c>
      <c r="H1892" s="35" t="s">
        <v>3216</v>
      </c>
      <c r="I1892" s="37">
        <v>16</v>
      </c>
      <c r="J1892" s="52"/>
      <c r="K1892" s="52"/>
      <c r="L1892" s="52" t="str">
        <f>IF(VLOOKUP(B1892,Sheet2!A:B,2,FALSE)=0,"",VLOOKUP(B1892,Sheet2!A:B,2,FALSE))</f>
        <v/>
      </c>
    </row>
    <row r="1893" spans="1:12" x14ac:dyDescent="0.2">
      <c r="A1893" t="str">
        <f t="shared" si="55"/>
        <v>导轨油 0</v>
      </c>
      <c r="B1893" s="29" t="s">
        <v>5991</v>
      </c>
      <c r="C1893" s="29" t="e">
        <f>VLOOKUP(A1893,Sheet5!A:C,2,FALSE)</f>
        <v>#N/A</v>
      </c>
      <c r="D1893" s="29" t="e">
        <f>VLOOKUP(A1893,Sheet5!A:C,3,FALSE)</f>
        <v>#N/A</v>
      </c>
      <c r="E1893" s="35" t="s">
        <v>2417</v>
      </c>
      <c r="F1893" s="108" t="s">
        <v>5992</v>
      </c>
      <c r="G1893" s="108">
        <v>0</v>
      </c>
      <c r="H1893" s="35" t="s">
        <v>5063</v>
      </c>
      <c r="I1893" s="37">
        <v>5</v>
      </c>
      <c r="J1893" s="52"/>
      <c r="K1893" s="52"/>
      <c r="L1893" s="52" t="str">
        <f>IF(VLOOKUP(B1893,Sheet2!A:B,2,FALSE)=0,"",VLOOKUP(B1893,Sheet2!A:B,2,FALSE))</f>
        <v/>
      </c>
    </row>
    <row r="1894" spans="1:12" x14ac:dyDescent="0.2">
      <c r="A1894" t="str">
        <f t="shared" si="55"/>
        <v>高压电胶带 0</v>
      </c>
      <c r="B1894" s="29" t="s">
        <v>5993</v>
      </c>
      <c r="C1894" s="29" t="e">
        <f>VLOOKUP(A1894,Sheet5!A:C,2,FALSE)</f>
        <v>#N/A</v>
      </c>
      <c r="D1894" s="29" t="e">
        <f>VLOOKUP(A1894,Sheet5!A:C,3,FALSE)</f>
        <v>#N/A</v>
      </c>
      <c r="E1894" s="35" t="s">
        <v>2417</v>
      </c>
      <c r="F1894" s="108" t="s">
        <v>5994</v>
      </c>
      <c r="G1894" s="108">
        <v>0</v>
      </c>
      <c r="H1894" s="35" t="s">
        <v>5067</v>
      </c>
      <c r="I1894" s="37">
        <v>24</v>
      </c>
      <c r="J1894" s="52"/>
      <c r="K1894" s="52"/>
      <c r="L1894" s="52" t="str">
        <f>IF(VLOOKUP(B1894,Sheet2!A:B,2,FALSE)=0,"",VLOOKUP(B1894,Sheet2!A:B,2,FALSE))</f>
        <v/>
      </c>
    </row>
    <row r="1895" spans="1:12" x14ac:dyDescent="0.2">
      <c r="A1895" t="str">
        <f t="shared" si="55"/>
        <v>塑料波纹管 0</v>
      </c>
      <c r="B1895" s="29" t="s">
        <v>5995</v>
      </c>
      <c r="C1895" s="29" t="str">
        <f>VLOOKUP(A1895,Sheet5!A:C,2,FALSE)</f>
        <v>UFFQT058</v>
      </c>
      <c r="D1895" s="29" t="str">
        <f>VLOOKUP(A1895,Sheet5!A:C,3,FALSE)</f>
        <v>塑料 波纹管 黑色</v>
      </c>
      <c r="E1895" s="35" t="s">
        <v>2417</v>
      </c>
      <c r="F1895" s="108" t="s">
        <v>5996</v>
      </c>
      <c r="G1895" s="108">
        <v>0</v>
      </c>
      <c r="H1895" s="35" t="s">
        <v>5067</v>
      </c>
      <c r="I1895" s="37">
        <v>100</v>
      </c>
      <c r="J1895" s="52"/>
      <c r="K1895" s="52"/>
      <c r="L1895" s="52">
        <f>IF(VLOOKUP(B1895,Sheet2!A:B,2,FALSE)=0,"",VLOOKUP(B1895,Sheet2!A:B,2,FALSE))</f>
        <v>1</v>
      </c>
    </row>
    <row r="1896" spans="1:12" x14ac:dyDescent="0.2">
      <c r="A1896" t="str">
        <f t="shared" si="55"/>
        <v>碳刷 0</v>
      </c>
      <c r="B1896" s="29" t="s">
        <v>5997</v>
      </c>
      <c r="C1896" s="29" t="e">
        <f>VLOOKUP(A1896,Sheet5!A:C,2,FALSE)</f>
        <v>#N/A</v>
      </c>
      <c r="D1896" s="29" t="e">
        <f>VLOOKUP(A1896,Sheet5!A:C,3,FALSE)</f>
        <v>#N/A</v>
      </c>
      <c r="E1896" s="35" t="s">
        <v>2417</v>
      </c>
      <c r="F1896" s="108" t="s">
        <v>5998</v>
      </c>
      <c r="G1896" s="108">
        <v>0</v>
      </c>
      <c r="H1896" s="35" t="s">
        <v>2089</v>
      </c>
      <c r="I1896" s="37">
        <v>50</v>
      </c>
      <c r="J1896" s="52"/>
      <c r="K1896" s="52"/>
      <c r="L1896" s="52" t="str">
        <f>IF(VLOOKUP(B1896,Sheet2!A:B,2,FALSE)=0,"",VLOOKUP(B1896,Sheet2!A:B,2,FALSE))</f>
        <v/>
      </c>
    </row>
    <row r="1897" spans="1:12" x14ac:dyDescent="0.2">
      <c r="A1897" t="str">
        <f t="shared" si="55"/>
        <v>宜美哑光清面 TYNC703-18NC</v>
      </c>
      <c r="B1897" s="29" t="s">
        <v>5999</v>
      </c>
      <c r="C1897" s="29" t="e">
        <f>VLOOKUP(A1897,Sheet5!A:C,2,FALSE)</f>
        <v>#N/A</v>
      </c>
      <c r="D1897" s="29" t="e">
        <f>VLOOKUP(A1897,Sheet5!A:C,3,FALSE)</f>
        <v>#N/A</v>
      </c>
      <c r="E1897" s="35" t="s">
        <v>2055</v>
      </c>
      <c r="F1897" s="108" t="s">
        <v>6000</v>
      </c>
      <c r="G1897" s="108" t="s">
        <v>6001</v>
      </c>
      <c r="H1897" s="35" t="s">
        <v>1062</v>
      </c>
      <c r="I1897" s="37">
        <v>0.5</v>
      </c>
      <c r="J1897" s="52"/>
      <c r="K1897" s="52"/>
      <c r="L1897" s="52" t="str">
        <f>IF(VLOOKUP(B1897,Sheet2!A:B,2,FALSE)=0,"",VLOOKUP(B1897,Sheet2!A:B,2,FALSE))</f>
        <v/>
      </c>
    </row>
    <row r="1898" spans="1:12" x14ac:dyDescent="0.2">
      <c r="A1898" t="str">
        <f t="shared" si="55"/>
        <v>华丽橡木 0.5*20</v>
      </c>
      <c r="B1898" s="29" t="s">
        <v>6002</v>
      </c>
      <c r="C1898" s="29" t="e">
        <f>VLOOKUP(A1898,Sheet5!A:C,2,FALSE)</f>
        <v>#N/A</v>
      </c>
      <c r="D1898" s="29" t="e">
        <f>VLOOKUP(A1898,Sheet5!A:C,3,FALSE)</f>
        <v>#N/A</v>
      </c>
      <c r="E1898" s="35" t="s">
        <v>2055</v>
      </c>
      <c r="F1898" s="108" t="s">
        <v>6003</v>
      </c>
      <c r="G1898" s="108" t="s">
        <v>6004</v>
      </c>
      <c r="H1898" s="35" t="s">
        <v>2072</v>
      </c>
      <c r="I1898" s="37">
        <v>6600</v>
      </c>
      <c r="J1898" s="52"/>
      <c r="K1898" s="52"/>
      <c r="L1898" s="52" t="str">
        <f>IF(VLOOKUP(B1898,Sheet2!A:B,2,FALSE)=0,"",VLOOKUP(B1898,Sheet2!A:B,2,FALSE))</f>
        <v/>
      </c>
    </row>
    <row r="1899" spans="1:12" x14ac:dyDescent="0.2">
      <c r="A1899" t="str">
        <f t="shared" si="55"/>
        <v>弧形柜 9032002</v>
      </c>
      <c r="B1899" s="29" t="s">
        <v>6005</v>
      </c>
      <c r="C1899" s="29" t="e">
        <f>VLOOKUP(A1899,Sheet5!A:C,2,FALSE)</f>
        <v>#N/A</v>
      </c>
      <c r="D1899" s="29" t="e">
        <f>VLOOKUP(A1899,Sheet5!A:C,3,FALSE)</f>
        <v>#N/A</v>
      </c>
      <c r="E1899" s="35" t="s">
        <v>2055</v>
      </c>
      <c r="F1899" s="108" t="s">
        <v>6006</v>
      </c>
      <c r="G1899" s="108">
        <v>9032002</v>
      </c>
      <c r="H1899" s="35" t="s">
        <v>2484</v>
      </c>
      <c r="I1899" s="37">
        <v>18</v>
      </c>
      <c r="J1899" s="52"/>
      <c r="K1899" s="52"/>
      <c r="L1899" s="52" t="str">
        <f>IF(VLOOKUP(B1899,Sheet2!A:B,2,FALSE)=0,"",VLOOKUP(B1899,Sheet2!A:B,2,FALSE))</f>
        <v/>
      </c>
    </row>
    <row r="1900" spans="1:12" x14ac:dyDescent="0.2">
      <c r="A1900" t="str">
        <f t="shared" si="55"/>
        <v>弧形柜 9032602</v>
      </c>
      <c r="B1900" s="29" t="s">
        <v>6007</v>
      </c>
      <c r="C1900" s="29" t="e">
        <f>VLOOKUP(A1900,Sheet5!A:C,2,FALSE)</f>
        <v>#N/A</v>
      </c>
      <c r="D1900" s="29" t="e">
        <f>VLOOKUP(A1900,Sheet5!A:C,3,FALSE)</f>
        <v>#N/A</v>
      </c>
      <c r="E1900" s="35" t="s">
        <v>2055</v>
      </c>
      <c r="F1900" s="108" t="s">
        <v>6006</v>
      </c>
      <c r="G1900" s="108">
        <v>9032602</v>
      </c>
      <c r="H1900" s="35" t="s">
        <v>2484</v>
      </c>
      <c r="I1900" s="37">
        <v>441</v>
      </c>
      <c r="J1900" s="52"/>
      <c r="K1900" s="52"/>
      <c r="L1900" s="52" t="str">
        <f>IF(VLOOKUP(B1900,Sheet2!A:B,2,FALSE)=0,"",VLOOKUP(B1900,Sheet2!A:B,2,FALSE))</f>
        <v/>
      </c>
    </row>
    <row r="1901" spans="1:12" x14ac:dyDescent="0.2">
      <c r="A1901" t="str">
        <f t="shared" si="55"/>
        <v>三合一盖片（孔塞） 0</v>
      </c>
      <c r="B1901" s="29" t="s">
        <v>6008</v>
      </c>
      <c r="C1901" s="29" t="str">
        <f>VLOOKUP(A1901,Sheet5!A:C,2,FALSE)</f>
        <v>UFPKD003</v>
      </c>
      <c r="D1901" s="29" t="str">
        <f>VLOOKUP(A1901,Sheet5!A:C,3,FALSE)</f>
        <v>塑料 KD三合一 预埋件 Φ10.7*10.4 白色</v>
      </c>
      <c r="E1901" s="35" t="s">
        <v>2417</v>
      </c>
      <c r="F1901" s="108" t="s">
        <v>6009</v>
      </c>
      <c r="G1901" s="108">
        <v>0</v>
      </c>
      <c r="H1901" s="35" t="s">
        <v>2089</v>
      </c>
      <c r="I1901" s="37">
        <v>178000</v>
      </c>
      <c r="J1901" s="52"/>
      <c r="K1901" s="52"/>
      <c r="L1901" s="52">
        <f>IF(VLOOKUP(B1901,Sheet2!A:B,2,FALSE)=0,"",VLOOKUP(B1901,Sheet2!A:B,2,FALSE))</f>
        <v>61538</v>
      </c>
    </row>
    <row r="1902" spans="1:12" x14ac:dyDescent="0.2">
      <c r="B1902" s="29" t="s">
        <v>1209</v>
      </c>
      <c r="C1902" s="29" t="str">
        <f>VLOOKUP(B1902,所有物料对应供应商单价新旧料号对照!A:C,3,0)</f>
        <v>UFM00047</v>
      </c>
      <c r="D1902" s="29" t="str">
        <f>VLOOKUP(B1902,所有物料对应供应商单价新旧料号对照!A:F,4,0)</f>
        <v>PVC 平面 PVC板 2440*1220*15mm 白色</v>
      </c>
      <c r="E1902" s="35" t="s">
        <v>2055</v>
      </c>
      <c r="F1902" s="36" t="s">
        <v>6010</v>
      </c>
      <c r="G1902" s="36" t="s">
        <v>2091</v>
      </c>
      <c r="H1902" s="35" t="s">
        <v>2057</v>
      </c>
      <c r="I1902" s="37">
        <v>51</v>
      </c>
      <c r="J1902" s="52"/>
      <c r="K1902" s="52"/>
      <c r="L1902" s="52">
        <f>IF(VLOOKUP(B1902,Sheet2!A:B,2,FALSE)=0,"",VLOOKUP(B1902,Sheet2!A:B,2,FALSE))</f>
        <v>5</v>
      </c>
    </row>
    <row r="1903" spans="1:12" x14ac:dyDescent="0.2">
      <c r="B1903" s="29" t="s">
        <v>1211</v>
      </c>
      <c r="C1903" s="29" t="str">
        <f>VLOOKUP(B1903,所有物料对应供应商单价新旧料号对照!A:C,3,0)</f>
        <v>UFM00048</v>
      </c>
      <c r="D1903" s="29" t="str">
        <f>VLOOKUP(B1903,所有物料对应供应商单价新旧料号对照!A:F,4,0)</f>
        <v>PVC 平面 PVC板 2440*1220*9mm 白色</v>
      </c>
      <c r="E1903" s="35" t="s">
        <v>2055</v>
      </c>
      <c r="F1903" s="36" t="s">
        <v>6010</v>
      </c>
      <c r="G1903" s="36" t="s">
        <v>6011</v>
      </c>
      <c r="H1903" s="35" t="s">
        <v>2057</v>
      </c>
      <c r="I1903" s="37">
        <v>18</v>
      </c>
      <c r="J1903" s="52"/>
      <c r="K1903" s="52"/>
      <c r="L1903" s="52">
        <f>IF(VLOOKUP(B1903,Sheet2!A:B,2,FALSE)=0,"",VLOOKUP(B1903,Sheet2!A:B,2,FALSE))</f>
        <v>9</v>
      </c>
    </row>
    <row r="1904" spans="1:12" x14ac:dyDescent="0.2">
      <c r="A1904" t="str">
        <f t="shared" ref="A1904:A1909" si="56">F1904&amp;" "&amp;G1904</f>
        <v>斑马线 0</v>
      </c>
      <c r="B1904" s="29" t="s">
        <v>6012</v>
      </c>
      <c r="C1904" s="29" t="e">
        <f>VLOOKUP(A1904,Sheet5!A:C,2,FALSE)</f>
        <v>#N/A</v>
      </c>
      <c r="D1904" s="29" t="e">
        <f>VLOOKUP(A1904,Sheet5!A:C,3,FALSE)</f>
        <v>#N/A</v>
      </c>
      <c r="E1904" s="35" t="s">
        <v>2417</v>
      </c>
      <c r="F1904" s="108" t="s">
        <v>6013</v>
      </c>
      <c r="G1904" s="108">
        <v>0</v>
      </c>
      <c r="H1904" s="35" t="s">
        <v>5067</v>
      </c>
      <c r="I1904" s="37">
        <v>20</v>
      </c>
      <c r="J1904" s="52"/>
      <c r="K1904" s="52"/>
      <c r="L1904" s="52" t="str">
        <f>IF(VLOOKUP(B1904,Sheet2!A:B,2,FALSE)=0,"",VLOOKUP(B1904,Sheet2!A:B,2,FALSE))</f>
        <v/>
      </c>
    </row>
    <row r="1905" spans="1:13" x14ac:dyDescent="0.2">
      <c r="A1905" t="str">
        <f t="shared" si="56"/>
        <v>卷钉2.7*75 0</v>
      </c>
      <c r="B1905" s="29" t="s">
        <v>6014</v>
      </c>
      <c r="C1905" s="29" t="e">
        <f>VLOOKUP(A1905,Sheet5!A:C,2,FALSE)</f>
        <v>#N/A</v>
      </c>
      <c r="D1905" s="29" t="e">
        <f>VLOOKUP(A1905,Sheet5!A:C,3,FALSE)</f>
        <v>#N/A</v>
      </c>
      <c r="E1905" s="35" t="s">
        <v>2079</v>
      </c>
      <c r="F1905" s="108" t="s">
        <v>5616</v>
      </c>
      <c r="G1905" s="108">
        <v>0</v>
      </c>
      <c r="H1905" s="35" t="s">
        <v>5015</v>
      </c>
      <c r="I1905" s="37">
        <v>8</v>
      </c>
      <c r="J1905" s="52"/>
      <c r="K1905" s="52"/>
      <c r="L1905" s="52" t="str">
        <f>IF(VLOOKUP(B1905,Sheet2!A:B,2,FALSE)=0,"",VLOOKUP(B1905,Sheet2!A:B,2,FALSE))</f>
        <v/>
      </c>
    </row>
    <row r="1906" spans="1:13" x14ac:dyDescent="0.2">
      <c r="A1906" t="str">
        <f t="shared" si="56"/>
        <v>A4纸 0</v>
      </c>
      <c r="B1906" s="29" t="s">
        <v>6015</v>
      </c>
      <c r="C1906" s="29" t="str">
        <f>VLOOKUP(A1906,Sheet5!A:C,2,FALSE)</f>
        <v>UFFQT059</v>
      </c>
      <c r="D1906" s="29" t="str">
        <f>VLOOKUP(A1906,Sheet5!A:C,3,FALSE)</f>
        <v>纸 A4</v>
      </c>
      <c r="E1906" s="35" t="s">
        <v>2417</v>
      </c>
      <c r="F1906" s="108" t="s">
        <v>6016</v>
      </c>
      <c r="G1906" s="108">
        <v>0</v>
      </c>
      <c r="H1906" s="35" t="s">
        <v>5015</v>
      </c>
      <c r="I1906" s="37">
        <v>35</v>
      </c>
      <c r="J1906" s="52"/>
      <c r="K1906" s="52"/>
      <c r="L1906" s="52">
        <f>IF(VLOOKUP(B1906,Sheet2!A:B,2,FALSE)=0,"",VLOOKUP(B1906,Sheet2!A:B,2,FALSE))</f>
        <v>7</v>
      </c>
    </row>
    <row r="1907" spans="1:13" x14ac:dyDescent="0.2">
      <c r="A1907" t="str">
        <f t="shared" si="56"/>
        <v>鸡毛杆 0</v>
      </c>
      <c r="B1907" s="29" t="s">
        <v>6017</v>
      </c>
      <c r="C1907" s="29" t="e">
        <f>VLOOKUP(A1907,Sheet5!A:C,2,FALSE)</f>
        <v>#N/A</v>
      </c>
      <c r="D1907" s="29" t="e">
        <f>VLOOKUP(A1907,Sheet5!A:C,3,FALSE)</f>
        <v>#N/A</v>
      </c>
      <c r="E1907" s="35" t="s">
        <v>2417</v>
      </c>
      <c r="F1907" s="108" t="s">
        <v>6018</v>
      </c>
      <c r="G1907" s="108">
        <v>0</v>
      </c>
      <c r="H1907" s="35" t="s">
        <v>5047</v>
      </c>
      <c r="I1907" s="37">
        <v>2</v>
      </c>
      <c r="J1907" s="52"/>
      <c r="K1907" s="52"/>
      <c r="L1907" s="52" t="str">
        <f>IF(VLOOKUP(B1907,Sheet2!A:B,2,FALSE)=0,"",VLOOKUP(B1907,Sheet2!A:B,2,FALSE))</f>
        <v/>
      </c>
    </row>
    <row r="1908" spans="1:13" x14ac:dyDescent="0.2">
      <c r="A1908" t="str">
        <f t="shared" si="56"/>
        <v>化白水 HDXNZ308-15</v>
      </c>
      <c r="B1908" s="29" t="s">
        <v>6019</v>
      </c>
      <c r="C1908" s="29" t="e">
        <f>VLOOKUP(A1908,Sheet5!A:C,2,FALSE)</f>
        <v>#N/A</v>
      </c>
      <c r="D1908" s="29" t="e">
        <f>VLOOKUP(A1908,Sheet5!A:C,3,FALSE)</f>
        <v>#N/A</v>
      </c>
      <c r="E1908" s="35" t="s">
        <v>2055</v>
      </c>
      <c r="F1908" s="108" t="s">
        <v>6020</v>
      </c>
      <c r="G1908" s="108" t="s">
        <v>6021</v>
      </c>
      <c r="H1908" s="35" t="s">
        <v>1062</v>
      </c>
      <c r="I1908" s="37">
        <v>15</v>
      </c>
      <c r="J1908" s="52"/>
      <c r="K1908" s="52"/>
      <c r="L1908" s="52" t="str">
        <f>IF(VLOOKUP(B1908,Sheet2!A:B,2,FALSE)=0,"",VLOOKUP(B1908,Sheet2!A:B,2,FALSE))</f>
        <v/>
      </c>
    </row>
    <row r="1909" spans="1:13" x14ac:dyDescent="0.2">
      <c r="A1909" t="str">
        <f t="shared" si="56"/>
        <v>水性封闭底漆 H11DOO1A</v>
      </c>
      <c r="B1909" s="29" t="s">
        <v>6022</v>
      </c>
      <c r="C1909" s="29" t="str">
        <f>VLOOKUP(A1909,Sheet5!A:C,2,FALSE)</f>
        <v>UFY00049</v>
      </c>
      <c r="D1909" s="29" t="str">
        <f>VLOOKUP(A1909,Sheet5!A:C,3,FALSE)</f>
        <v>水性封闭底漆 H11DOO1A</v>
      </c>
      <c r="E1909" s="35" t="s">
        <v>2055</v>
      </c>
      <c r="F1909" s="108" t="s">
        <v>6023</v>
      </c>
      <c r="G1909" s="108" t="s">
        <v>6024</v>
      </c>
      <c r="H1909" s="35" t="s">
        <v>1062</v>
      </c>
      <c r="I1909" s="37">
        <v>189.22500000000002</v>
      </c>
      <c r="J1909" s="52"/>
      <c r="K1909" s="52"/>
      <c r="L1909" s="52">
        <f>IF(VLOOKUP(B1909,Sheet2!A:B,2,FALSE)=0,"",VLOOKUP(B1909,Sheet2!A:B,2,FALSE))</f>
        <v>140</v>
      </c>
    </row>
    <row r="1910" spans="1:13" x14ac:dyDescent="0.2">
      <c r="B1910" s="29" t="s">
        <v>2044</v>
      </c>
      <c r="C1910" s="29" t="str">
        <f>VLOOKUP(B1910,所有物料对应供应商单价新旧料号对照!A:C,3,0)</f>
        <v>UFY00013</v>
      </c>
      <c r="D1910" s="29" t="str">
        <f>VLOOKUP(B1910,所有物料对应供应商单价新旧料号对照!A:F,4,0)</f>
        <v>水性 液体 H12G010水性固化剂 1KG每桶 透明</v>
      </c>
      <c r="E1910" s="35" t="s">
        <v>2055</v>
      </c>
      <c r="F1910" s="36" t="s">
        <v>5328</v>
      </c>
      <c r="G1910" s="36" t="s">
        <v>6026</v>
      </c>
      <c r="H1910" s="35" t="s">
        <v>1062</v>
      </c>
      <c r="I1910" s="37">
        <v>60</v>
      </c>
      <c r="J1910" s="52"/>
      <c r="K1910" s="52"/>
      <c r="L1910" s="52">
        <f>IF(VLOOKUP(B1910,Sheet2!A:B,2,FALSE)=0,"",VLOOKUP(B1910,Sheet2!A:B,2,FALSE))</f>
        <v>316</v>
      </c>
    </row>
    <row r="1911" spans="1:13" x14ac:dyDescent="0.2">
      <c r="B1911" s="29" t="s">
        <v>2048</v>
      </c>
      <c r="C1911" s="29" t="str">
        <f>VLOOKUP(B1911,所有物料对应供应商单价新旧料号对照!A:C,3,0)</f>
        <v>UFY00015</v>
      </c>
      <c r="D1911" s="29" t="str">
        <f>VLOOKUP(B1911,所有物料对应供应商单价新旧料号对照!A:F,4,0)</f>
        <v>水性 液体 H12G012水性固化剂 1KG每桶 透明</v>
      </c>
      <c r="E1911" s="35" t="s">
        <v>2055</v>
      </c>
      <c r="F1911" s="36" t="s">
        <v>5328</v>
      </c>
      <c r="G1911" s="36" t="s">
        <v>6027</v>
      </c>
      <c r="H1911" s="35" t="s">
        <v>1062</v>
      </c>
      <c r="I1911" s="37">
        <v>51.325000000000003</v>
      </c>
      <c r="J1911" s="52"/>
      <c r="K1911" s="52"/>
      <c r="L1911" s="52">
        <f>IF(VLOOKUP(B1911,Sheet2!A:B,2,FALSE)=0,"",VLOOKUP(B1911,Sheet2!A:B,2,FALSE))</f>
        <v>59</v>
      </c>
    </row>
    <row r="1912" spans="1:13" x14ac:dyDescent="0.2">
      <c r="A1912" t="str">
        <f t="shared" ref="A1912:A1934" si="57">F1912&amp;" "&amp;G1912</f>
        <v>水性双组份二分光灰色面漆主剂 H12M0602-07</v>
      </c>
      <c r="B1912" s="29" t="s">
        <v>6028</v>
      </c>
      <c r="C1912" s="29" t="e">
        <f>VLOOKUP(A1912,Sheet5!A:C,2,FALSE)</f>
        <v>#N/A</v>
      </c>
      <c r="D1912" s="29" t="e">
        <f>VLOOKUP(A1912,Sheet5!A:C,3,FALSE)</f>
        <v>#N/A</v>
      </c>
      <c r="E1912" s="35" t="s">
        <v>2055</v>
      </c>
      <c r="F1912" s="108" t="s">
        <v>6029</v>
      </c>
      <c r="G1912" s="108" t="s">
        <v>6030</v>
      </c>
      <c r="H1912" s="35" t="s">
        <v>1062</v>
      </c>
      <c r="I1912" s="37">
        <v>100</v>
      </c>
      <c r="J1912" s="52"/>
      <c r="K1912" s="52"/>
      <c r="L1912" s="52" t="str">
        <f>IF(VLOOKUP(B1912,Sheet2!A:B,2,FALSE)=0,"",VLOOKUP(B1912,Sheet2!A:B,2,FALSE))</f>
        <v/>
      </c>
    </row>
    <row r="1913" spans="1:13" x14ac:dyDescent="0.2">
      <c r="A1913" t="str">
        <f t="shared" si="57"/>
        <v>水性双组份二分光灰色面漆主剂 H12M0602-08</v>
      </c>
      <c r="B1913" s="29" t="s">
        <v>6031</v>
      </c>
      <c r="C1913" s="29" t="e">
        <f>VLOOKUP(A1913,Sheet5!A:C,2,FALSE)</f>
        <v>#N/A</v>
      </c>
      <c r="D1913" s="29" t="e">
        <f>VLOOKUP(A1913,Sheet5!A:C,3,FALSE)</f>
        <v>#N/A</v>
      </c>
      <c r="E1913" s="35" t="s">
        <v>2055</v>
      </c>
      <c r="F1913" s="108" t="s">
        <v>6029</v>
      </c>
      <c r="G1913" s="108" t="s">
        <v>6032</v>
      </c>
      <c r="H1913" s="35" t="s">
        <v>1062</v>
      </c>
      <c r="I1913" s="37">
        <v>17.5</v>
      </c>
      <c r="J1913" s="52"/>
      <c r="K1913" s="52"/>
      <c r="L1913" s="52" t="str">
        <f>IF(VLOOKUP(B1913,Sheet2!A:B,2,FALSE)=0,"",VLOOKUP(B1913,Sheet2!A:B,2,FALSE))</f>
        <v/>
      </c>
    </row>
    <row r="1914" spans="1:13" x14ac:dyDescent="0.2">
      <c r="A1914" t="str">
        <f t="shared" si="57"/>
        <v>爵士白台盆1190*580 0</v>
      </c>
      <c r="B1914" s="29" t="s">
        <v>6033</v>
      </c>
      <c r="C1914" s="29" t="e">
        <f>VLOOKUP(A1914,Sheet5!A:C,2,FALSE)</f>
        <v>#N/A</v>
      </c>
      <c r="D1914" s="29" t="e">
        <f>VLOOKUP(A1914,Sheet5!A:C,3,FALSE)</f>
        <v>#N/A</v>
      </c>
      <c r="E1914" s="35" t="s">
        <v>2055</v>
      </c>
      <c r="F1914" s="108" t="s">
        <v>8627</v>
      </c>
      <c r="G1914" s="108">
        <v>0</v>
      </c>
      <c r="H1914" s="35" t="s">
        <v>2471</v>
      </c>
      <c r="I1914" s="37">
        <v>1</v>
      </c>
      <c r="J1914" s="52"/>
      <c r="K1914" s="52"/>
      <c r="L1914" s="52" t="str">
        <f>IF(VLOOKUP(B1914,Sheet2!A:B,2,FALSE)=0,"",VLOOKUP(B1914,Sheet2!A:B,2,FALSE))</f>
        <v/>
      </c>
      <c r="M1914" s="56" t="s">
        <v>7743</v>
      </c>
    </row>
    <row r="1915" spans="1:13" x14ac:dyDescent="0.2">
      <c r="A1915" t="str">
        <f t="shared" si="57"/>
        <v>爵士白挡水条1140*70 0</v>
      </c>
      <c r="B1915" s="29" t="s">
        <v>6035</v>
      </c>
      <c r="C1915" s="29" t="e">
        <f>VLOOKUP(A1915,Sheet5!A:C,2,FALSE)</f>
        <v>#N/A</v>
      </c>
      <c r="D1915" s="29" t="e">
        <f>VLOOKUP(A1915,Sheet5!A:C,3,FALSE)</f>
        <v>#N/A</v>
      </c>
      <c r="E1915" s="35" t="s">
        <v>2055</v>
      </c>
      <c r="F1915" s="108" t="s">
        <v>8628</v>
      </c>
      <c r="G1915" s="108">
        <v>0</v>
      </c>
      <c r="H1915" s="35" t="s">
        <v>2471</v>
      </c>
      <c r="I1915" s="37">
        <v>1</v>
      </c>
      <c r="J1915" s="52"/>
      <c r="K1915" s="52"/>
      <c r="L1915" s="52" t="str">
        <f>IF(VLOOKUP(B1915,Sheet2!A:B,2,FALSE)=0,"",VLOOKUP(B1915,Sheet2!A:B,2,FALSE))</f>
        <v/>
      </c>
      <c r="M1915" s="56" t="s">
        <v>7743</v>
      </c>
    </row>
    <row r="1916" spans="1:13" x14ac:dyDescent="0.2">
      <c r="A1916" t="str">
        <f t="shared" si="57"/>
        <v>爵士白台盆1190*580 0</v>
      </c>
      <c r="B1916" s="29" t="s">
        <v>6037</v>
      </c>
      <c r="C1916" s="29" t="e">
        <f>VLOOKUP(A1916,Sheet5!A:C,2,FALSE)</f>
        <v>#N/A</v>
      </c>
      <c r="D1916" s="29" t="e">
        <f>VLOOKUP(A1916,Sheet5!A:C,3,FALSE)</f>
        <v>#N/A</v>
      </c>
      <c r="E1916" s="35" t="s">
        <v>2055</v>
      </c>
      <c r="F1916" s="108" t="s">
        <v>8627</v>
      </c>
      <c r="G1916" s="108">
        <v>0</v>
      </c>
      <c r="H1916" s="35" t="s">
        <v>2471</v>
      </c>
      <c r="I1916" s="37">
        <v>1</v>
      </c>
      <c r="J1916" s="52"/>
      <c r="K1916" s="52"/>
      <c r="L1916" s="52" t="str">
        <f>IF(VLOOKUP(B1916,Sheet2!A:B,2,FALSE)=0,"",VLOOKUP(B1916,Sheet2!A:B,2,FALSE))</f>
        <v/>
      </c>
      <c r="M1916" s="56" t="s">
        <v>7743</v>
      </c>
    </row>
    <row r="1917" spans="1:13" x14ac:dyDescent="0.2">
      <c r="A1917" t="str">
        <f t="shared" si="57"/>
        <v>爵士白挡水条1140*70 0</v>
      </c>
      <c r="B1917" s="29" t="s">
        <v>6038</v>
      </c>
      <c r="C1917" s="29" t="e">
        <f>VLOOKUP(A1917,Sheet5!A:C,2,FALSE)</f>
        <v>#N/A</v>
      </c>
      <c r="D1917" s="29" t="e">
        <f>VLOOKUP(A1917,Sheet5!A:C,3,FALSE)</f>
        <v>#N/A</v>
      </c>
      <c r="E1917" s="35" t="s">
        <v>2055</v>
      </c>
      <c r="F1917" s="108" t="s">
        <v>8628</v>
      </c>
      <c r="G1917" s="108">
        <v>0</v>
      </c>
      <c r="H1917" s="35" t="s">
        <v>2471</v>
      </c>
      <c r="I1917" s="37">
        <v>1</v>
      </c>
      <c r="J1917" s="52"/>
      <c r="K1917" s="52"/>
      <c r="L1917" s="52" t="str">
        <f>IF(VLOOKUP(B1917,Sheet2!A:B,2,FALSE)=0,"",VLOOKUP(B1917,Sheet2!A:B,2,FALSE))</f>
        <v/>
      </c>
      <c r="M1917" s="56" t="s">
        <v>7743</v>
      </c>
    </row>
    <row r="1918" spans="1:13" x14ac:dyDescent="0.2">
      <c r="A1918" t="str">
        <f t="shared" si="57"/>
        <v>整体台面台盆750*500*160 0</v>
      </c>
      <c r="B1918" s="29" t="s">
        <v>6039</v>
      </c>
      <c r="C1918" s="29" t="e">
        <f>VLOOKUP(A1918,Sheet5!A:C,2,FALSE)</f>
        <v>#N/A</v>
      </c>
      <c r="D1918" s="29" t="e">
        <f>VLOOKUP(A1918,Sheet5!A:C,3,FALSE)</f>
        <v>#N/A</v>
      </c>
      <c r="E1918" s="35" t="s">
        <v>2055</v>
      </c>
      <c r="F1918" s="108" t="s">
        <v>8629</v>
      </c>
      <c r="G1918" s="108">
        <v>0</v>
      </c>
      <c r="H1918" s="35" t="s">
        <v>2471</v>
      </c>
      <c r="I1918" s="37">
        <v>1</v>
      </c>
      <c r="J1918" s="52"/>
      <c r="K1918" s="52"/>
      <c r="L1918" s="52" t="str">
        <f>IF(VLOOKUP(B1918,Sheet2!A:B,2,FALSE)=0,"",VLOOKUP(B1918,Sheet2!A:B,2,FALSE))</f>
        <v/>
      </c>
      <c r="M1918" s="56" t="s">
        <v>7743</v>
      </c>
    </row>
    <row r="1919" spans="1:13" x14ac:dyDescent="0.2">
      <c r="A1919" t="str">
        <f t="shared" si="57"/>
        <v>整体台面台盆900*500*160 0</v>
      </c>
      <c r="B1919" s="29" t="s">
        <v>6041</v>
      </c>
      <c r="C1919" s="29" t="e">
        <f>VLOOKUP(A1919,Sheet5!A:C,2,FALSE)</f>
        <v>#N/A</v>
      </c>
      <c r="D1919" s="29" t="e">
        <f>VLOOKUP(A1919,Sheet5!A:C,3,FALSE)</f>
        <v>#N/A</v>
      </c>
      <c r="E1919" s="35" t="s">
        <v>2055</v>
      </c>
      <c r="F1919" s="108" t="s">
        <v>8630</v>
      </c>
      <c r="G1919" s="108">
        <v>0</v>
      </c>
      <c r="H1919" s="35" t="s">
        <v>2471</v>
      </c>
      <c r="I1919" s="37">
        <v>1</v>
      </c>
      <c r="J1919" s="52"/>
      <c r="K1919" s="52"/>
      <c r="L1919" s="52" t="str">
        <f>IF(VLOOKUP(B1919,Sheet2!A:B,2,FALSE)=0,"",VLOOKUP(B1919,Sheet2!A:B,2,FALSE))</f>
        <v/>
      </c>
      <c r="M1919" s="56" t="s">
        <v>7743</v>
      </c>
    </row>
    <row r="1920" spans="1:13" x14ac:dyDescent="0.2">
      <c r="A1920" t="str">
        <f t="shared" si="57"/>
        <v>整体台面台盆900*380*120 0</v>
      </c>
      <c r="B1920" s="29" t="s">
        <v>6043</v>
      </c>
      <c r="C1920" s="29" t="e">
        <f>VLOOKUP(A1920,Sheet5!A:C,2,FALSE)</f>
        <v>#N/A</v>
      </c>
      <c r="D1920" s="29" t="e">
        <f>VLOOKUP(A1920,Sheet5!A:C,3,FALSE)</f>
        <v>#N/A</v>
      </c>
      <c r="E1920" s="35" t="s">
        <v>2055</v>
      </c>
      <c r="F1920" s="108" t="s">
        <v>8631</v>
      </c>
      <c r="G1920" s="108">
        <v>0</v>
      </c>
      <c r="H1920" s="35" t="s">
        <v>2471</v>
      </c>
      <c r="I1920" s="37">
        <v>1</v>
      </c>
      <c r="J1920" s="52"/>
      <c r="K1920" s="52"/>
      <c r="L1920" s="52" t="str">
        <f>IF(VLOOKUP(B1920,Sheet2!A:B,2,FALSE)=0,"",VLOOKUP(B1920,Sheet2!A:B,2,FALSE))</f>
        <v/>
      </c>
      <c r="M1920" s="56" t="s">
        <v>7743</v>
      </c>
    </row>
    <row r="1921" spans="1:13" x14ac:dyDescent="0.2">
      <c r="A1921" t="str">
        <f t="shared" si="57"/>
        <v>白色人造石台面840*550 0</v>
      </c>
      <c r="B1921" s="29" t="s">
        <v>6045</v>
      </c>
      <c r="C1921" s="29" t="e">
        <f>VLOOKUP(A1921,Sheet5!A:C,2,FALSE)</f>
        <v>#N/A</v>
      </c>
      <c r="D1921" s="29" t="e">
        <f>VLOOKUP(A1921,Sheet5!A:C,3,FALSE)</f>
        <v>#N/A</v>
      </c>
      <c r="E1921" s="35" t="s">
        <v>2055</v>
      </c>
      <c r="F1921" s="108" t="s">
        <v>8632</v>
      </c>
      <c r="G1921" s="108">
        <v>0</v>
      </c>
      <c r="H1921" s="35" t="s">
        <v>2471</v>
      </c>
      <c r="I1921" s="37">
        <v>1</v>
      </c>
      <c r="J1921" s="52"/>
      <c r="K1921" s="52"/>
      <c r="L1921" s="52" t="str">
        <f>IF(VLOOKUP(B1921,Sheet2!A:B,2,FALSE)=0,"",VLOOKUP(B1921,Sheet2!A:B,2,FALSE))</f>
        <v/>
      </c>
      <c r="M1921" s="56" t="s">
        <v>7743</v>
      </c>
    </row>
    <row r="1922" spans="1:13" x14ac:dyDescent="0.2">
      <c r="A1922" t="str">
        <f t="shared" si="57"/>
        <v>白色人造石挡水条840*160 0</v>
      </c>
      <c r="B1922" s="29" t="s">
        <v>6047</v>
      </c>
      <c r="C1922" s="29" t="e">
        <f>VLOOKUP(A1922,Sheet5!A:C,2,FALSE)</f>
        <v>#N/A</v>
      </c>
      <c r="D1922" s="29" t="e">
        <f>VLOOKUP(A1922,Sheet5!A:C,3,FALSE)</f>
        <v>#N/A</v>
      </c>
      <c r="E1922" s="35" t="s">
        <v>2055</v>
      </c>
      <c r="F1922" s="108" t="s">
        <v>8633</v>
      </c>
      <c r="G1922" s="108">
        <v>0</v>
      </c>
      <c r="H1922" s="35" t="s">
        <v>2471</v>
      </c>
      <c r="I1922" s="37">
        <v>1</v>
      </c>
      <c r="J1922" s="52"/>
      <c r="K1922" s="52"/>
      <c r="L1922" s="52" t="str">
        <f>IF(VLOOKUP(B1922,Sheet2!A:B,2,FALSE)=0,"",VLOOKUP(B1922,Sheet2!A:B,2,FALSE))</f>
        <v/>
      </c>
      <c r="M1922" s="56" t="s">
        <v>7743</v>
      </c>
    </row>
    <row r="1923" spans="1:13" x14ac:dyDescent="0.2">
      <c r="A1923" t="str">
        <f t="shared" si="57"/>
        <v>白色人造石台面840*550 0</v>
      </c>
      <c r="B1923" s="29" t="s">
        <v>6049</v>
      </c>
      <c r="C1923" s="29" t="e">
        <f>VLOOKUP(A1923,Sheet5!A:C,2,FALSE)</f>
        <v>#N/A</v>
      </c>
      <c r="D1923" s="29" t="e">
        <f>VLOOKUP(A1923,Sheet5!A:C,3,FALSE)</f>
        <v>#N/A</v>
      </c>
      <c r="E1923" s="35" t="s">
        <v>2055</v>
      </c>
      <c r="F1923" s="108" t="s">
        <v>8632</v>
      </c>
      <c r="G1923" s="108">
        <v>0</v>
      </c>
      <c r="H1923" s="35" t="s">
        <v>2471</v>
      </c>
      <c r="I1923" s="37">
        <v>1</v>
      </c>
      <c r="J1923" s="52"/>
      <c r="K1923" s="52"/>
      <c r="L1923" s="52" t="str">
        <f>IF(VLOOKUP(B1923,Sheet2!A:B,2,FALSE)=0,"",VLOOKUP(B1923,Sheet2!A:B,2,FALSE))</f>
        <v/>
      </c>
      <c r="M1923" s="56" t="s">
        <v>7743</v>
      </c>
    </row>
    <row r="1924" spans="1:13" x14ac:dyDescent="0.2">
      <c r="A1924" t="str">
        <f t="shared" si="57"/>
        <v>白色人造石挡水条840*50 0</v>
      </c>
      <c r="B1924" s="29" t="s">
        <v>6050</v>
      </c>
      <c r="C1924" s="29" t="e">
        <f>VLOOKUP(A1924,Sheet5!A:C,2,FALSE)</f>
        <v>#N/A</v>
      </c>
      <c r="D1924" s="29" t="e">
        <f>VLOOKUP(A1924,Sheet5!A:C,3,FALSE)</f>
        <v>#N/A</v>
      </c>
      <c r="E1924" s="35" t="s">
        <v>2055</v>
      </c>
      <c r="F1924" s="108" t="s">
        <v>8634</v>
      </c>
      <c r="G1924" s="108">
        <v>0</v>
      </c>
      <c r="H1924" s="35" t="s">
        <v>2471</v>
      </c>
      <c r="I1924" s="37">
        <v>1</v>
      </c>
      <c r="J1924" s="52"/>
      <c r="K1924" s="52"/>
      <c r="L1924" s="52" t="str">
        <f>IF(VLOOKUP(B1924,Sheet2!A:B,2,FALSE)=0,"",VLOOKUP(B1924,Sheet2!A:B,2,FALSE))</f>
        <v/>
      </c>
      <c r="M1924" s="56" t="s">
        <v>7743</v>
      </c>
    </row>
    <row r="1925" spans="1:13" x14ac:dyDescent="0.2">
      <c r="A1925" t="str">
        <f t="shared" si="57"/>
        <v>白色人造石挡水条840*50 0</v>
      </c>
      <c r="B1925" s="29" t="s">
        <v>6052</v>
      </c>
      <c r="C1925" s="29" t="e">
        <f>VLOOKUP(A1925,Sheet5!A:C,2,FALSE)</f>
        <v>#N/A</v>
      </c>
      <c r="D1925" s="29" t="e">
        <f>VLOOKUP(A1925,Sheet5!A:C,3,FALSE)</f>
        <v>#N/A</v>
      </c>
      <c r="E1925" s="35" t="s">
        <v>2055</v>
      </c>
      <c r="F1925" s="108" t="s">
        <v>8634</v>
      </c>
      <c r="G1925" s="108">
        <v>0</v>
      </c>
      <c r="H1925" s="35" t="s">
        <v>2471</v>
      </c>
      <c r="I1925" s="37">
        <v>1</v>
      </c>
      <c r="J1925" s="52"/>
      <c r="K1925" s="52"/>
      <c r="L1925" s="52" t="str">
        <f>IF(VLOOKUP(B1925,Sheet2!A:B,2,FALSE)=0,"",VLOOKUP(B1925,Sheet2!A:B,2,FALSE))</f>
        <v/>
      </c>
      <c r="M1925" s="56" t="s">
        <v>7743</v>
      </c>
    </row>
    <row r="1926" spans="1:13" x14ac:dyDescent="0.2">
      <c r="A1926" t="str">
        <f t="shared" si="57"/>
        <v>挡水条1423*120*15 0</v>
      </c>
      <c r="B1926" s="29" t="s">
        <v>6053</v>
      </c>
      <c r="C1926" s="29" t="e">
        <f>VLOOKUP(A1926,Sheet5!A:C,2,FALSE)</f>
        <v>#N/A</v>
      </c>
      <c r="D1926" s="29" t="e">
        <f>VLOOKUP(A1926,Sheet5!A:C,3,FALSE)</f>
        <v>#N/A</v>
      </c>
      <c r="E1926" s="35" t="s">
        <v>2055</v>
      </c>
      <c r="F1926" s="108" t="s">
        <v>8635</v>
      </c>
      <c r="G1926" s="108">
        <v>0</v>
      </c>
      <c r="H1926" s="35" t="s">
        <v>2471</v>
      </c>
      <c r="I1926" s="37">
        <v>1</v>
      </c>
      <c r="J1926" s="52"/>
      <c r="K1926" s="52"/>
      <c r="L1926" s="52" t="str">
        <f>IF(VLOOKUP(B1926,Sheet2!A:B,2,FALSE)=0,"",VLOOKUP(B1926,Sheet2!A:B,2,FALSE))</f>
        <v/>
      </c>
      <c r="M1926" s="56" t="s">
        <v>7743</v>
      </c>
    </row>
    <row r="1927" spans="1:13" x14ac:dyDescent="0.2">
      <c r="A1927" t="str">
        <f t="shared" si="57"/>
        <v>台面1423*603*15 0</v>
      </c>
      <c r="B1927" s="29" t="s">
        <v>6055</v>
      </c>
      <c r="C1927" s="29" t="e">
        <f>VLOOKUP(A1927,Sheet5!A:C,2,FALSE)</f>
        <v>#N/A</v>
      </c>
      <c r="D1927" s="29" t="e">
        <f>VLOOKUP(A1927,Sheet5!A:C,3,FALSE)</f>
        <v>#N/A</v>
      </c>
      <c r="E1927" s="35" t="s">
        <v>2055</v>
      </c>
      <c r="F1927" s="108" t="s">
        <v>8636</v>
      </c>
      <c r="G1927" s="108">
        <v>0</v>
      </c>
      <c r="H1927" s="35" t="s">
        <v>2471</v>
      </c>
      <c r="I1927" s="37">
        <v>1</v>
      </c>
      <c r="J1927" s="52"/>
      <c r="K1927" s="52"/>
      <c r="L1927" s="52" t="str">
        <f>IF(VLOOKUP(B1927,Sheet2!A:B,2,FALSE)=0,"",VLOOKUP(B1927,Sheet2!A:B,2,FALSE))</f>
        <v/>
      </c>
      <c r="M1927" s="56" t="s">
        <v>7743</v>
      </c>
    </row>
    <row r="1928" spans="1:13" x14ac:dyDescent="0.2">
      <c r="A1928" t="str">
        <f t="shared" si="57"/>
        <v>挡水条1553*120*15 0</v>
      </c>
      <c r="B1928" s="29" t="s">
        <v>6057</v>
      </c>
      <c r="C1928" s="29" t="e">
        <f>VLOOKUP(A1928,Sheet5!A:C,2,FALSE)</f>
        <v>#N/A</v>
      </c>
      <c r="D1928" s="29" t="e">
        <f>VLOOKUP(A1928,Sheet5!A:C,3,FALSE)</f>
        <v>#N/A</v>
      </c>
      <c r="E1928" s="35" t="s">
        <v>2055</v>
      </c>
      <c r="F1928" s="108" t="s">
        <v>8637</v>
      </c>
      <c r="G1928" s="108">
        <v>0</v>
      </c>
      <c r="H1928" s="35" t="s">
        <v>2471</v>
      </c>
      <c r="I1928" s="37">
        <v>1</v>
      </c>
      <c r="J1928" s="52"/>
      <c r="K1928" s="52"/>
      <c r="L1928" s="52" t="str">
        <f>IF(VLOOKUP(B1928,Sheet2!A:B,2,FALSE)=0,"",VLOOKUP(B1928,Sheet2!A:B,2,FALSE))</f>
        <v/>
      </c>
      <c r="M1928" s="56" t="s">
        <v>7743</v>
      </c>
    </row>
    <row r="1929" spans="1:13" x14ac:dyDescent="0.2">
      <c r="A1929" t="str">
        <f t="shared" si="57"/>
        <v>台面1553*603*15 0</v>
      </c>
      <c r="B1929" s="29" t="s">
        <v>6059</v>
      </c>
      <c r="C1929" s="29" t="e">
        <f>VLOOKUP(A1929,Sheet5!A:C,2,FALSE)</f>
        <v>#N/A</v>
      </c>
      <c r="D1929" s="29" t="e">
        <f>VLOOKUP(A1929,Sheet5!A:C,3,FALSE)</f>
        <v>#N/A</v>
      </c>
      <c r="E1929" s="35" t="s">
        <v>2055</v>
      </c>
      <c r="F1929" s="108" t="s">
        <v>8638</v>
      </c>
      <c r="G1929" s="108">
        <v>0</v>
      </c>
      <c r="H1929" s="35" t="s">
        <v>2471</v>
      </c>
      <c r="I1929" s="37">
        <v>1</v>
      </c>
      <c r="J1929" s="52"/>
      <c r="K1929" s="52"/>
      <c r="L1929" s="52" t="str">
        <f>IF(VLOOKUP(B1929,Sheet2!A:B,2,FALSE)=0,"",VLOOKUP(B1929,Sheet2!A:B,2,FALSE))</f>
        <v/>
      </c>
      <c r="M1929" s="56" t="s">
        <v>7743</v>
      </c>
    </row>
    <row r="1930" spans="1:13" x14ac:dyDescent="0.2">
      <c r="A1930" t="str">
        <f t="shared" si="57"/>
        <v>挡水条1603*120*15 0</v>
      </c>
      <c r="B1930" s="29" t="s">
        <v>6061</v>
      </c>
      <c r="C1930" s="29" t="e">
        <f>VLOOKUP(A1930,Sheet5!A:C,2,FALSE)</f>
        <v>#N/A</v>
      </c>
      <c r="D1930" s="29" t="e">
        <f>VLOOKUP(A1930,Sheet5!A:C,3,FALSE)</f>
        <v>#N/A</v>
      </c>
      <c r="E1930" s="35" t="s">
        <v>2055</v>
      </c>
      <c r="F1930" s="108" t="s">
        <v>8639</v>
      </c>
      <c r="G1930" s="108">
        <v>0</v>
      </c>
      <c r="H1930" s="35" t="s">
        <v>2471</v>
      </c>
      <c r="I1930" s="37">
        <v>1</v>
      </c>
      <c r="J1930" s="52"/>
      <c r="K1930" s="52"/>
      <c r="L1930" s="52" t="str">
        <f>IF(VLOOKUP(B1930,Sheet2!A:B,2,FALSE)=0,"",VLOOKUP(B1930,Sheet2!A:B,2,FALSE))</f>
        <v/>
      </c>
      <c r="M1930" s="56" t="s">
        <v>7743</v>
      </c>
    </row>
    <row r="1931" spans="1:13" x14ac:dyDescent="0.2">
      <c r="A1931" t="str">
        <f t="shared" si="57"/>
        <v>台面1603*603*15 0</v>
      </c>
      <c r="B1931" s="29" t="s">
        <v>6063</v>
      </c>
      <c r="C1931" s="29" t="e">
        <f>VLOOKUP(A1931,Sheet5!A:C,2,FALSE)</f>
        <v>#N/A</v>
      </c>
      <c r="D1931" s="29" t="e">
        <f>VLOOKUP(A1931,Sheet5!A:C,3,FALSE)</f>
        <v>#N/A</v>
      </c>
      <c r="E1931" s="35" t="s">
        <v>2055</v>
      </c>
      <c r="F1931" s="108" t="s">
        <v>8640</v>
      </c>
      <c r="G1931" s="108">
        <v>0</v>
      </c>
      <c r="H1931" s="35" t="s">
        <v>2471</v>
      </c>
      <c r="I1931" s="37">
        <v>1</v>
      </c>
      <c r="J1931" s="52"/>
      <c r="K1931" s="52"/>
      <c r="L1931" s="52" t="str">
        <f>IF(VLOOKUP(B1931,Sheet2!A:B,2,FALSE)=0,"",VLOOKUP(B1931,Sheet2!A:B,2,FALSE))</f>
        <v/>
      </c>
      <c r="M1931" s="56" t="s">
        <v>7743</v>
      </c>
    </row>
    <row r="1932" spans="1:13" x14ac:dyDescent="0.2">
      <c r="A1932" t="str">
        <f t="shared" si="57"/>
        <v>挡水条588*120*15 0</v>
      </c>
      <c r="B1932" s="29" t="s">
        <v>6065</v>
      </c>
      <c r="C1932" s="29" t="e">
        <f>VLOOKUP(A1932,Sheet5!A:C,2,FALSE)</f>
        <v>#N/A</v>
      </c>
      <c r="D1932" s="29" t="e">
        <f>VLOOKUP(A1932,Sheet5!A:C,3,FALSE)</f>
        <v>#N/A</v>
      </c>
      <c r="E1932" s="35" t="s">
        <v>2055</v>
      </c>
      <c r="F1932" s="108" t="s">
        <v>8641</v>
      </c>
      <c r="G1932" s="108">
        <v>0</v>
      </c>
      <c r="H1932" s="35" t="s">
        <v>2471</v>
      </c>
      <c r="I1932" s="37">
        <v>2</v>
      </c>
      <c r="J1932" s="52"/>
      <c r="K1932" s="52"/>
      <c r="L1932" s="52" t="str">
        <f>IF(VLOOKUP(B1932,Sheet2!A:B,2,FALSE)=0,"",VLOOKUP(B1932,Sheet2!A:B,2,FALSE))</f>
        <v/>
      </c>
      <c r="M1932" s="56" t="s">
        <v>7743</v>
      </c>
    </row>
    <row r="1933" spans="1:13" x14ac:dyDescent="0.2">
      <c r="A1933" t="str">
        <f t="shared" si="57"/>
        <v>S47马桶盖板纸箱 50.5*44.5*40</v>
      </c>
      <c r="B1933" s="29" t="s">
        <v>6067</v>
      </c>
      <c r="C1933" s="29" t="str">
        <f>VLOOKUP(A1933,Sheet5!A:C,2,FALSE)</f>
        <v>UFBZX068</v>
      </c>
      <c r="D1933" s="29" t="str">
        <f>VLOOKUP(A1933,Sheet5!A:C,3,FALSE)</f>
        <v>五层牛卡纸 UFSCWW3741外纸箱 490*385*430 原色 附图</v>
      </c>
      <c r="E1933" s="35" t="s">
        <v>2093</v>
      </c>
      <c r="F1933" s="108" t="s">
        <v>6068</v>
      </c>
      <c r="G1933" s="108" t="s">
        <v>6069</v>
      </c>
      <c r="H1933" s="35" t="s">
        <v>2089</v>
      </c>
      <c r="I1933" s="37">
        <v>11</v>
      </c>
      <c r="J1933" s="52"/>
      <c r="K1933" s="52"/>
      <c r="L1933" s="52">
        <v>112</v>
      </c>
    </row>
    <row r="1934" spans="1:13" x14ac:dyDescent="0.2">
      <c r="A1934" t="str">
        <f t="shared" si="57"/>
        <v>S47马桶盖板内盒 42*9.5*49.5</v>
      </c>
      <c r="B1934" s="29" t="s">
        <v>6070</v>
      </c>
      <c r="C1934" s="29" t="str">
        <f>VLOOKUP(A1934,Sheet5!A:C,2,FALSE)</f>
        <v>UFBZX069</v>
      </c>
      <c r="D1934" s="29" t="str">
        <f>VLOOKUP(A1934,Sheet5!A:C,3,FALSE)</f>
        <v>五层牛卡纸 UFSCWW3741内纸箱 420*90*485 原色 附图</v>
      </c>
      <c r="E1934" s="35" t="s">
        <v>2093</v>
      </c>
      <c r="F1934" s="108" t="s">
        <v>6071</v>
      </c>
      <c r="G1934" s="108" t="s">
        <v>6072</v>
      </c>
      <c r="H1934" s="35" t="s">
        <v>2089</v>
      </c>
      <c r="I1934" s="37">
        <v>210</v>
      </c>
      <c r="J1934" s="52"/>
      <c r="K1934" s="52"/>
      <c r="L1934" s="52">
        <v>290</v>
      </c>
    </row>
    <row r="1935" spans="1:13" x14ac:dyDescent="0.2">
      <c r="B1935" s="29" t="s">
        <v>6073</v>
      </c>
      <c r="C1935" s="29"/>
      <c r="D1935" s="29"/>
      <c r="E1935" s="35" t="s">
        <v>2093</v>
      </c>
      <c r="F1935" s="36" t="s">
        <v>6074</v>
      </c>
      <c r="G1935" s="36" t="s">
        <v>6075</v>
      </c>
      <c r="H1935" s="35" t="s">
        <v>2089</v>
      </c>
      <c r="I1935" s="37">
        <v>31</v>
      </c>
      <c r="J1935" s="53" t="s">
        <v>7742</v>
      </c>
      <c r="K1935" s="52"/>
      <c r="L1935" s="52" t="str">
        <f>IF(VLOOKUP(B1935,Sheet2!A:B,2,FALSE)=0,"",VLOOKUP(B1935,Sheet2!A:B,2,FALSE))</f>
        <v/>
      </c>
    </row>
    <row r="1936" spans="1:13" x14ac:dyDescent="0.2">
      <c r="B1936" s="29" t="s">
        <v>6076</v>
      </c>
      <c r="C1936" s="29"/>
      <c r="D1936" s="29"/>
      <c r="E1936" s="35" t="s">
        <v>2093</v>
      </c>
      <c r="F1936" s="36" t="s">
        <v>6077</v>
      </c>
      <c r="G1936" s="36" t="s">
        <v>6078</v>
      </c>
      <c r="H1936" s="35" t="s">
        <v>2089</v>
      </c>
      <c r="I1936" s="37">
        <v>21</v>
      </c>
      <c r="J1936" s="53" t="s">
        <v>7742</v>
      </c>
      <c r="K1936" s="52"/>
      <c r="L1936" s="52" t="str">
        <f>IF(VLOOKUP(B1936,Sheet2!A:B,2,FALSE)=0,"",VLOOKUP(B1936,Sheet2!A:B,2,FALSE))</f>
        <v/>
      </c>
    </row>
    <row r="1937" spans="1:12" x14ac:dyDescent="0.2">
      <c r="B1937" s="29" t="s">
        <v>6079</v>
      </c>
      <c r="C1937" s="29"/>
      <c r="D1937" s="29"/>
      <c r="E1937" s="35" t="s">
        <v>2093</v>
      </c>
      <c r="F1937" s="36" t="s">
        <v>6080</v>
      </c>
      <c r="G1937" s="36" t="s">
        <v>6081</v>
      </c>
      <c r="H1937" s="35" t="s">
        <v>2089</v>
      </c>
      <c r="I1937" s="37">
        <v>26</v>
      </c>
      <c r="J1937" s="53" t="s">
        <v>7742</v>
      </c>
      <c r="K1937" s="52"/>
      <c r="L1937" s="52" t="str">
        <f>IF(VLOOKUP(B1937,Sheet2!A:B,2,FALSE)=0,"",VLOOKUP(B1937,Sheet2!A:B,2,FALSE))</f>
        <v/>
      </c>
    </row>
    <row r="1938" spans="1:12" x14ac:dyDescent="0.2">
      <c r="B1938" s="29" t="s">
        <v>6082</v>
      </c>
      <c r="C1938" s="29"/>
      <c r="D1938" s="29"/>
      <c r="E1938" s="35" t="s">
        <v>2093</v>
      </c>
      <c r="F1938" s="36" t="s">
        <v>6083</v>
      </c>
      <c r="G1938" s="36" t="s">
        <v>6084</v>
      </c>
      <c r="H1938" s="35" t="s">
        <v>2089</v>
      </c>
      <c r="I1938" s="37">
        <v>21</v>
      </c>
      <c r="J1938" s="53" t="s">
        <v>7742</v>
      </c>
      <c r="K1938" s="52"/>
      <c r="L1938" s="52" t="str">
        <f>IF(VLOOKUP(B1938,Sheet2!A:B,2,FALSE)=0,"",VLOOKUP(B1938,Sheet2!A:B,2,FALSE))</f>
        <v/>
      </c>
    </row>
    <row r="1939" spans="1:12" x14ac:dyDescent="0.2">
      <c r="B1939" s="29" t="s">
        <v>6085</v>
      </c>
      <c r="C1939" s="29"/>
      <c r="D1939" s="29"/>
      <c r="E1939" s="35" t="s">
        <v>2093</v>
      </c>
      <c r="F1939" s="36" t="s">
        <v>6086</v>
      </c>
      <c r="G1939" s="36" t="s">
        <v>6087</v>
      </c>
      <c r="H1939" s="35" t="s">
        <v>2089</v>
      </c>
      <c r="I1939" s="37">
        <v>2</v>
      </c>
      <c r="J1939" s="53" t="s">
        <v>7742</v>
      </c>
      <c r="K1939" s="52"/>
      <c r="L1939" s="52" t="str">
        <f>IF(VLOOKUP(B1939,Sheet2!A:B,2,FALSE)=0,"",VLOOKUP(B1939,Sheet2!A:B,2,FALSE))</f>
        <v/>
      </c>
    </row>
    <row r="1940" spans="1:12" x14ac:dyDescent="0.2">
      <c r="B1940" s="29" t="s">
        <v>6088</v>
      </c>
      <c r="C1940" s="29"/>
      <c r="D1940" s="29"/>
      <c r="E1940" s="35" t="s">
        <v>2093</v>
      </c>
      <c r="F1940" s="36" t="s">
        <v>6089</v>
      </c>
      <c r="G1940" s="36" t="s">
        <v>6090</v>
      </c>
      <c r="H1940" s="35" t="s">
        <v>2089</v>
      </c>
      <c r="I1940" s="37">
        <v>2</v>
      </c>
      <c r="J1940" s="53" t="s">
        <v>7742</v>
      </c>
      <c r="K1940" s="52"/>
      <c r="L1940" s="52" t="str">
        <f>IF(VLOOKUP(B1940,Sheet2!A:B,2,FALSE)=0,"",VLOOKUP(B1940,Sheet2!A:B,2,FALSE))</f>
        <v/>
      </c>
    </row>
    <row r="1941" spans="1:12" x14ac:dyDescent="0.2">
      <c r="B1941" s="29" t="s">
        <v>6091</v>
      </c>
      <c r="C1941" s="29"/>
      <c r="D1941" s="29"/>
      <c r="E1941" s="35" t="s">
        <v>2093</v>
      </c>
      <c r="F1941" s="36" t="s">
        <v>6092</v>
      </c>
      <c r="G1941" s="36" t="s">
        <v>6093</v>
      </c>
      <c r="H1941" s="35" t="s">
        <v>2089</v>
      </c>
      <c r="I1941" s="37">
        <v>2</v>
      </c>
      <c r="J1941" s="53" t="s">
        <v>7742</v>
      </c>
      <c r="K1941" s="52"/>
      <c r="L1941" s="52" t="str">
        <f>IF(VLOOKUP(B1941,Sheet2!A:B,2,FALSE)=0,"",VLOOKUP(B1941,Sheet2!A:B,2,FALSE))</f>
        <v/>
      </c>
    </row>
    <row r="1942" spans="1:12" x14ac:dyDescent="0.2">
      <c r="B1942" s="29" t="s">
        <v>6094</v>
      </c>
      <c r="C1942" s="29"/>
      <c r="D1942" s="29"/>
      <c r="E1942" s="35" t="s">
        <v>2093</v>
      </c>
      <c r="F1942" s="36" t="s">
        <v>6095</v>
      </c>
      <c r="G1942" s="36" t="s">
        <v>6096</v>
      </c>
      <c r="H1942" s="35" t="s">
        <v>2089</v>
      </c>
      <c r="I1942" s="37">
        <v>2</v>
      </c>
      <c r="J1942" s="53" t="s">
        <v>7742</v>
      </c>
      <c r="K1942" s="52"/>
      <c r="L1942" s="52" t="str">
        <f>IF(VLOOKUP(B1942,Sheet2!A:B,2,FALSE)=0,"",VLOOKUP(B1942,Sheet2!A:B,2,FALSE))</f>
        <v/>
      </c>
    </row>
    <row r="1943" spans="1:12" x14ac:dyDescent="0.2">
      <c r="B1943" s="29" t="s">
        <v>6097</v>
      </c>
      <c r="C1943" s="29"/>
      <c r="D1943" s="29"/>
      <c r="E1943" s="35" t="s">
        <v>2093</v>
      </c>
      <c r="F1943" s="36" t="s">
        <v>6098</v>
      </c>
      <c r="G1943" s="36" t="s">
        <v>6099</v>
      </c>
      <c r="H1943" s="35" t="s">
        <v>2089</v>
      </c>
      <c r="I1943" s="37">
        <v>2</v>
      </c>
      <c r="J1943" s="53" t="s">
        <v>7742</v>
      </c>
      <c r="K1943" s="52"/>
      <c r="L1943" s="52" t="str">
        <f>IF(VLOOKUP(B1943,Sheet2!A:B,2,FALSE)=0,"",VLOOKUP(B1943,Sheet2!A:B,2,FALSE))</f>
        <v/>
      </c>
    </row>
    <row r="1944" spans="1:12" x14ac:dyDescent="0.2">
      <c r="B1944" s="29" t="s">
        <v>6100</v>
      </c>
      <c r="C1944" s="29"/>
      <c r="D1944" s="29"/>
      <c r="E1944" s="35" t="s">
        <v>2093</v>
      </c>
      <c r="F1944" s="36" t="s">
        <v>6101</v>
      </c>
      <c r="G1944" s="36" t="s">
        <v>6102</v>
      </c>
      <c r="H1944" s="35" t="s">
        <v>2089</v>
      </c>
      <c r="I1944" s="37">
        <v>2</v>
      </c>
      <c r="J1944" s="53" t="s">
        <v>7742</v>
      </c>
      <c r="K1944" s="52"/>
      <c r="L1944" s="52" t="str">
        <f>IF(VLOOKUP(B1944,Sheet2!A:B,2,FALSE)=0,"",VLOOKUP(B1944,Sheet2!A:B,2,FALSE))</f>
        <v/>
      </c>
    </row>
    <row r="1945" spans="1:12" x14ac:dyDescent="0.2">
      <c r="B1945" s="29" t="s">
        <v>6103</v>
      </c>
      <c r="C1945" s="29"/>
      <c r="D1945" s="29"/>
      <c r="E1945" s="35" t="s">
        <v>2093</v>
      </c>
      <c r="F1945" s="36" t="s">
        <v>6104</v>
      </c>
      <c r="G1945" s="36" t="s">
        <v>6105</v>
      </c>
      <c r="H1945" s="35" t="s">
        <v>2089</v>
      </c>
      <c r="I1945" s="37">
        <v>2</v>
      </c>
      <c r="J1945" s="53" t="s">
        <v>7742</v>
      </c>
      <c r="K1945" s="52"/>
      <c r="L1945" s="52" t="str">
        <f>IF(VLOOKUP(B1945,Sheet2!A:B,2,FALSE)=0,"",VLOOKUP(B1945,Sheet2!A:B,2,FALSE))</f>
        <v/>
      </c>
    </row>
    <row r="1946" spans="1:12" x14ac:dyDescent="0.2">
      <c r="B1946" s="29" t="s">
        <v>6106</v>
      </c>
      <c r="C1946" s="29"/>
      <c r="D1946" s="29"/>
      <c r="E1946" s="35" t="s">
        <v>2093</v>
      </c>
      <c r="F1946" s="36" t="s">
        <v>6107</v>
      </c>
      <c r="G1946" s="36" t="s">
        <v>6108</v>
      </c>
      <c r="H1946" s="35" t="s">
        <v>2089</v>
      </c>
      <c r="I1946" s="37">
        <v>2</v>
      </c>
      <c r="J1946" s="53" t="s">
        <v>7742</v>
      </c>
      <c r="K1946" s="52"/>
      <c r="L1946" s="52" t="str">
        <f>IF(VLOOKUP(B1946,Sheet2!A:B,2,FALSE)=0,"",VLOOKUP(B1946,Sheet2!A:B,2,FALSE))</f>
        <v/>
      </c>
    </row>
    <row r="1947" spans="1:12" x14ac:dyDescent="0.2">
      <c r="A1947" t="str">
        <f t="shared" ref="A1947:A1952" si="58">F1947&amp;" "&amp;G1947</f>
        <v>方砂纸 600#K2-3</v>
      </c>
      <c r="B1947" s="29" t="s">
        <v>6109</v>
      </c>
      <c r="C1947" s="29" t="str">
        <f>VLOOKUP(A1947,Sheet5!A:C,2,FALSE)</f>
        <v>UFFQT017</v>
      </c>
      <c r="D1947" s="29" t="str">
        <f>VLOOKUP(A1947,Sheet5!A:C,3,FALSE)</f>
        <v>金刚砂 方形 600目 230*280</v>
      </c>
      <c r="E1947" s="35" t="s">
        <v>2417</v>
      </c>
      <c r="F1947" s="108" t="s">
        <v>6110</v>
      </c>
      <c r="G1947" s="108" t="s">
        <v>3192</v>
      </c>
      <c r="H1947" s="35" t="s">
        <v>2057</v>
      </c>
      <c r="I1947" s="37">
        <v>3900</v>
      </c>
      <c r="J1947" s="52"/>
      <c r="K1947" s="52"/>
      <c r="L1947" s="52">
        <f>IF(VLOOKUP(B1947,Sheet2!A:B,2,FALSE)=0,"",VLOOKUP(B1947,Sheet2!A:B,2,FALSE))</f>
        <v>400</v>
      </c>
    </row>
    <row r="1948" spans="1:12" x14ac:dyDescent="0.2">
      <c r="A1948" t="str">
        <f t="shared" si="58"/>
        <v>粘合剂3162AB胶 0</v>
      </c>
      <c r="B1948" s="29" t="s">
        <v>6111</v>
      </c>
      <c r="C1948" s="29" t="e">
        <f>VLOOKUP(A1948,Sheet5!A:C,2,FALSE)</f>
        <v>#N/A</v>
      </c>
      <c r="D1948" s="29" t="e">
        <f>VLOOKUP(A1948,Sheet5!A:C,3,FALSE)</f>
        <v>#N/A</v>
      </c>
      <c r="E1948" s="35" t="s">
        <v>2055</v>
      </c>
      <c r="F1948" s="108" t="s">
        <v>8642</v>
      </c>
      <c r="G1948" s="108">
        <v>0</v>
      </c>
      <c r="H1948" s="35" t="s">
        <v>1062</v>
      </c>
      <c r="I1948" s="37">
        <v>67.2</v>
      </c>
      <c r="J1948" s="52"/>
      <c r="K1948" s="52"/>
      <c r="L1948" s="52" t="str">
        <f>IF(VLOOKUP(B1948,Sheet2!A:B,2,FALSE)=0,"",VLOOKUP(B1948,Sheet2!A:B,2,FALSE))</f>
        <v/>
      </c>
    </row>
    <row r="1949" spans="1:12" x14ac:dyDescent="0.2">
      <c r="A1949" t="str">
        <f t="shared" si="58"/>
        <v>低压袋 1000*900</v>
      </c>
      <c r="B1949" s="29" t="s">
        <v>6114</v>
      </c>
      <c r="C1949" s="29" t="e">
        <f>VLOOKUP(A1949,Sheet5!A:C,2,FALSE)</f>
        <v>#N/A</v>
      </c>
      <c r="D1949" s="29" t="e">
        <f>VLOOKUP(A1949,Sheet5!A:C,3,FALSE)</f>
        <v>#N/A</v>
      </c>
      <c r="E1949" s="35" t="s">
        <v>2093</v>
      </c>
      <c r="F1949" s="108" t="s">
        <v>6115</v>
      </c>
      <c r="G1949" s="108" t="s">
        <v>6116</v>
      </c>
      <c r="H1949" s="35" t="s">
        <v>2089</v>
      </c>
      <c r="I1949" s="37">
        <v>445</v>
      </c>
      <c r="J1949" s="52"/>
      <c r="K1949" s="52"/>
      <c r="L1949" s="52" t="str">
        <f>IF(VLOOKUP(B1949,Sheet2!A:B,2,FALSE)=0,"",VLOOKUP(B1949,Sheet2!A:B,2,FALSE))</f>
        <v/>
      </c>
    </row>
    <row r="1950" spans="1:12" x14ac:dyDescent="0.2">
      <c r="A1950" t="str">
        <f t="shared" si="58"/>
        <v>低压袋 100*900</v>
      </c>
      <c r="B1950" s="29" t="s">
        <v>6117</v>
      </c>
      <c r="C1950" s="29" t="e">
        <f>VLOOKUP(A1950,Sheet5!A:C,2,FALSE)</f>
        <v>#N/A</v>
      </c>
      <c r="D1950" s="29" t="e">
        <f>VLOOKUP(A1950,Sheet5!A:C,3,FALSE)</f>
        <v>#N/A</v>
      </c>
      <c r="E1950" s="35" t="s">
        <v>2093</v>
      </c>
      <c r="F1950" s="108" t="s">
        <v>6115</v>
      </c>
      <c r="G1950" s="108" t="s">
        <v>6118</v>
      </c>
      <c r="H1950" s="35" t="s">
        <v>2089</v>
      </c>
      <c r="I1950" s="37">
        <v>1217</v>
      </c>
      <c r="J1950" s="52"/>
      <c r="K1950" s="52"/>
      <c r="L1950" s="52" t="str">
        <f>IF(VLOOKUP(B1950,Sheet2!A:B,2,FALSE)=0,"",VLOOKUP(B1950,Sheet2!A:B,2,FALSE))</f>
        <v/>
      </c>
    </row>
    <row r="1951" spans="1:12" x14ac:dyDescent="0.2">
      <c r="A1951" t="str">
        <f t="shared" si="58"/>
        <v>双组份水性高透明清底漆 T81174-20</v>
      </c>
      <c r="B1951" s="29" t="s">
        <v>6122</v>
      </c>
      <c r="C1951" s="29" t="e">
        <f>VLOOKUP(A1951,Sheet5!A:C,2,FALSE)</f>
        <v>#N/A</v>
      </c>
      <c r="D1951" s="29" t="e">
        <f>VLOOKUP(A1951,Sheet5!A:C,3,FALSE)</f>
        <v>#N/A</v>
      </c>
      <c r="E1951" s="35" t="s">
        <v>2055</v>
      </c>
      <c r="F1951" s="108" t="s">
        <v>6123</v>
      </c>
      <c r="G1951" s="108" t="s">
        <v>6124</v>
      </c>
      <c r="H1951" s="35" t="s">
        <v>1062</v>
      </c>
      <c r="I1951" s="37">
        <v>20</v>
      </c>
      <c r="J1951" s="52"/>
      <c r="K1951" s="52"/>
      <c r="L1951" s="52" t="str">
        <f>IF(VLOOKUP(B1951,Sheet2!A:B,2,FALSE)=0,"",VLOOKUP(B1951,Sheet2!A:B,2,FALSE))</f>
        <v/>
      </c>
    </row>
    <row r="1952" spans="1:12" x14ac:dyDescent="0.2">
      <c r="A1952" t="str">
        <f t="shared" si="58"/>
        <v>水性慢干水 T95016-18</v>
      </c>
      <c r="B1952" s="29" t="s">
        <v>6125</v>
      </c>
      <c r="C1952" s="29" t="e">
        <f>VLOOKUP(A1952,Sheet5!A:C,2,FALSE)</f>
        <v>#N/A</v>
      </c>
      <c r="D1952" s="29" t="e">
        <f>VLOOKUP(A1952,Sheet5!A:C,3,FALSE)</f>
        <v>#N/A</v>
      </c>
      <c r="E1952" s="35" t="s">
        <v>2055</v>
      </c>
      <c r="F1952" s="108" t="s">
        <v>6126</v>
      </c>
      <c r="G1952" s="108" t="s">
        <v>6127</v>
      </c>
      <c r="H1952" s="35" t="s">
        <v>1062</v>
      </c>
      <c r="I1952" s="37">
        <v>54</v>
      </c>
      <c r="J1952" s="52"/>
      <c r="K1952" s="52"/>
      <c r="L1952" s="52" t="str">
        <f>IF(VLOOKUP(B1952,Sheet2!A:B,2,FALSE)=0,"",VLOOKUP(B1952,Sheet2!A:B,2,FALSE))</f>
        <v/>
      </c>
    </row>
    <row r="1953" spans="1:12" x14ac:dyDescent="0.2">
      <c r="B1953" s="29" t="s">
        <v>2023</v>
      </c>
      <c r="C1953" s="29" t="str">
        <f>VLOOKUP(B1953,所有物料对应供应商单价新旧料号对照!A:C,3,0)</f>
        <v>UFBSJ002</v>
      </c>
      <c r="D1953" s="29" t="str">
        <f>VLOOKUP(B1953,所有物料对应供应商单价新旧料号对照!A:F,4,0)</f>
        <v xml:space="preserve">打包带 </v>
      </c>
      <c r="E1953" s="35" t="s">
        <v>2417</v>
      </c>
      <c r="F1953" s="36" t="s">
        <v>6128</v>
      </c>
      <c r="G1953" s="36">
        <v>0</v>
      </c>
      <c r="H1953" s="35" t="s">
        <v>5269</v>
      </c>
      <c r="I1953" s="37">
        <v>0</v>
      </c>
      <c r="J1953" s="52"/>
      <c r="K1953" s="52"/>
      <c r="L1953" s="52" t="str">
        <f>IF(VLOOKUP(B1953,Sheet2!A:B,2,FALSE)=0,"",VLOOKUP(B1953,Sheet2!A:B,2,FALSE))</f>
        <v/>
      </c>
    </row>
    <row r="1954" spans="1:12" x14ac:dyDescent="0.2">
      <c r="A1954" t="str">
        <f>F1954&amp;" "&amp;G1954</f>
        <v>水性封闭低漆 H11D002C</v>
      </c>
      <c r="B1954" s="29" t="s">
        <v>6129</v>
      </c>
      <c r="C1954" s="29" t="str">
        <f>VLOOKUP(A1954,Sheet5!A:C,2,FALSE)</f>
        <v>UFY00043</v>
      </c>
      <c r="D1954" s="29" t="str">
        <f>VLOOKUP(A1954,Sheet5!A:C,3,FALSE)</f>
        <v>水性 液体 H11D002C水性封闭剂 15KG每桶 透明</v>
      </c>
      <c r="E1954" s="35" t="s">
        <v>2055</v>
      </c>
      <c r="F1954" s="108" t="s">
        <v>6130</v>
      </c>
      <c r="G1954" s="108" t="s">
        <v>6131</v>
      </c>
      <c r="H1954" s="35" t="s">
        <v>1062</v>
      </c>
      <c r="I1954" s="37">
        <v>80</v>
      </c>
      <c r="J1954" s="52"/>
      <c r="K1954" s="52"/>
      <c r="L1954" s="52">
        <f>IF(VLOOKUP(B1954,Sheet2!A:B,2,FALSE)=0,"",VLOOKUP(B1954,Sheet2!A:B,2,FALSE))</f>
        <v>320</v>
      </c>
    </row>
    <row r="1955" spans="1:12" x14ac:dyDescent="0.2">
      <c r="B1955" s="29" t="s">
        <v>2026</v>
      </c>
      <c r="C1955" s="29" t="str">
        <f>VLOOKUP(B1955,所有物料对应供应商单价新旧料号对照!A:C,3,0)</f>
        <v>UFY00001</v>
      </c>
      <c r="D1955" s="29" t="str">
        <f>VLOOKUP(B1955,所有物料对应供应商单价新旧料号对照!A:F,4,0)</f>
        <v xml:space="preserve">水性 液体 H12D062水性底油 20KG每桶 白色 </v>
      </c>
      <c r="E1955" s="35" t="s">
        <v>2055</v>
      </c>
      <c r="F1955" s="36" t="s">
        <v>6025</v>
      </c>
      <c r="G1955" s="36" t="s">
        <v>6132</v>
      </c>
      <c r="H1955" s="35" t="s">
        <v>1062</v>
      </c>
      <c r="I1955" s="37">
        <v>955</v>
      </c>
      <c r="J1955" s="52"/>
      <c r="K1955" s="52"/>
      <c r="L1955" s="52" t="str">
        <f>IF(VLOOKUP(B1955,Sheet2!A:B,2,FALSE)=0,"",VLOOKUP(B1955,Sheet2!A:B,2,FALSE))</f>
        <v/>
      </c>
    </row>
    <row r="1956" spans="1:12" x14ac:dyDescent="0.2">
      <c r="A1956" t="str">
        <f t="shared" ref="A1956:A1958" si="59">F1956&amp;" "&amp;G1956</f>
        <v>钻头 8.2*70R</v>
      </c>
      <c r="B1956" s="29" t="s">
        <v>6133</v>
      </c>
      <c r="C1956" s="29" t="e">
        <f>VLOOKUP(A1956,Sheet5!A:C,2,FALSE)</f>
        <v>#N/A</v>
      </c>
      <c r="D1956" s="29" t="e">
        <f>VLOOKUP(A1956,Sheet5!A:C,3,FALSE)</f>
        <v>#N/A</v>
      </c>
      <c r="E1956" s="35" t="s">
        <v>2417</v>
      </c>
      <c r="F1956" s="108" t="s">
        <v>5123</v>
      </c>
      <c r="G1956" s="108" t="s">
        <v>6134</v>
      </c>
      <c r="H1956" s="35" t="s">
        <v>3216</v>
      </c>
      <c r="I1956" s="37">
        <v>4</v>
      </c>
      <c r="J1956" s="52"/>
      <c r="K1956" s="52"/>
      <c r="L1956" s="52" t="str">
        <f>IF(VLOOKUP(B1956,Sheet2!A:B,2,FALSE)=0,"",VLOOKUP(B1956,Sheet2!A:B,2,FALSE))</f>
        <v/>
      </c>
    </row>
    <row r="1957" spans="1:12" x14ac:dyDescent="0.2">
      <c r="A1957" t="str">
        <f t="shared" si="59"/>
        <v>钻头 8.2*70L</v>
      </c>
      <c r="B1957" s="29" t="s">
        <v>6135</v>
      </c>
      <c r="C1957" s="29" t="e">
        <f>VLOOKUP(A1957,Sheet5!A:C,2,FALSE)</f>
        <v>#N/A</v>
      </c>
      <c r="D1957" s="29" t="e">
        <f>VLOOKUP(A1957,Sheet5!A:C,3,FALSE)</f>
        <v>#N/A</v>
      </c>
      <c r="E1957" s="35" t="s">
        <v>2417</v>
      </c>
      <c r="F1957" s="108" t="s">
        <v>5123</v>
      </c>
      <c r="G1957" s="108" t="s">
        <v>6136</v>
      </c>
      <c r="H1957" s="35" t="s">
        <v>3216</v>
      </c>
      <c r="I1957" s="37">
        <v>4</v>
      </c>
      <c r="J1957" s="52"/>
      <c r="K1957" s="52"/>
      <c r="L1957" s="52" t="str">
        <f>IF(VLOOKUP(B1957,Sheet2!A:B,2,FALSE)=0,"",VLOOKUP(B1957,Sheet2!A:B,2,FALSE))</f>
        <v/>
      </c>
    </row>
    <row r="1958" spans="1:12" x14ac:dyDescent="0.2">
      <c r="A1958" t="str">
        <f t="shared" si="59"/>
        <v>纸箱90322202 570*480*865</v>
      </c>
      <c r="B1958" s="29" t="s">
        <v>6144</v>
      </c>
      <c r="C1958" s="29" t="e">
        <f>VLOOKUP(A1958,Sheet5!A:C,2,FALSE)</f>
        <v>#N/A</v>
      </c>
      <c r="D1958" s="29" t="e">
        <f>VLOOKUP(A1958,Sheet5!A:C,3,FALSE)</f>
        <v>#N/A</v>
      </c>
      <c r="E1958" s="35" t="s">
        <v>2093</v>
      </c>
      <c r="F1958" s="108" t="s">
        <v>8643</v>
      </c>
      <c r="G1958" s="108" t="s">
        <v>5490</v>
      </c>
      <c r="H1958" s="35" t="s">
        <v>2089</v>
      </c>
      <c r="I1958" s="37">
        <v>2</v>
      </c>
      <c r="J1958" s="52"/>
      <c r="K1958" s="52"/>
      <c r="L1958" s="52" t="str">
        <f>IF(VLOOKUP(B1958,Sheet2!A:B,2,FALSE)=0,"",VLOOKUP(B1958,Sheet2!A:B,2,FALSE))</f>
        <v/>
      </c>
    </row>
    <row r="1959" spans="1:12" x14ac:dyDescent="0.2">
      <c r="B1959" s="29" t="s">
        <v>1568</v>
      </c>
      <c r="C1959" s="29" t="str">
        <f>VLOOKUP(B1959,所有物料对应供应商单价新旧料号对照!A:C,3,0)</f>
        <v>UFBZX035</v>
      </c>
      <c r="D1959" s="29" t="str">
        <f>VLOOKUP(B1959,所有物料对应供应商单价新旧料号对照!A:F,4,0)</f>
        <v>五层牛卡纸 UF90323022外纸箱 645*345*865 原色 附图</v>
      </c>
      <c r="E1959" s="35" t="s">
        <v>2093</v>
      </c>
      <c r="F1959" s="36" t="s">
        <v>6148</v>
      </c>
      <c r="G1959" s="36" t="s">
        <v>5486</v>
      </c>
      <c r="H1959" s="35" t="s">
        <v>2089</v>
      </c>
      <c r="I1959" s="37">
        <v>0</v>
      </c>
      <c r="J1959" s="52"/>
      <c r="K1959" s="52"/>
      <c r="L1959" s="52" t="str">
        <f>IF(VLOOKUP(B1959,Sheet2!A:B,2,FALSE)=0,"",VLOOKUP(B1959,Sheet2!A:B,2,FALSE))</f>
        <v/>
      </c>
    </row>
    <row r="1960" spans="1:12" x14ac:dyDescent="0.2">
      <c r="A1960" t="str">
        <f t="shared" ref="A1960:A1961" si="60">F1960&amp;" "&amp;G1960</f>
        <v>双组份水性哑光蓝色面漆 HZPP007</v>
      </c>
      <c r="B1960" s="29" t="s">
        <v>6149</v>
      </c>
      <c r="C1960" s="29" t="e">
        <f>VLOOKUP(A1960,Sheet5!A:C,2,FALSE)</f>
        <v>#N/A</v>
      </c>
      <c r="D1960" s="29" t="e">
        <f>VLOOKUP(A1960,Sheet5!A:C,3,FALSE)</f>
        <v>#N/A</v>
      </c>
      <c r="E1960" s="35" t="s">
        <v>2055</v>
      </c>
      <c r="F1960" s="108" t="s">
        <v>6150</v>
      </c>
      <c r="G1960" s="108" t="s">
        <v>6151</v>
      </c>
      <c r="H1960" s="35" t="s">
        <v>1062</v>
      </c>
      <c r="I1960" s="37">
        <v>221</v>
      </c>
      <c r="J1960" s="52"/>
      <c r="K1960" s="52"/>
      <c r="L1960" s="52" t="str">
        <f>IF(VLOOKUP(B1960,Sheet2!A:B,2,FALSE)=0,"",VLOOKUP(B1960,Sheet2!A:B,2,FALSE))</f>
        <v/>
      </c>
    </row>
    <row r="1961" spans="1:12" x14ac:dyDescent="0.2">
      <c r="A1961" t="str">
        <f t="shared" si="60"/>
        <v>中纤板 双沙滩色光1220*2440*15</v>
      </c>
      <c r="B1961" s="29" t="s">
        <v>6152</v>
      </c>
      <c r="C1961" s="29" t="e">
        <f>VLOOKUP(A1961,Sheet5!A:C,2,FALSE)</f>
        <v>#N/A</v>
      </c>
      <c r="D1961" s="29" t="e">
        <f>VLOOKUP(A1961,Sheet5!A:C,3,FALSE)</f>
        <v>#N/A</v>
      </c>
      <c r="E1961" s="35" t="s">
        <v>2055</v>
      </c>
      <c r="F1961" s="108" t="s">
        <v>2176</v>
      </c>
      <c r="G1961" s="108" t="s">
        <v>6153</v>
      </c>
      <c r="H1961" s="35" t="s">
        <v>2057</v>
      </c>
      <c r="I1961" s="37">
        <v>62</v>
      </c>
      <c r="J1961" s="52"/>
      <c r="K1961" s="52"/>
      <c r="L1961" s="52" t="str">
        <f>IF(VLOOKUP(B1961,Sheet2!A:B,2,FALSE)=0,"",VLOOKUP(B1961,Sheet2!A:B,2,FALSE))</f>
        <v/>
      </c>
    </row>
    <row r="1962" spans="1:12" x14ac:dyDescent="0.2">
      <c r="B1962" s="29" t="s">
        <v>1185</v>
      </c>
      <c r="C1962" s="29" t="str">
        <f>VLOOKUP(B1962,所有物料对应供应商单价新旧料号对照!A:C,3,0)</f>
        <v>UFM00035</v>
      </c>
      <c r="D1962" s="29" t="str">
        <f>VLOOKUP(B1962,所有物料对应供应商单价新旧料号对照!A:F,4,0)</f>
        <v>中密度纤维 E1 平面 双面板 2440*1220*15mm AS灰B钛白-071</v>
      </c>
      <c r="E1962" s="35" t="s">
        <v>2055</v>
      </c>
      <c r="F1962" s="36" t="s">
        <v>2176</v>
      </c>
      <c r="G1962" s="36" t="s">
        <v>6155</v>
      </c>
      <c r="H1962" s="35" t="s">
        <v>2057</v>
      </c>
      <c r="I1962" s="37">
        <v>19</v>
      </c>
      <c r="J1962" s="52"/>
      <c r="K1962" s="52"/>
      <c r="L1962" s="52">
        <f>IF(VLOOKUP(B1962,Sheet2!A:B,2,FALSE)=0,"",VLOOKUP(B1962,Sheet2!A:B,2,FALSE))</f>
        <v>34</v>
      </c>
    </row>
    <row r="1963" spans="1:12" x14ac:dyDescent="0.2">
      <c r="B1963" s="29" t="s">
        <v>1187</v>
      </c>
      <c r="C1963" s="29" t="str">
        <f>VLOOKUP(B1963,所有物料对应供应商单价新旧料号对照!A:C,3,0)</f>
        <v>UFM00036</v>
      </c>
      <c r="D1963" s="29" t="str">
        <f>VLOOKUP(B1963,所有物料对应供应商单价新旧料号对照!A:F,4,0)</f>
        <v>中密度纤维 E1 平面 双面板 2440*1220*15mm A哑光粉B钛白-075</v>
      </c>
      <c r="E1963" s="35" t="s">
        <v>2055</v>
      </c>
      <c r="F1963" s="36" t="s">
        <v>2176</v>
      </c>
      <c r="G1963" s="36" t="s">
        <v>6156</v>
      </c>
      <c r="H1963" s="35" t="s">
        <v>2057</v>
      </c>
      <c r="I1963" s="37">
        <v>2</v>
      </c>
      <c r="J1963" s="52"/>
      <c r="K1963" s="52"/>
      <c r="L1963" s="52" t="str">
        <f>IF(VLOOKUP(B1963,Sheet2!A:B,2,FALSE)=0,"",VLOOKUP(B1963,Sheet2!A:B,2,FALSE))</f>
        <v/>
      </c>
    </row>
    <row r="1964" spans="1:12" x14ac:dyDescent="0.2">
      <c r="B1964" s="29" t="s">
        <v>1199</v>
      </c>
      <c r="C1964" s="29" t="str">
        <f>VLOOKUP(B1964,所有物料对应供应商单价新旧料号对照!A:C,3,0)</f>
        <v>UFM00042</v>
      </c>
      <c r="D1964" s="29" t="str">
        <f>VLOOKUP(B1964,所有物料对应供应商单价新旧料号对照!A:F,4,0)</f>
        <v>中密度纤维 E1 平面 双面板 2440*1220*12mm A哑光粉B钛白-075</v>
      </c>
      <c r="E1964" s="35" t="s">
        <v>2055</v>
      </c>
      <c r="F1964" s="36" t="s">
        <v>6157</v>
      </c>
      <c r="G1964" s="36" t="s">
        <v>5403</v>
      </c>
      <c r="H1964" s="35" t="s">
        <v>2057</v>
      </c>
      <c r="I1964" s="37">
        <v>0</v>
      </c>
      <c r="J1964" s="52"/>
      <c r="K1964" s="52"/>
      <c r="L1964" s="52">
        <f>IF(VLOOKUP(B1964,Sheet2!A:B,2,FALSE)=0,"",VLOOKUP(B1964,Sheet2!A:B,2,FALSE))</f>
        <v>6</v>
      </c>
    </row>
    <row r="1965" spans="1:12" x14ac:dyDescent="0.2">
      <c r="B1965" s="29" t="s">
        <v>1156</v>
      </c>
      <c r="C1965" s="29" t="str">
        <f>VLOOKUP(B1965,所有物料对应供应商单价新旧料号对照!A:C,3,0)</f>
        <v>UFM00020</v>
      </c>
      <c r="D1965" s="29" t="str">
        <f>VLOOKUP(B1965,所有物料对应供应商单价新旧料号对照!A:F,4,0)</f>
        <v>中密度纤维 E1 平面 双面板 2440*1220*5mm A哑光蓝B哑光蓝-074</v>
      </c>
      <c r="E1965" s="35" t="s">
        <v>2055</v>
      </c>
      <c r="F1965" s="36" t="s">
        <v>2176</v>
      </c>
      <c r="G1965" s="36" t="s">
        <v>6158</v>
      </c>
      <c r="H1965" s="35" t="s">
        <v>2057</v>
      </c>
      <c r="I1965" s="37">
        <v>0</v>
      </c>
      <c r="J1965" s="52"/>
      <c r="K1965" s="52"/>
      <c r="L1965" s="52">
        <f>IF(VLOOKUP(B1965,Sheet2!A:B,2,FALSE)=0,"",VLOOKUP(B1965,Sheet2!A:B,2,FALSE))</f>
        <v>16</v>
      </c>
    </row>
    <row r="1966" spans="1:12" x14ac:dyDescent="0.2">
      <c r="A1966" t="str">
        <f t="shared" ref="A1966:A1972" si="61">F1966&amp;" "&amp;G1966</f>
        <v>中纤双进口暖白光 36mm</v>
      </c>
      <c r="B1966" s="29" t="s">
        <v>6159</v>
      </c>
      <c r="C1966" s="29" t="e">
        <f>VLOOKUP(A1966,Sheet5!A:C,2,FALSE)</f>
        <v>#N/A</v>
      </c>
      <c r="D1966" s="29" t="e">
        <f>VLOOKUP(A1966,Sheet5!A:C,3,FALSE)</f>
        <v>#N/A</v>
      </c>
      <c r="E1966" s="35" t="s">
        <v>2055</v>
      </c>
      <c r="F1966" s="108" t="s">
        <v>6160</v>
      </c>
      <c r="G1966" s="108" t="s">
        <v>6161</v>
      </c>
      <c r="H1966" s="35" t="s">
        <v>2057</v>
      </c>
      <c r="I1966" s="37">
        <v>9</v>
      </c>
      <c r="J1966" s="52"/>
      <c r="K1966" s="52"/>
      <c r="L1966" s="52" t="str">
        <f>IF(VLOOKUP(B1966,Sheet2!A:B,2,FALSE)=0,"",VLOOKUP(B1966,Sheet2!A:B,2,FALSE))</f>
        <v/>
      </c>
    </row>
    <row r="1967" spans="1:12" x14ac:dyDescent="0.2">
      <c r="A1967" t="str">
        <f t="shared" si="61"/>
        <v>中纤双沙滩色 36mm</v>
      </c>
      <c r="B1967" s="29" t="s">
        <v>6162</v>
      </c>
      <c r="C1967" s="29" t="e">
        <f>VLOOKUP(A1967,Sheet5!A:C,2,FALSE)</f>
        <v>#N/A</v>
      </c>
      <c r="D1967" s="29" t="e">
        <f>VLOOKUP(A1967,Sheet5!A:C,3,FALSE)</f>
        <v>#N/A</v>
      </c>
      <c r="E1967" s="35" t="s">
        <v>2055</v>
      </c>
      <c r="F1967" s="108" t="s">
        <v>6163</v>
      </c>
      <c r="G1967" s="108" t="s">
        <v>6161</v>
      </c>
      <c r="H1967" s="35" t="s">
        <v>2057</v>
      </c>
      <c r="I1967" s="37">
        <v>4</v>
      </c>
      <c r="J1967" s="52"/>
      <c r="K1967" s="52"/>
      <c r="L1967" s="52" t="str">
        <f>IF(VLOOKUP(B1967,Sheet2!A:B,2,FALSE)=0,"",VLOOKUP(B1967,Sheet2!A:B,2,FALSE))</f>
        <v/>
      </c>
    </row>
    <row r="1968" spans="1:12" x14ac:dyDescent="0.2">
      <c r="A1968" t="str">
        <f t="shared" si="61"/>
        <v>中纤双橄榄绿 36mm</v>
      </c>
      <c r="B1968" s="29" t="s">
        <v>6164</v>
      </c>
      <c r="C1968" s="29" t="e">
        <f>VLOOKUP(A1968,Sheet5!A:C,2,FALSE)</f>
        <v>#N/A</v>
      </c>
      <c r="D1968" s="29" t="e">
        <f>VLOOKUP(A1968,Sheet5!A:C,3,FALSE)</f>
        <v>#N/A</v>
      </c>
      <c r="E1968" s="35" t="s">
        <v>2055</v>
      </c>
      <c r="F1968" s="108" t="s">
        <v>6165</v>
      </c>
      <c r="G1968" s="108" t="s">
        <v>6161</v>
      </c>
      <c r="H1968" s="35" t="s">
        <v>2057</v>
      </c>
      <c r="I1968" s="37">
        <v>3</v>
      </c>
      <c r="J1968" s="52"/>
      <c r="K1968" s="52"/>
      <c r="L1968" s="52" t="str">
        <f>IF(VLOOKUP(B1968,Sheet2!A:B,2,FALSE)=0,"",VLOOKUP(B1968,Sheet2!A:B,2,FALSE))</f>
        <v/>
      </c>
    </row>
    <row r="1969" spans="1:12" x14ac:dyDescent="0.2">
      <c r="A1969" t="str">
        <f t="shared" si="61"/>
        <v>中纤哑光蓝 36mm</v>
      </c>
      <c r="B1969" s="29" t="s">
        <v>6166</v>
      </c>
      <c r="C1969" s="29" t="e">
        <f>VLOOKUP(A1969,Sheet5!A:C,2,FALSE)</f>
        <v>#N/A</v>
      </c>
      <c r="D1969" s="29" t="e">
        <f>VLOOKUP(A1969,Sheet5!A:C,3,FALSE)</f>
        <v>#N/A</v>
      </c>
      <c r="E1969" s="35" t="s">
        <v>2055</v>
      </c>
      <c r="F1969" s="108" t="s">
        <v>6167</v>
      </c>
      <c r="G1969" s="108" t="s">
        <v>6161</v>
      </c>
      <c r="H1969" s="35" t="s">
        <v>2057</v>
      </c>
      <c r="I1969" s="37">
        <v>4</v>
      </c>
      <c r="J1969" s="52"/>
      <c r="K1969" s="52"/>
      <c r="L1969" s="52" t="str">
        <f>IF(VLOOKUP(B1969,Sheet2!A:B,2,FALSE)=0,"",VLOOKUP(B1969,Sheet2!A:B,2,FALSE))</f>
        <v/>
      </c>
    </row>
    <row r="1970" spans="1:12" x14ac:dyDescent="0.2">
      <c r="A1970" t="str">
        <f t="shared" si="61"/>
        <v>多层板双西非枫木 18mm</v>
      </c>
      <c r="B1970" s="29" t="s">
        <v>6168</v>
      </c>
      <c r="C1970" s="29" t="e">
        <f>VLOOKUP(A1970,Sheet5!A:C,2,FALSE)</f>
        <v>#N/A</v>
      </c>
      <c r="D1970" s="29" t="e">
        <f>VLOOKUP(A1970,Sheet5!A:C,3,FALSE)</f>
        <v>#N/A</v>
      </c>
      <c r="E1970" s="35" t="s">
        <v>2055</v>
      </c>
      <c r="F1970" s="108" t="s">
        <v>6169</v>
      </c>
      <c r="G1970" s="108" t="s">
        <v>4999</v>
      </c>
      <c r="H1970" s="35" t="s">
        <v>2057</v>
      </c>
      <c r="I1970" s="37">
        <v>2</v>
      </c>
      <c r="J1970" s="52"/>
      <c r="K1970" s="52"/>
      <c r="L1970" s="52" t="str">
        <f>IF(VLOOKUP(B1970,Sheet2!A:B,2,FALSE)=0,"",VLOOKUP(B1970,Sheet2!A:B,2,FALSE))</f>
        <v/>
      </c>
    </row>
    <row r="1971" spans="1:12" x14ac:dyDescent="0.2">
      <c r="A1971" t="str">
        <f t="shared" si="61"/>
        <v>中纤双7040订深灰 30中纤双7040mm</v>
      </c>
      <c r="B1971" s="29" t="s">
        <v>6171</v>
      </c>
      <c r="C1971" s="29" t="e">
        <f>VLOOKUP(A1971,Sheet5!A:C,2,FALSE)</f>
        <v>#N/A</v>
      </c>
      <c r="D1971" s="29" t="e">
        <f>VLOOKUP(A1971,Sheet5!A:C,3,FALSE)</f>
        <v>#N/A</v>
      </c>
      <c r="E1971" s="35" t="s">
        <v>2055</v>
      </c>
      <c r="F1971" s="108" t="s">
        <v>6172</v>
      </c>
      <c r="G1971" s="108" t="s">
        <v>6173</v>
      </c>
      <c r="H1971" s="35" t="s">
        <v>2057</v>
      </c>
      <c r="I1971" s="37">
        <v>15</v>
      </c>
      <c r="J1971" s="52"/>
      <c r="K1971" s="52"/>
      <c r="L1971" s="52" t="str">
        <f>IF(VLOOKUP(B1971,Sheet2!A:B,2,FALSE)=0,"",VLOOKUP(B1971,Sheet2!A:B,2,FALSE))</f>
        <v/>
      </c>
    </row>
    <row r="1972" spans="1:12" x14ac:dyDescent="0.2">
      <c r="A1972" t="str">
        <f t="shared" si="61"/>
        <v>中纤双哑光蓝 30mm</v>
      </c>
      <c r="B1972" s="29" t="s">
        <v>6174</v>
      </c>
      <c r="C1972" s="29" t="e">
        <f>VLOOKUP(A1972,Sheet5!A:C,2,FALSE)</f>
        <v>#N/A</v>
      </c>
      <c r="D1972" s="29" t="e">
        <f>VLOOKUP(A1972,Sheet5!A:C,3,FALSE)</f>
        <v>#N/A</v>
      </c>
      <c r="E1972" s="35" t="s">
        <v>2055</v>
      </c>
      <c r="F1972" s="108" t="s">
        <v>6175</v>
      </c>
      <c r="G1972" s="108" t="s">
        <v>5392</v>
      </c>
      <c r="H1972" s="35" t="s">
        <v>2057</v>
      </c>
      <c r="I1972" s="37">
        <v>20</v>
      </c>
      <c r="J1972" s="52"/>
      <c r="K1972" s="52"/>
      <c r="L1972" s="52" t="str">
        <f>IF(VLOOKUP(B1972,Sheet2!A:B,2,FALSE)=0,"",VLOOKUP(B1972,Sheet2!A:B,2,FALSE))</f>
        <v/>
      </c>
    </row>
    <row r="1973" spans="1:12" x14ac:dyDescent="0.2">
      <c r="B1973" s="29" t="s">
        <v>1203</v>
      </c>
      <c r="C1973" s="29" t="str">
        <f>VLOOKUP(B1973,所有物料对应供应商单价新旧料号对照!A:C,3,0)</f>
        <v>UFM00044</v>
      </c>
      <c r="D1973" s="29" t="str">
        <f>VLOOKUP(B1973,所有物料对应供应商单价新旧料号对照!A:F,4,0)</f>
        <v>中密度纤维 E1 平面 素板 2440*1220*18mm A钛白B钛白</v>
      </c>
      <c r="E1973" s="35" t="s">
        <v>2055</v>
      </c>
      <c r="F1973" s="36" t="s">
        <v>6176</v>
      </c>
      <c r="G1973" s="36" t="s">
        <v>4999</v>
      </c>
      <c r="H1973" s="35" t="s">
        <v>2057</v>
      </c>
      <c r="I1973" s="37">
        <v>0</v>
      </c>
      <c r="J1973" s="52"/>
      <c r="K1973" s="52"/>
      <c r="L1973" s="52" t="str">
        <f>IF(VLOOKUP(B1973,Sheet2!A:B,2,FALSE)=0,"",VLOOKUP(B1973,Sheet2!A:B,2,FALSE))</f>
        <v/>
      </c>
    </row>
    <row r="1974" spans="1:12" x14ac:dyDescent="0.2">
      <c r="A1974" t="str">
        <f t="shared" ref="A1974:A1975" si="62">F1974&amp;" "&amp;G1974</f>
        <v>中纤板 25mm</v>
      </c>
      <c r="B1974" s="29" t="s">
        <v>6177</v>
      </c>
      <c r="C1974" s="29" t="e">
        <f>VLOOKUP(A1974,Sheet5!A:C,2,FALSE)</f>
        <v>#N/A</v>
      </c>
      <c r="D1974" s="29" t="e">
        <f>VLOOKUP(A1974,Sheet5!A:C,3,FALSE)</f>
        <v>#N/A</v>
      </c>
      <c r="E1974" s="35" t="s">
        <v>2055</v>
      </c>
      <c r="F1974" s="108" t="s">
        <v>2176</v>
      </c>
      <c r="G1974" s="108" t="s">
        <v>5167</v>
      </c>
      <c r="H1974" s="35" t="s">
        <v>2057</v>
      </c>
      <c r="I1974" s="37">
        <v>100</v>
      </c>
      <c r="J1974" s="52"/>
      <c r="K1974" s="52"/>
      <c r="L1974" s="52" t="str">
        <f>IF(VLOOKUP(B1974,Sheet2!A:B,2,FALSE)=0,"",VLOOKUP(B1974,Sheet2!A:B,2,FALSE))</f>
        <v/>
      </c>
    </row>
    <row r="1975" spans="1:12" x14ac:dyDescent="0.2">
      <c r="A1975" t="str">
        <f t="shared" si="62"/>
        <v>中纤板 3mm</v>
      </c>
      <c r="B1975" s="29" t="s">
        <v>6178</v>
      </c>
      <c r="C1975" s="29" t="e">
        <f>VLOOKUP(A1975,Sheet5!A:C,2,FALSE)</f>
        <v>#N/A</v>
      </c>
      <c r="D1975" s="29" t="e">
        <f>VLOOKUP(A1975,Sheet5!A:C,3,FALSE)</f>
        <v>#N/A</v>
      </c>
      <c r="E1975" s="35" t="s">
        <v>2055</v>
      </c>
      <c r="F1975" s="108" t="s">
        <v>2176</v>
      </c>
      <c r="G1975" s="108" t="s">
        <v>5769</v>
      </c>
      <c r="H1975" s="35" t="s">
        <v>2057</v>
      </c>
      <c r="I1975" s="37">
        <v>240</v>
      </c>
      <c r="J1975" s="52"/>
      <c r="K1975" s="52"/>
      <c r="L1975" s="52" t="str">
        <f>IF(VLOOKUP(B1975,Sheet2!A:B,2,FALSE)=0,"",VLOOKUP(B1975,Sheet2!A:B,2,FALSE))</f>
        <v/>
      </c>
    </row>
    <row r="1976" spans="1:12" x14ac:dyDescent="0.2">
      <c r="B1976" s="29" t="s">
        <v>1132</v>
      </c>
      <c r="C1976" s="29" t="str">
        <f>VLOOKUP(B1976,所有物料对应供应商单价新旧料号对照!A:C,3,0)</f>
        <v>UFM00008</v>
      </c>
      <c r="D1976" s="29" t="str">
        <f>VLOOKUP(B1976,所有物料对应供应商单价新旧料号对照!A:F,4,0)</f>
        <v>中密度纤维 E1 平面 双面板 2440*1220*18mm A哑光蓝B哑光蓝-074</v>
      </c>
      <c r="E1976" s="35" t="s">
        <v>2055</v>
      </c>
      <c r="F1976" s="36" t="s">
        <v>2176</v>
      </c>
      <c r="G1976" s="36" t="s">
        <v>6179</v>
      </c>
      <c r="H1976" s="35" t="s">
        <v>2057</v>
      </c>
      <c r="I1976" s="37">
        <v>87</v>
      </c>
      <c r="J1976" s="52"/>
      <c r="K1976" s="52"/>
      <c r="L1976" s="52">
        <f>IF(VLOOKUP(B1976,Sheet2!A:B,2,FALSE)=0,"",VLOOKUP(B1976,Sheet2!A:B,2,FALSE))</f>
        <v>26</v>
      </c>
    </row>
    <row r="1977" spans="1:12" x14ac:dyDescent="0.2">
      <c r="B1977" s="29" t="s">
        <v>1140</v>
      </c>
      <c r="C1977" s="29" t="str">
        <f>VLOOKUP(B1977,所有物料对应供应商单价新旧料号对照!A:C,3,0)</f>
        <v>UFM00012</v>
      </c>
      <c r="D1977" s="29" t="str">
        <f>VLOOKUP(B1977,所有物料对应供应商单价新旧料号对照!A:F,4,0)</f>
        <v>中密度纤维 E1 平面 双面板 2440*1220*18mm A哑光粉B哑光粉-075</v>
      </c>
      <c r="E1977" s="35" t="s">
        <v>2055</v>
      </c>
      <c r="F1977" s="36" t="s">
        <v>6180</v>
      </c>
      <c r="G1977" s="36" t="s">
        <v>4999</v>
      </c>
      <c r="H1977" s="35" t="s">
        <v>2057</v>
      </c>
      <c r="I1977" s="37">
        <v>118</v>
      </c>
      <c r="J1977" s="52"/>
      <c r="K1977" s="52"/>
      <c r="L1977" s="52">
        <f>IF(VLOOKUP(B1977,Sheet2!A:B,2,FALSE)=0,"",VLOOKUP(B1977,Sheet2!A:B,2,FALSE))</f>
        <v>50</v>
      </c>
    </row>
    <row r="1978" spans="1:12" x14ac:dyDescent="0.2">
      <c r="B1978" s="29" t="s">
        <v>1175</v>
      </c>
      <c r="C1978" s="29" t="str">
        <f>VLOOKUP(B1978,所有物料对应供应商单价新旧料号对照!A:C,3,0)</f>
        <v>UFM00030</v>
      </c>
      <c r="D1978" s="29" t="str">
        <f>VLOOKUP(B1978,所有物料对应供应商单价新旧料号对照!A:F,4,0)</f>
        <v>中密度纤维 E1 平面 双面板 2440*1220*18mm A哑光粉B钛白-075</v>
      </c>
      <c r="E1978" s="35" t="s">
        <v>2055</v>
      </c>
      <c r="F1978" s="36" t="s">
        <v>2176</v>
      </c>
      <c r="G1978" s="36" t="s">
        <v>6181</v>
      </c>
      <c r="H1978" s="35" t="s">
        <v>2057</v>
      </c>
      <c r="I1978" s="37">
        <v>0</v>
      </c>
      <c r="J1978" s="52"/>
      <c r="K1978" s="52"/>
      <c r="L1978" s="52" t="str">
        <f>IF(VLOOKUP(B1978,Sheet2!A:B,2,FALSE)=0,"",VLOOKUP(B1978,Sheet2!A:B,2,FALSE))</f>
        <v/>
      </c>
    </row>
    <row r="1979" spans="1:12" x14ac:dyDescent="0.2">
      <c r="A1979" t="str">
        <f t="shared" ref="A1979:A1980" si="63">F1979&amp;" "&amp;G1979</f>
        <v>浴缸曲板9032408 浴缸曲板9032408mm</v>
      </c>
      <c r="B1979" s="29" t="s">
        <v>6182</v>
      </c>
      <c r="C1979" s="29" t="e">
        <f>VLOOKUP(A1979,Sheet5!A:C,2,FALSE)</f>
        <v>#N/A</v>
      </c>
      <c r="D1979" s="29" t="e">
        <f>VLOOKUP(A1979,Sheet5!A:C,3,FALSE)</f>
        <v>#N/A</v>
      </c>
      <c r="E1979" s="35" t="s">
        <v>2055</v>
      </c>
      <c r="F1979" s="108" t="s">
        <v>8644</v>
      </c>
      <c r="G1979" s="108" t="s">
        <v>8645</v>
      </c>
      <c r="H1979" s="35" t="s">
        <v>2471</v>
      </c>
      <c r="I1979" s="37">
        <v>145</v>
      </c>
      <c r="J1979" s="52"/>
      <c r="K1979" s="52"/>
      <c r="L1979" s="52" t="str">
        <f>IF(VLOOKUP(B1979,Sheet2!A:B,2,FALSE)=0,"",VLOOKUP(B1979,Sheet2!A:B,2,FALSE))</f>
        <v/>
      </c>
    </row>
    <row r="1980" spans="1:12" x14ac:dyDescent="0.2">
      <c r="A1980" t="str">
        <f t="shared" si="63"/>
        <v>镜片 447*248</v>
      </c>
      <c r="B1980" s="29" t="s">
        <v>6185</v>
      </c>
      <c r="C1980" s="29" t="e">
        <f>VLOOKUP(A1980,Sheet5!A:C,2,FALSE)</f>
        <v>#N/A</v>
      </c>
      <c r="D1980" s="29" t="e">
        <f>VLOOKUP(A1980,Sheet5!A:C,3,FALSE)</f>
        <v>#N/A</v>
      </c>
      <c r="E1980" s="35" t="s">
        <v>2055</v>
      </c>
      <c r="F1980" s="108" t="s">
        <v>5154</v>
      </c>
      <c r="G1980" s="108" t="s">
        <v>5447</v>
      </c>
      <c r="H1980" s="35" t="s">
        <v>2484</v>
      </c>
      <c r="I1980" s="37">
        <v>154</v>
      </c>
      <c r="J1980" s="52"/>
      <c r="K1980" s="52"/>
      <c r="L1980" s="52" t="str">
        <f>IF(VLOOKUP(B1980,Sheet2!A:B,2,FALSE)=0,"",VLOOKUP(B1980,Sheet2!A:B,2,FALSE))</f>
        <v/>
      </c>
    </row>
    <row r="1981" spans="1:12" x14ac:dyDescent="0.2">
      <c r="B1981" s="29" t="s">
        <v>1507</v>
      </c>
      <c r="C1981" s="29" t="str">
        <f>VLOOKUP(B1981,所有物料对应供应商单价新旧料号对照!A:C,3,0)</f>
        <v>UFGCB015</v>
      </c>
      <c r="D1981" s="29" t="str">
        <f>VLOOKUP(B1981,所有物料对应供应商单价新旧料号对照!A:F,4,0)</f>
        <v>白玻 钢化 玻璃层板 278*480*5mm 弧形 附图</v>
      </c>
      <c r="E1981" s="35" t="s">
        <v>2055</v>
      </c>
      <c r="F1981" s="36" t="s">
        <v>6186</v>
      </c>
      <c r="G1981" s="36" t="s">
        <v>6187</v>
      </c>
      <c r="H1981" s="35" t="s">
        <v>2484</v>
      </c>
      <c r="I1981" s="37">
        <v>671</v>
      </c>
      <c r="J1981" s="52"/>
      <c r="K1981" s="52"/>
      <c r="L1981" s="52">
        <f>230+20</f>
        <v>250</v>
      </c>
    </row>
    <row r="1982" spans="1:12" x14ac:dyDescent="0.2">
      <c r="A1982" t="str">
        <f>F1982&amp;" "&amp;G1982</f>
        <v>镜片 816*142*5</v>
      </c>
      <c r="B1982" s="29" t="s">
        <v>6188</v>
      </c>
      <c r="C1982" s="29" t="e">
        <f>VLOOKUP(A1982,Sheet5!A:C,2,FALSE)</f>
        <v>#N/A</v>
      </c>
      <c r="D1982" s="29" t="e">
        <f>VLOOKUP(A1982,Sheet5!A:C,3,FALSE)</f>
        <v>#N/A</v>
      </c>
      <c r="E1982" s="35" t="s">
        <v>2055</v>
      </c>
      <c r="F1982" s="108" t="s">
        <v>5154</v>
      </c>
      <c r="G1982" s="108" t="s">
        <v>6120</v>
      </c>
      <c r="H1982" s="35" t="s">
        <v>2484</v>
      </c>
      <c r="I1982" s="37">
        <v>4</v>
      </c>
      <c r="J1982" s="52"/>
      <c r="K1982" s="52"/>
      <c r="L1982" s="52" t="str">
        <f>IF(VLOOKUP(B1982,Sheet2!A:B,2,FALSE)=0,"",VLOOKUP(B1982,Sheet2!A:B,2,FALSE))</f>
        <v/>
      </c>
    </row>
    <row r="1983" spans="1:12" x14ac:dyDescent="0.2">
      <c r="B1983" s="29" t="s">
        <v>1499</v>
      </c>
      <c r="C1983" s="29" t="str">
        <f>VLOOKUP(B1983,所有物料对应供应商单价新旧料号对照!A:C,3,0)</f>
        <v>UFGCB010</v>
      </c>
      <c r="D1983" s="29" t="str">
        <f>VLOOKUP(B1983,所有物料对应供应商单价新旧料号对照!A:F,4,0)</f>
        <v>白玻 钢化 玻璃层板 561*110*5mm 直边</v>
      </c>
      <c r="E1983" s="35" t="s">
        <v>2055</v>
      </c>
      <c r="F1983" s="36" t="s">
        <v>5154</v>
      </c>
      <c r="G1983" s="36" t="s">
        <v>5448</v>
      </c>
      <c r="H1983" s="35" t="s">
        <v>2484</v>
      </c>
      <c r="I1983" s="37">
        <v>435</v>
      </c>
      <c r="J1983" s="52"/>
      <c r="K1983" s="52"/>
      <c r="L1983" s="52">
        <v>56</v>
      </c>
    </row>
    <row r="1984" spans="1:12" s="49" customFormat="1" x14ac:dyDescent="0.2">
      <c r="B1984" s="47" t="s">
        <v>2030</v>
      </c>
      <c r="C1984" s="47" t="str">
        <f>VLOOKUP(B1984,所有物料对应供应商单价新旧料号对照!A:C,3,0)</f>
        <v>UFY00003</v>
      </c>
      <c r="D1984" s="47" t="str">
        <f>VLOOKUP(B1984,所有物料对应供应商单价新旧料号对照!A:F,4,0)</f>
        <v>水性 液体 H12D011水性底油 20KG每桶 透明</v>
      </c>
      <c r="E1984" s="47" t="s">
        <v>2055</v>
      </c>
      <c r="F1984" s="39" t="s">
        <v>6189</v>
      </c>
      <c r="G1984" s="39" t="s">
        <v>6190</v>
      </c>
      <c r="H1984" s="47" t="s">
        <v>1062</v>
      </c>
      <c r="I1984" s="40">
        <v>261.7</v>
      </c>
      <c r="J1984" s="70"/>
      <c r="K1984" s="70"/>
      <c r="L1984" s="52">
        <f>IF(VLOOKUP(B1984,Sheet2!A:B,2,FALSE)=0,"",VLOOKUP(B1984,Sheet2!A:B,2,FALSE))</f>
        <v>210</v>
      </c>
    </row>
    <row r="1985" spans="1:12" x14ac:dyDescent="0.2">
      <c r="A1985" t="str">
        <f t="shared" ref="A1985:A1986" si="64">F1985&amp;" "&amp;G1985</f>
        <v>水性双组份哑光清面漆主剂 H12MO103</v>
      </c>
      <c r="B1985" s="29" t="s">
        <v>6191</v>
      </c>
      <c r="C1985" s="29" t="str">
        <f>VLOOKUP(A1985,Sheet5!A:C,2,FALSE)</f>
        <v>UFY00012</v>
      </c>
      <c r="D1985" s="29" t="str">
        <f>VLOOKUP(A1985,Sheet5!A:C,3,FALSE)</f>
        <v>水性 三分光 液体 H12M0103水性面油 20KG每桶 透明</v>
      </c>
      <c r="E1985" s="35" t="s">
        <v>2055</v>
      </c>
      <c r="F1985" s="108" t="s">
        <v>6192</v>
      </c>
      <c r="G1985" s="108" t="s">
        <v>6193</v>
      </c>
      <c r="H1985" s="35" t="s">
        <v>1062</v>
      </c>
      <c r="I1985" s="37">
        <v>184</v>
      </c>
      <c r="J1985" s="52"/>
      <c r="K1985" s="52"/>
      <c r="L1985" s="52">
        <f>IF(VLOOKUP(B1985,Sheet2!A:B,2,FALSE)=0,"",VLOOKUP(B1985,Sheet2!A:B,2,FALSE))</f>
        <v>105</v>
      </c>
    </row>
    <row r="1986" spans="1:12" x14ac:dyDescent="0.2">
      <c r="A1986" t="str">
        <f t="shared" si="64"/>
        <v>三合一螺杆6.5*41 三合一螺杆6.5*41mm</v>
      </c>
      <c r="B1986" s="29" t="s">
        <v>6194</v>
      </c>
      <c r="C1986" s="29" t="e">
        <f>VLOOKUP(A1986,Sheet5!A:C,2,FALSE)</f>
        <v>#N/A</v>
      </c>
      <c r="D1986" s="29" t="e">
        <f>VLOOKUP(A1986,Sheet5!A:C,3,FALSE)</f>
        <v>#N/A</v>
      </c>
      <c r="E1986" s="35" t="s">
        <v>2079</v>
      </c>
      <c r="F1986" s="108" t="s">
        <v>8646</v>
      </c>
      <c r="G1986" s="108" t="s">
        <v>8647</v>
      </c>
      <c r="H1986" s="35" t="s">
        <v>2089</v>
      </c>
      <c r="I1986" s="37">
        <v>8000</v>
      </c>
      <c r="J1986" s="52"/>
      <c r="K1986" s="52"/>
      <c r="L1986" s="52" t="str">
        <f>IF(VLOOKUP(B1986,Sheet2!A:B,2,FALSE)=0,"",VLOOKUP(B1986,Sheet2!A:B,2,FALSE))</f>
        <v/>
      </c>
    </row>
    <row r="1987" spans="1:12" x14ac:dyDescent="0.2">
      <c r="B1987" s="29" t="s">
        <v>1236</v>
      </c>
      <c r="C1987" s="29" t="str">
        <f>VLOOKUP(B1987,所有物料对应供应商单价新旧料号对照!A:C,3,0)</f>
        <v>UFM00066</v>
      </c>
      <c r="D1987" s="29" t="str">
        <f>VLOOKUP(B1987,所有物料对应供应商单价新旧料号对照!A:F,4,0)</f>
        <v>PVC 封边条 0.5*22mm 哑光蓝-074</v>
      </c>
      <c r="E1987" s="35" t="s">
        <v>2055</v>
      </c>
      <c r="F1987" s="36" t="s">
        <v>2070</v>
      </c>
      <c r="G1987" s="36" t="s">
        <v>6197</v>
      </c>
      <c r="H1987" s="35" t="s">
        <v>2072</v>
      </c>
      <c r="I1987" s="37">
        <v>2797</v>
      </c>
      <c r="J1987" s="52"/>
      <c r="K1987" s="52"/>
      <c r="L1987" s="52" t="str">
        <f>IF(VLOOKUP(B1987,Sheet2!A:B,2,FALSE)=0,"",VLOOKUP(B1987,Sheet2!A:B,2,FALSE))</f>
        <v/>
      </c>
    </row>
    <row r="1988" spans="1:12" x14ac:dyDescent="0.2">
      <c r="B1988" s="29" t="s">
        <v>1249</v>
      </c>
      <c r="C1988" s="29" t="str">
        <f>VLOOKUP(B1988,所有物料对应供应商单价新旧料号对照!A:C,3,0)</f>
        <v>UFM00085</v>
      </c>
      <c r="D1988" s="29" t="str">
        <f>VLOOKUP(B1988,所有物料对应供应商单价新旧料号对照!A:F,4,0)</f>
        <v>PVC 封边条 0.5*40mm 哑光蓝-074</v>
      </c>
      <c r="E1988" s="35" t="s">
        <v>2055</v>
      </c>
      <c r="F1988" s="36" t="s">
        <v>2070</v>
      </c>
      <c r="G1988" s="36" t="s">
        <v>6198</v>
      </c>
      <c r="H1988" s="35" t="s">
        <v>2072</v>
      </c>
      <c r="I1988" s="37">
        <v>2000</v>
      </c>
      <c r="J1988" s="52"/>
      <c r="K1988" s="52"/>
      <c r="L1988" s="52" t="str">
        <f>IF(VLOOKUP(B1988,Sheet2!A:B,2,FALSE)=0,"",VLOOKUP(B1988,Sheet2!A:B,2,FALSE))</f>
        <v/>
      </c>
    </row>
    <row r="1989" spans="1:12" x14ac:dyDescent="0.2">
      <c r="B1989" s="29" t="s">
        <v>1239</v>
      </c>
      <c r="C1989" s="29" t="str">
        <f>VLOOKUP(B1989,所有物料对应供应商单价新旧料号对照!A:C,3,0)</f>
        <v>UFM00069</v>
      </c>
      <c r="D1989" s="29" t="str">
        <f>VLOOKUP(B1989,所有物料对应供应商单价新旧料号对照!A:F,4,0)</f>
        <v>PVC 封边条 0.5*22mm 哑光粉-075</v>
      </c>
      <c r="E1989" s="35" t="s">
        <v>2055</v>
      </c>
      <c r="F1989" s="36" t="s">
        <v>6199</v>
      </c>
      <c r="G1989" s="36" t="s">
        <v>6200</v>
      </c>
      <c r="H1989" s="35" t="s">
        <v>2072</v>
      </c>
      <c r="I1989" s="37">
        <v>1200</v>
      </c>
      <c r="J1989" s="52"/>
      <c r="K1989" s="52"/>
      <c r="L1989" s="52">
        <v>800</v>
      </c>
    </row>
    <row r="1990" spans="1:12" x14ac:dyDescent="0.2">
      <c r="B1990" s="29" t="s">
        <v>1234</v>
      </c>
      <c r="C1990" s="29" t="str">
        <f>VLOOKUP(B1990,所有物料对应供应商单价新旧料号对照!A:C,3,0)</f>
        <v>UFM00064</v>
      </c>
      <c r="D1990" s="29" t="str">
        <f>VLOOKUP(B1990,所有物料对应供应商单价新旧料号对照!A:F,4,0)</f>
        <v>PVC 封边条 0.5*22mm 哑光白-070</v>
      </c>
      <c r="E1990" s="35" t="s">
        <v>2055</v>
      </c>
      <c r="F1990" s="36" t="s">
        <v>2070</v>
      </c>
      <c r="G1990" s="36" t="s">
        <v>6201</v>
      </c>
      <c r="H1990" s="35" t="s">
        <v>2072</v>
      </c>
      <c r="I1990" s="37">
        <v>2381</v>
      </c>
      <c r="J1990" s="52"/>
      <c r="K1990" s="52"/>
      <c r="L1990" s="52" t="str">
        <f>IF(VLOOKUP(B1990,Sheet2!A:B,2,FALSE)=0,"",VLOOKUP(B1990,Sheet2!A:B,2,FALSE))</f>
        <v/>
      </c>
    </row>
    <row r="1991" spans="1:12" x14ac:dyDescent="0.2">
      <c r="B1991" s="29" t="s">
        <v>1242</v>
      </c>
      <c r="C1991" s="29" t="str">
        <f>VLOOKUP(B1991,所有物料对应供应商单价新旧料号对照!A:C,3,0)</f>
        <v>UFM00077</v>
      </c>
      <c r="D1991" s="29" t="str">
        <f>VLOOKUP(B1991,所有物料对应供应商单价新旧料号对照!A:F,4,0)</f>
        <v>PVC 封边条 0.5*34mm 哑光白-070</v>
      </c>
      <c r="E1991" s="35" t="s">
        <v>2055</v>
      </c>
      <c r="F1991" s="36" t="s">
        <v>6202</v>
      </c>
      <c r="G1991" s="36" t="s">
        <v>6203</v>
      </c>
      <c r="H1991" s="35" t="s">
        <v>2072</v>
      </c>
      <c r="I1991" s="37">
        <v>200</v>
      </c>
      <c r="J1991" s="52"/>
      <c r="K1991" s="52"/>
      <c r="L1991" s="52">
        <v>200</v>
      </c>
    </row>
    <row r="1992" spans="1:12" x14ac:dyDescent="0.2">
      <c r="B1992" s="29" t="s">
        <v>1246</v>
      </c>
      <c r="C1992" s="29" t="str">
        <f>VLOOKUP(B1992,所有物料对应供应商单价新旧料号对照!A:C,3,0)</f>
        <v>UFM00081</v>
      </c>
      <c r="D1992" s="29" t="str">
        <f>VLOOKUP(B1992,所有物料对应供应商单价新旧料号对照!A:F,4,0)</f>
        <v>PVC 封边条 0.5*34mm S灰-071</v>
      </c>
      <c r="E1992" s="35" t="s">
        <v>2055</v>
      </c>
      <c r="F1992" s="36" t="s">
        <v>2070</v>
      </c>
      <c r="G1992" s="36" t="s">
        <v>6204</v>
      </c>
      <c r="H1992" s="35" t="s">
        <v>2072</v>
      </c>
      <c r="I1992" s="37">
        <v>1398</v>
      </c>
      <c r="J1992" s="52"/>
      <c r="K1992" s="52"/>
      <c r="L1992" s="52">
        <v>1200</v>
      </c>
    </row>
    <row r="1993" spans="1:12" x14ac:dyDescent="0.2">
      <c r="B1993" s="29" t="s">
        <v>1251</v>
      </c>
      <c r="C1993" s="29" t="str">
        <f>VLOOKUP(B1993,所有物料对应供应商单价新旧料号对照!A:C,3,0)</f>
        <v>UFM00087</v>
      </c>
      <c r="D1993" s="29" t="str">
        <f>VLOOKUP(B1993,所有物料对应供应商单价新旧料号对照!A:F,4,0)</f>
        <v>PVC 封边条 0.5*40mm S灰-071</v>
      </c>
      <c r="E1993" s="35" t="s">
        <v>2055</v>
      </c>
      <c r="F1993" s="36" t="s">
        <v>2070</v>
      </c>
      <c r="G1993" s="36" t="s">
        <v>6205</v>
      </c>
      <c r="H1993" s="35" t="s">
        <v>2072</v>
      </c>
      <c r="I1993" s="37">
        <v>2599</v>
      </c>
      <c r="J1993" s="52"/>
      <c r="K1993" s="52"/>
      <c r="L1993" s="52">
        <v>1800</v>
      </c>
    </row>
    <row r="1994" spans="1:12" x14ac:dyDescent="0.2">
      <c r="B1994" s="29" t="s">
        <v>1250</v>
      </c>
      <c r="C1994" s="29" t="str">
        <f>VLOOKUP(B1994,所有物料对应供应商单价新旧料号对照!A:C,3,0)</f>
        <v>UFM00086</v>
      </c>
      <c r="D1994" s="29" t="str">
        <f>VLOOKUP(B1994,所有物料对应供应商单价新旧料号对照!A:F,4,0)</f>
        <v>PVC 封边条 0.5*40mm 橄榄绿-073</v>
      </c>
      <c r="E1994" s="35" t="s">
        <v>2055</v>
      </c>
      <c r="F1994" s="36" t="s">
        <v>6206</v>
      </c>
      <c r="G1994" s="36" t="s">
        <v>6207</v>
      </c>
      <c r="H1994" s="35" t="s">
        <v>2072</v>
      </c>
      <c r="I1994" s="37">
        <v>0</v>
      </c>
      <c r="J1994" s="52"/>
      <c r="K1994" s="52"/>
      <c r="L1994" s="52">
        <v>1200</v>
      </c>
    </row>
    <row r="1995" spans="1:12" x14ac:dyDescent="0.2">
      <c r="A1995" t="str">
        <f t="shared" ref="A1995:A1997" si="65">F1995&amp;" "&amp;G1995</f>
        <v>封边条7040订深灰 0.5*34</v>
      </c>
      <c r="B1995" s="29" t="s">
        <v>6208</v>
      </c>
      <c r="C1995" s="29" t="str">
        <f>VLOOKUP(A1995,Sheet5!A:C,2,FALSE)</f>
        <v>UFM00078</v>
      </c>
      <c r="D1995" s="29" t="str">
        <f>VLOOKUP(A1995,Sheet5!A:C,3,FALSE)</f>
        <v>PVC 封边条 0.5*34mm 哑光灰-072</v>
      </c>
      <c r="E1995" s="35" t="s">
        <v>2055</v>
      </c>
      <c r="F1995" s="108" t="s">
        <v>8357</v>
      </c>
      <c r="G1995" s="108" t="s">
        <v>6203</v>
      </c>
      <c r="H1995" s="35" t="s">
        <v>2072</v>
      </c>
      <c r="I1995" s="37">
        <v>2400</v>
      </c>
      <c r="J1995" s="52"/>
      <c r="K1995" s="52"/>
      <c r="L1995" s="52">
        <v>2000</v>
      </c>
    </row>
    <row r="1996" spans="1:12" x14ac:dyDescent="0.2">
      <c r="A1996" t="str">
        <f t="shared" si="65"/>
        <v>封边条7040订深灰 0.5*40</v>
      </c>
      <c r="B1996" s="29" t="s">
        <v>6210</v>
      </c>
      <c r="C1996" s="29" t="str">
        <f>VLOOKUP(A1996,Sheet5!A:C,2,FALSE)</f>
        <v>UFM00084</v>
      </c>
      <c r="D1996" s="29" t="str">
        <f>VLOOKUP(A1996,Sheet5!A:C,3,FALSE)</f>
        <v>PVC 封边条 0.5*40mm 哑光灰-072</v>
      </c>
      <c r="E1996" s="35" t="s">
        <v>2055</v>
      </c>
      <c r="F1996" s="108" t="s">
        <v>8357</v>
      </c>
      <c r="G1996" s="108" t="s">
        <v>6207</v>
      </c>
      <c r="H1996" s="35" t="s">
        <v>2072</v>
      </c>
      <c r="I1996" s="37">
        <v>2000</v>
      </c>
      <c r="J1996" s="52"/>
      <c r="K1996" s="52"/>
      <c r="L1996" s="52">
        <v>2000</v>
      </c>
    </row>
    <row r="1997" spans="1:12" x14ac:dyDescent="0.2">
      <c r="A1997" t="str">
        <f t="shared" si="65"/>
        <v>封边条暖白光 0.5*40</v>
      </c>
      <c r="B1997" s="29" t="s">
        <v>6211</v>
      </c>
      <c r="C1997" s="29" t="e">
        <f>VLOOKUP(A1997,Sheet5!A:C,2,FALSE)</f>
        <v>#N/A</v>
      </c>
      <c r="D1997" s="29" t="e">
        <f>VLOOKUP(A1997,Sheet5!A:C,3,FALSE)</f>
        <v>#N/A</v>
      </c>
      <c r="E1997" s="35" t="s">
        <v>2055</v>
      </c>
      <c r="F1997" s="108" t="s">
        <v>8648</v>
      </c>
      <c r="G1997" s="108" t="s">
        <v>6207</v>
      </c>
      <c r="H1997" s="35" t="s">
        <v>2072</v>
      </c>
      <c r="I1997" s="37">
        <v>1800</v>
      </c>
      <c r="J1997" s="52"/>
      <c r="K1997" s="52"/>
      <c r="L1997" s="52" t="str">
        <f>IF(VLOOKUP(B1997,Sheet2!A:B,2,FALSE)=0,"",VLOOKUP(B1997,Sheet2!A:B,2,FALSE))</f>
        <v/>
      </c>
    </row>
    <row r="1998" spans="1:12" x14ac:dyDescent="0.2">
      <c r="B1998" s="29" t="s">
        <v>1470</v>
      </c>
      <c r="C1998" s="29" t="str">
        <f>VLOOKUP(B1998,所有物料对应供应商单价新旧料号对照!A:C,3,0)</f>
        <v>UFGJP004</v>
      </c>
      <c r="D1998" s="29" t="str">
        <f>VLOOKUP(B1998,所有物料对应供应商单价新旧料号对照!A:F,4,0)</f>
        <v>无铜镜片 657*807*5mm 磨斜边 附图</v>
      </c>
      <c r="E1998" s="35" t="s">
        <v>2055</v>
      </c>
      <c r="F1998" s="36" t="s">
        <v>5154</v>
      </c>
      <c r="G1998" s="36" t="s">
        <v>6212</v>
      </c>
      <c r="H1998" s="35" t="s">
        <v>2484</v>
      </c>
      <c r="I1998" s="37">
        <v>86</v>
      </c>
      <c r="J1998" s="52"/>
      <c r="K1998" s="52"/>
      <c r="L1998" s="52" t="str">
        <f>IF(VLOOKUP(B1998,Sheet2!A:B,2,FALSE)=0,"",VLOOKUP(B1998,Sheet2!A:B,2,FALSE))</f>
        <v/>
      </c>
    </row>
    <row r="1999" spans="1:12" x14ac:dyDescent="0.2">
      <c r="A1999" t="str">
        <f>F1999&amp;" "&amp;G1999</f>
        <v>头灯 头mm</v>
      </c>
      <c r="B1999" s="29" t="s">
        <v>6214</v>
      </c>
      <c r="C1999" s="29" t="str">
        <f>VLOOKUP(A1999,Sheet5!A:C,2,FALSE)</f>
        <v>UFFQT061</v>
      </c>
      <c r="D1999" s="29" t="str">
        <f>VLOOKUP(A1999,Sheet5!A:C,3,FALSE)</f>
        <v>塑料 头戴灯 18000W 白光</v>
      </c>
      <c r="E1999" s="35" t="s">
        <v>2417</v>
      </c>
      <c r="F1999" s="108" t="s">
        <v>6215</v>
      </c>
      <c r="G1999" s="108" t="s">
        <v>6216</v>
      </c>
      <c r="H1999" s="35" t="s">
        <v>2089</v>
      </c>
      <c r="I1999" s="37">
        <v>10</v>
      </c>
      <c r="J1999" s="52"/>
      <c r="K1999" s="52"/>
      <c r="L1999" s="52">
        <f>IF(VLOOKUP(B1999,Sheet2!A:B,2,FALSE)=0,"",VLOOKUP(B1999,Sheet2!A:B,2,FALSE))</f>
        <v>13</v>
      </c>
    </row>
    <row r="2000" spans="1:12" x14ac:dyDescent="0.2">
      <c r="B2000" s="29" t="s">
        <v>1615</v>
      </c>
      <c r="C2000" s="29" t="str">
        <f>VLOOKUP(B2000,所有物料对应供应商单价新旧料号对照!A:C,3,0)</f>
        <v>UFBZX062</v>
      </c>
      <c r="D2000" s="29" t="str">
        <f>VLOOKUP(B2000,所有物料对应供应商单价新旧料号对照!A:F,4,0)</f>
        <v>五层牛卡纸 UF9013008外纸箱 640*340*870 原色 附图</v>
      </c>
      <c r="E2000" s="35" t="s">
        <v>2093</v>
      </c>
      <c r="F2000" s="36" t="s">
        <v>6217</v>
      </c>
      <c r="G2000" s="36" t="s">
        <v>6218</v>
      </c>
      <c r="H2000" s="35" t="s">
        <v>2089</v>
      </c>
      <c r="I2000" s="37">
        <v>0</v>
      </c>
      <c r="J2000" s="52"/>
      <c r="K2000" s="52"/>
      <c r="L2000" s="52" t="str">
        <f>IF(VLOOKUP(B2000,Sheet2!A:B,2,FALSE)=0,"",VLOOKUP(B2000,Sheet2!A:B,2,FALSE))</f>
        <v/>
      </c>
    </row>
    <row r="2001" spans="1:12" x14ac:dyDescent="0.2">
      <c r="B2001" s="36" t="s">
        <v>6227</v>
      </c>
      <c r="C2001" s="29" t="str">
        <f>VLOOKUP(B2001,所有物料对应供应商单价新旧料号对照!A:C,3,0)</f>
        <v>UFPSJ017</v>
      </c>
      <c r="D2001" s="29" t="str">
        <f>VLOOKUP(B2001,所有物料对应供应商单价新旧料号对照!A:F,4,0)</f>
        <v>铝 方形 1028铝条 10*28*600mm 银白 两端R6角</v>
      </c>
      <c r="E2001" s="35" t="s">
        <v>2079</v>
      </c>
      <c r="F2001" s="36" t="s">
        <v>5735</v>
      </c>
      <c r="G2001" s="36" t="s">
        <v>6228</v>
      </c>
      <c r="H2001" s="35" t="s">
        <v>3186</v>
      </c>
      <c r="I2001" s="37">
        <v>258</v>
      </c>
      <c r="J2001" s="52"/>
      <c r="K2001" s="52"/>
      <c r="L2001" s="52">
        <f>IF(VLOOKUP(B2001,Sheet2!A:B,2,FALSE)=0,"",VLOOKUP(B2001,Sheet2!A:B,2,FALSE))</f>
        <v>200</v>
      </c>
    </row>
    <row r="2002" spans="1:12" x14ac:dyDescent="0.2">
      <c r="B2002" s="36" t="s">
        <v>1449</v>
      </c>
      <c r="C2002" s="29" t="str">
        <f>VLOOKUP(B2002,所有物料对应供应商单价新旧料号对照!A:C,3,0)</f>
        <v>UFPSJ022</v>
      </c>
      <c r="D2002" s="29" t="str">
        <f>VLOOKUP(B2002,所有物料对应供应商单价新旧料号对照!A:F,4,0)</f>
        <v xml:space="preserve">铝 方形 1028铝条 10*28*994mm 银白 </v>
      </c>
      <c r="E2002" s="35" t="s">
        <v>2079</v>
      </c>
      <c r="F2002" s="36" t="s">
        <v>5735</v>
      </c>
      <c r="G2002" s="36" t="s">
        <v>6229</v>
      </c>
      <c r="H2002" s="35" t="s">
        <v>3186</v>
      </c>
      <c r="I2002" s="37">
        <v>67</v>
      </c>
      <c r="J2002" s="52"/>
      <c r="K2002" s="52"/>
      <c r="L2002" s="52">
        <f>IF(VLOOKUP(B2002,Sheet2!A:B,2,FALSE)=0,"",VLOOKUP(B2002,Sheet2!A:B,2,FALSE))</f>
        <v>56</v>
      </c>
    </row>
    <row r="2003" spans="1:12" x14ac:dyDescent="0.2">
      <c r="B2003" s="36" t="s">
        <v>1451</v>
      </c>
      <c r="C2003" s="29" t="str">
        <f>VLOOKUP(B2003,所有物料对应供应商单价新旧料号对照!A:C,3,0)</f>
        <v>UFPSJ023</v>
      </c>
      <c r="D2003" s="29" t="str">
        <f>VLOOKUP(B2003,所有物料对应供应商单价新旧料号对照!A:F,4,0)</f>
        <v xml:space="preserve">铝 方形 1028铝条 10*28*990mm 银白 </v>
      </c>
      <c r="E2003" s="35" t="s">
        <v>2079</v>
      </c>
      <c r="F2003" s="36" t="s">
        <v>5735</v>
      </c>
      <c r="G2003" s="36" t="s">
        <v>6230</v>
      </c>
      <c r="H2003" s="35" t="s">
        <v>3186</v>
      </c>
      <c r="I2003" s="37">
        <v>99</v>
      </c>
      <c r="J2003" s="52"/>
      <c r="K2003" s="52"/>
      <c r="L2003" s="52">
        <f>IF(VLOOKUP(B2003,Sheet2!A:B,2,FALSE)=0,"",VLOOKUP(B2003,Sheet2!A:B,2,FALSE))</f>
        <v>22</v>
      </c>
    </row>
    <row r="2004" spans="1:12" x14ac:dyDescent="0.2">
      <c r="B2004" s="36" t="s">
        <v>1441</v>
      </c>
      <c r="C2004" s="29" t="str">
        <f>VLOOKUP(B2004,所有物料对应供应商单价新旧料号对照!A:C,3,0)</f>
        <v>UFPSJ018</v>
      </c>
      <c r="D2004" s="29" t="str">
        <f>VLOOKUP(B2004,所有物料对应供应商单价新旧料号对照!A:F,4,0)</f>
        <v xml:space="preserve">铝 方形 1028铝条 10*28*394mm 银白 </v>
      </c>
      <c r="E2004" s="35" t="s">
        <v>2079</v>
      </c>
      <c r="F2004" s="36" t="s">
        <v>5735</v>
      </c>
      <c r="G2004" s="36" t="s">
        <v>6231</v>
      </c>
      <c r="H2004" s="35" t="s">
        <v>3186</v>
      </c>
      <c r="I2004" s="37">
        <v>65</v>
      </c>
      <c r="J2004" s="52"/>
      <c r="K2004" s="52"/>
      <c r="L2004" s="52">
        <f>IF(VLOOKUP(B2004,Sheet2!A:B,2,FALSE)=0,"",VLOOKUP(B2004,Sheet2!A:B,2,FALSE))</f>
        <v>74</v>
      </c>
    </row>
    <row r="2005" spans="1:12" x14ac:dyDescent="0.2">
      <c r="B2005" s="36" t="s">
        <v>1443</v>
      </c>
      <c r="C2005" s="29" t="str">
        <f>VLOOKUP(B2005,所有物料对应供应商单价新旧料号对照!A:C,3,0)</f>
        <v>UFPSJ019</v>
      </c>
      <c r="D2005" s="29" t="str">
        <f>VLOOKUP(B2005,所有物料对应供应商单价新旧料号对照!A:F,4,0)</f>
        <v xml:space="preserve">铝 方形 1028铝条 10*28*390mm 银白 </v>
      </c>
      <c r="E2005" s="35" t="s">
        <v>2079</v>
      </c>
      <c r="F2005" s="36" t="s">
        <v>5735</v>
      </c>
      <c r="G2005" s="36" t="s">
        <v>6232</v>
      </c>
      <c r="H2005" s="35" t="s">
        <v>3186</v>
      </c>
      <c r="I2005" s="37">
        <v>64</v>
      </c>
      <c r="J2005" s="52"/>
      <c r="K2005" s="52"/>
      <c r="L2005" s="52">
        <f>IF(VLOOKUP(B2005,Sheet2!A:B,2,FALSE)=0,"",VLOOKUP(B2005,Sheet2!A:B,2,FALSE))</f>
        <v>65</v>
      </c>
    </row>
    <row r="2006" spans="1:12" x14ac:dyDescent="0.2">
      <c r="A2006" t="str">
        <f t="shared" ref="A2006:A2010" si="66">F2006&amp;" "&amp;G2006</f>
        <v>水性哑光蓝面漆二分光 水mm</v>
      </c>
      <c r="B2006" s="29" t="s">
        <v>6233</v>
      </c>
      <c r="C2006" s="29" t="e">
        <f>VLOOKUP(A2006,Sheet5!A:C,2,FALSE)</f>
        <v>#N/A</v>
      </c>
      <c r="D2006" s="29" t="e">
        <f>VLOOKUP(A2006,Sheet5!A:C,3,FALSE)</f>
        <v>#N/A</v>
      </c>
      <c r="E2006" s="35" t="s">
        <v>2055</v>
      </c>
      <c r="F2006" s="108" t="s">
        <v>6234</v>
      </c>
      <c r="G2006" s="108" t="s">
        <v>6235</v>
      </c>
      <c r="H2006" s="35" t="s">
        <v>1062</v>
      </c>
      <c r="I2006" s="37">
        <v>100</v>
      </c>
      <c r="J2006" s="52"/>
      <c r="K2006" s="52"/>
      <c r="L2006" s="52" t="str">
        <f>IF(VLOOKUP(B2006,Sheet2!A:B,2,FALSE)=0,"",VLOOKUP(B2006,Sheet2!A:B,2,FALSE))</f>
        <v/>
      </c>
    </row>
    <row r="2007" spans="1:12" x14ac:dyDescent="0.2">
      <c r="A2007" t="str">
        <f t="shared" si="66"/>
        <v>浴缸曲压模板9032408 浴缸曲压模板9032408mm</v>
      </c>
      <c r="B2007" s="29" t="s">
        <v>6242</v>
      </c>
      <c r="C2007" s="29" t="e">
        <f>VLOOKUP(A2007,Sheet5!A:C,2,FALSE)</f>
        <v>#N/A</v>
      </c>
      <c r="D2007" s="29" t="e">
        <f>VLOOKUP(A2007,Sheet5!A:C,3,FALSE)</f>
        <v>#N/A</v>
      </c>
      <c r="E2007" s="35" t="s">
        <v>2417</v>
      </c>
      <c r="F2007" s="108" t="s">
        <v>8649</v>
      </c>
      <c r="G2007" s="108" t="s">
        <v>8650</v>
      </c>
      <c r="H2007" s="35" t="e">
        <v>#N/A</v>
      </c>
      <c r="I2007" s="37">
        <v>1</v>
      </c>
      <c r="J2007" s="52"/>
      <c r="K2007" s="52"/>
      <c r="L2007" s="52" t="str">
        <f>IF(VLOOKUP(B2007,Sheet2!A:B,2,FALSE)=0,"",VLOOKUP(B2007,Sheet2!A:B,2,FALSE))</f>
        <v/>
      </c>
    </row>
    <row r="2008" spans="1:12" x14ac:dyDescent="0.2">
      <c r="A2008" t="str">
        <f t="shared" si="66"/>
        <v>弧形门木模90327022 弧形门木模90327022mm</v>
      </c>
      <c r="B2008" s="29" t="s">
        <v>6245</v>
      </c>
      <c r="C2008" s="29" t="e">
        <f>VLOOKUP(A2008,Sheet5!A:C,2,FALSE)</f>
        <v>#N/A</v>
      </c>
      <c r="D2008" s="29" t="e">
        <f>VLOOKUP(A2008,Sheet5!A:C,3,FALSE)</f>
        <v>#N/A</v>
      </c>
      <c r="E2008" s="35" t="s">
        <v>2417</v>
      </c>
      <c r="F2008" s="108" t="s">
        <v>8651</v>
      </c>
      <c r="G2008" s="108" t="s">
        <v>8652</v>
      </c>
      <c r="H2008" s="35" t="e">
        <v>#N/A</v>
      </c>
      <c r="I2008" s="37">
        <v>1</v>
      </c>
      <c r="J2008" s="52"/>
      <c r="K2008" s="52"/>
      <c r="L2008" s="52" t="str">
        <f>IF(VLOOKUP(B2008,Sheet2!A:B,2,FALSE)=0,"",VLOOKUP(B2008,Sheet2!A:B,2,FALSE))</f>
        <v/>
      </c>
    </row>
    <row r="2009" spans="1:12" x14ac:dyDescent="0.2">
      <c r="A2009" t="str">
        <f t="shared" si="66"/>
        <v>PVC胶水/胶粘剂139# PVC胶水/胶粘剂139mm</v>
      </c>
      <c r="B2009" s="29" t="s">
        <v>6248</v>
      </c>
      <c r="C2009" s="29" t="e">
        <f>VLOOKUP(A2009,Sheet5!A:C,2,FALSE)</f>
        <v>#N/A</v>
      </c>
      <c r="D2009" s="29" t="e">
        <f>VLOOKUP(A2009,Sheet5!A:C,3,FALSE)</f>
        <v>#N/A</v>
      </c>
      <c r="E2009" s="35" t="s">
        <v>2055</v>
      </c>
      <c r="F2009" s="108" t="s">
        <v>8653</v>
      </c>
      <c r="G2009" s="108" t="s">
        <v>8654</v>
      </c>
      <c r="H2009" s="35" t="s">
        <v>1062</v>
      </c>
      <c r="I2009" s="37">
        <v>225</v>
      </c>
      <c r="J2009" s="52"/>
      <c r="K2009" s="52"/>
      <c r="L2009" s="52" t="str">
        <f>IF(VLOOKUP(B2009,Sheet2!A:B,2,FALSE)=0,"",VLOOKUP(B2009,Sheet2!A:B,2,FALSE))</f>
        <v/>
      </c>
    </row>
    <row r="2010" spans="1:12" x14ac:dyDescent="0.2">
      <c r="A2010" t="str">
        <f t="shared" si="66"/>
        <v>缠绕膜 塑料mm</v>
      </c>
      <c r="B2010" s="29" t="s">
        <v>6251</v>
      </c>
      <c r="C2010" s="29" t="str">
        <f>VLOOKUP(A2010,Sheet5!A:C,2,FALSE)</f>
        <v>UFFQT028</v>
      </c>
      <c r="D2010" s="29" t="str">
        <f>VLOOKUP(A2010,Sheet5!A:C,3,FALSE)</f>
        <v>PE 缠绕膜 45 透明</v>
      </c>
      <c r="E2010" s="35" t="s">
        <v>2417</v>
      </c>
      <c r="F2010" s="108" t="s">
        <v>5017</v>
      </c>
      <c r="G2010" s="108" t="s">
        <v>6252</v>
      </c>
      <c r="H2010" s="35" t="s">
        <v>5015</v>
      </c>
      <c r="I2010" s="37">
        <v>13</v>
      </c>
      <c r="J2010" s="52"/>
      <c r="K2010" s="52"/>
      <c r="L2010" s="52">
        <f>IF(VLOOKUP(B2010,Sheet2!A:B,2,FALSE)=0,"",VLOOKUP(B2010,Sheet2!A:B,2,FALSE))</f>
        <v>56</v>
      </c>
    </row>
    <row r="2011" spans="1:12" x14ac:dyDescent="0.2">
      <c r="B2011" s="29" t="s">
        <v>1213</v>
      </c>
      <c r="C2011" s="29" t="str">
        <f>VLOOKUP(B2011,所有物料对应供应商单价新旧料号对照!A:C,3,0)</f>
        <v>UFM00049</v>
      </c>
      <c r="D2011" s="29" t="str">
        <f>VLOOKUP(B2011,所有物料对应供应商单价新旧料号对照!A:F,4,0)</f>
        <v>PVC 平面 PVC板 2440*1220*6mm 白色</v>
      </c>
      <c r="E2011" s="35" t="s">
        <v>2055</v>
      </c>
      <c r="F2011" s="36" t="s">
        <v>6253</v>
      </c>
      <c r="G2011" s="36" t="s">
        <v>6254</v>
      </c>
      <c r="H2011" s="35" t="s">
        <v>2057</v>
      </c>
      <c r="I2011" s="37">
        <v>46</v>
      </c>
      <c r="J2011" s="52"/>
      <c r="K2011" s="52"/>
      <c r="L2011" s="52">
        <f>IF(VLOOKUP(B2011,Sheet2!A:B,2,FALSE)=0,"",VLOOKUP(B2011,Sheet2!A:B,2,FALSE))</f>
        <v>19</v>
      </c>
    </row>
    <row r="2012" spans="1:12" x14ac:dyDescent="0.2">
      <c r="A2012" t="str">
        <f t="shared" ref="A2012:A2013" si="67">F2012&amp;" "&amp;G2012</f>
        <v>16MM多层板双灰麻 16mm</v>
      </c>
      <c r="B2012" s="29" t="s">
        <v>6255</v>
      </c>
      <c r="C2012" s="29" t="e">
        <f>VLOOKUP(A2012,Sheet5!A:C,2,FALSE)</f>
        <v>#N/A</v>
      </c>
      <c r="D2012" s="29" t="e">
        <f>VLOOKUP(A2012,Sheet5!A:C,3,FALSE)</f>
        <v>#N/A</v>
      </c>
      <c r="E2012" s="35" t="s">
        <v>2055</v>
      </c>
      <c r="F2012" s="108" t="s">
        <v>6256</v>
      </c>
      <c r="G2012" s="108" t="s">
        <v>5160</v>
      </c>
      <c r="H2012" s="35" t="s">
        <v>2057</v>
      </c>
      <c r="I2012" s="37">
        <v>10</v>
      </c>
      <c r="J2012" s="52"/>
      <c r="K2012" s="52"/>
      <c r="L2012" s="52" t="str">
        <f>IF(VLOOKUP(B2012,Sheet2!A:B,2,FALSE)=0,"",VLOOKUP(B2012,Sheet2!A:B,2,FALSE))</f>
        <v/>
      </c>
    </row>
    <row r="2013" spans="1:12" x14ac:dyDescent="0.2">
      <c r="A2013" t="str">
        <f t="shared" si="67"/>
        <v>16MM多层板双雅典胡桃麻 16mm</v>
      </c>
      <c r="B2013" s="29" t="s">
        <v>6257</v>
      </c>
      <c r="C2013" s="29" t="e">
        <f>VLOOKUP(A2013,Sheet5!A:C,2,FALSE)</f>
        <v>#N/A</v>
      </c>
      <c r="D2013" s="29" t="e">
        <f>VLOOKUP(A2013,Sheet5!A:C,3,FALSE)</f>
        <v>#N/A</v>
      </c>
      <c r="E2013" s="35" t="s">
        <v>2055</v>
      </c>
      <c r="F2013" s="108" t="s">
        <v>6258</v>
      </c>
      <c r="G2013" s="108" t="s">
        <v>5160</v>
      </c>
      <c r="H2013" s="35" t="s">
        <v>2057</v>
      </c>
      <c r="I2013" s="37">
        <v>10</v>
      </c>
      <c r="J2013" s="52"/>
      <c r="K2013" s="52"/>
      <c r="L2013" s="52" t="str">
        <f>IF(VLOOKUP(B2013,Sheet2!A:B,2,FALSE)=0,"",VLOOKUP(B2013,Sheet2!A:B,2,FALSE))</f>
        <v/>
      </c>
    </row>
    <row r="2014" spans="1:12" x14ac:dyDescent="0.2">
      <c r="B2014" s="29" t="s">
        <v>1987</v>
      </c>
      <c r="C2014" s="29" t="str">
        <f>VLOOKUP(B2014,所有物料对应供应商单价新旧料号对照!A:C,3,0)</f>
        <v>UFBPE002</v>
      </c>
      <c r="D2014" s="29" t="str">
        <f>VLOOKUP(B2014,所有物料对应供应商单价新旧料号对照!A:F,4,0)</f>
        <v>PE 塑料袋 1000*600*900 透明</v>
      </c>
      <c r="E2014" s="35" t="s">
        <v>2093</v>
      </c>
      <c r="F2014" s="36" t="s">
        <v>6259</v>
      </c>
      <c r="G2014" s="36" t="s">
        <v>6260</v>
      </c>
      <c r="H2014" s="35" t="e">
        <v>#N/A</v>
      </c>
      <c r="I2014" s="37">
        <v>0</v>
      </c>
      <c r="J2014" s="52"/>
      <c r="K2014" s="52"/>
      <c r="L2014" s="52" t="str">
        <f>IF(VLOOKUP(B2014,Sheet2!A:B,2,FALSE)=0,"",VLOOKUP(B2014,Sheet2!A:B,2,FALSE))</f>
        <v/>
      </c>
    </row>
    <row r="2015" spans="1:12" x14ac:dyDescent="0.2">
      <c r="A2015" t="str">
        <f t="shared" ref="A2015:A2016" si="68">F2015&amp;" "&amp;G2015</f>
        <v>浴缸RLP-1807-PV 浴缸RLP-1807mm</v>
      </c>
      <c r="B2015" s="29" t="s">
        <v>6261</v>
      </c>
      <c r="C2015" s="29" t="e">
        <f>VLOOKUP(A2015,Sheet5!A:C,2,FALSE)</f>
        <v>#N/A</v>
      </c>
      <c r="D2015" s="29" t="e">
        <f>VLOOKUP(A2015,Sheet5!A:C,3,FALSE)</f>
        <v>#N/A</v>
      </c>
      <c r="E2015" s="35" t="s">
        <v>2055</v>
      </c>
      <c r="F2015" s="108" t="s">
        <v>8655</v>
      </c>
      <c r="G2015" s="108" t="s">
        <v>8656</v>
      </c>
      <c r="H2015" s="35" t="e">
        <v>#N/A</v>
      </c>
      <c r="I2015" s="37">
        <v>17</v>
      </c>
      <c r="J2015" s="52"/>
      <c r="K2015" s="52"/>
      <c r="L2015" s="52" t="str">
        <f>IF(VLOOKUP(B2015,Sheet2!A:B,2,FALSE)=0,"",VLOOKUP(B2015,Sheet2!A:B,2,FALSE))</f>
        <v/>
      </c>
    </row>
    <row r="2016" spans="1:12" x14ac:dyDescent="0.2">
      <c r="A2016" t="str">
        <f t="shared" si="68"/>
        <v>透明玻璃胶 透明mm</v>
      </c>
      <c r="B2016" s="29" t="s">
        <v>6264</v>
      </c>
      <c r="C2016" s="29" t="str">
        <f>VLOOKUP(A2016,Sheet5!A:C,2,FALSE)</f>
        <v>UFFQT056</v>
      </c>
      <c r="D2016" s="29" t="str">
        <f>VLOOKUP(A2016,Sheet5!A:C,3,FALSE)</f>
        <v>玻璃胶 300ML/支 透明</v>
      </c>
      <c r="E2016" s="35" t="s">
        <v>2417</v>
      </c>
      <c r="F2016" s="108" t="s">
        <v>6265</v>
      </c>
      <c r="G2016" s="108" t="s">
        <v>6266</v>
      </c>
      <c r="H2016" s="35" t="s">
        <v>3216</v>
      </c>
      <c r="I2016" s="37">
        <v>88</v>
      </c>
      <c r="J2016" s="52"/>
      <c r="K2016" s="52"/>
      <c r="L2016" s="52">
        <f>IF(VLOOKUP(B2016,Sheet2!A:B,2,FALSE)=0,"",VLOOKUP(B2016,Sheet2!A:B,2,FALSE))</f>
        <v>18</v>
      </c>
    </row>
    <row r="2017" spans="1:12" x14ac:dyDescent="0.2">
      <c r="B2017" s="29" t="s">
        <v>1223</v>
      </c>
      <c r="C2017" s="29" t="str">
        <f>VLOOKUP(B2017,所有物料对应供应商单价新旧料号对照!A:C,3,0)</f>
        <v>UFM00054</v>
      </c>
      <c r="D2017" s="29" t="str">
        <f>VLOOKUP(B2017,所有物料对应供应商单价新旧料号对照!A:F,4,0)</f>
        <v>包装脚墩 130*90*90mm</v>
      </c>
      <c r="E2017" s="35" t="s">
        <v>2055</v>
      </c>
      <c r="F2017" s="36" t="s">
        <v>6267</v>
      </c>
      <c r="G2017" s="36" t="s">
        <v>6268</v>
      </c>
      <c r="H2017" s="35" t="s">
        <v>2096</v>
      </c>
      <c r="I2017" s="37">
        <v>54.32800000000001</v>
      </c>
      <c r="J2017" s="52"/>
      <c r="K2017" s="52"/>
      <c r="L2017" s="52" t="str">
        <f>IF(VLOOKUP(B2017,Sheet2!A:B,2,FALSE)=0,"",VLOOKUP(B2017,Sheet2!A:B,2,FALSE))</f>
        <v/>
      </c>
    </row>
    <row r="2018" spans="1:12" x14ac:dyDescent="0.2">
      <c r="B2018" s="29" t="s">
        <v>1227</v>
      </c>
      <c r="C2018" s="29" t="str">
        <f>VLOOKUP(B2018,所有物料对应供应商单价新旧料号对照!A:C,3,0)</f>
        <v>UFM00056</v>
      </c>
      <c r="D2018" s="29" t="str">
        <f>VLOOKUP(B2018,所有物料对应供应商单价新旧料号对照!A:F,4,0)</f>
        <v>包装脚墩 150*90*70mm</v>
      </c>
      <c r="E2018" s="35" t="s">
        <v>2055</v>
      </c>
      <c r="F2018" s="36" t="s">
        <v>6267</v>
      </c>
      <c r="G2018" s="36" t="s">
        <v>6269</v>
      </c>
      <c r="H2018" s="35" t="s">
        <v>2096</v>
      </c>
      <c r="I2018" s="37">
        <v>6.3500000000000041</v>
      </c>
      <c r="J2018" s="52"/>
      <c r="K2018" s="52"/>
      <c r="L2018" s="52" t="str">
        <f>IF(VLOOKUP(B2018,Sheet2!A:B,2,FALSE)=0,"",VLOOKUP(B2018,Sheet2!A:B,2,FALSE))</f>
        <v/>
      </c>
    </row>
    <row r="2019" spans="1:12" x14ac:dyDescent="0.2">
      <c r="B2019" s="29" t="s">
        <v>6270</v>
      </c>
      <c r="C2019" s="29" t="str">
        <f>VLOOKUP(B2019,所有物料对应供应商单价新旧料号对照!A:C,3,0)</f>
        <v>UFM00055</v>
      </c>
      <c r="D2019" s="29" t="str">
        <f>VLOOKUP(B2019,所有物料对应供应商单价新旧料号对照!A:F,4,0)</f>
        <v>包装脚墩 140*90*90mm</v>
      </c>
      <c r="E2019" s="35" t="s">
        <v>2055</v>
      </c>
      <c r="F2019" s="36" t="s">
        <v>6271</v>
      </c>
      <c r="G2019" s="36" t="s">
        <v>6272</v>
      </c>
      <c r="H2019" s="35" t="s">
        <v>2096</v>
      </c>
      <c r="I2019" s="37">
        <v>20.090000000000003</v>
      </c>
      <c r="J2019" s="52"/>
      <c r="K2019" s="52"/>
      <c r="L2019" s="52" t="str">
        <f>IF(VLOOKUP(B2019,Sheet2!A:B,2,FALSE)=0,"",VLOOKUP(B2019,Sheet2!A:B,2,FALSE))</f>
        <v/>
      </c>
    </row>
    <row r="2020" spans="1:12" x14ac:dyDescent="0.2">
      <c r="A2020" t="str">
        <f>F2020&amp;" "&amp;G2020</f>
        <v>英国标贴WCSS3740-143 英国标贴WCSS3740-143mm</v>
      </c>
      <c r="B2020" s="29" t="s">
        <v>6273</v>
      </c>
      <c r="C2020" s="29" t="e">
        <f>VLOOKUP(A2020,Sheet5!A:C,2,FALSE)</f>
        <v>#N/A</v>
      </c>
      <c r="D2020" s="29" t="e">
        <f>VLOOKUP(A2020,Sheet5!A:C,3,FALSE)</f>
        <v>#N/A</v>
      </c>
      <c r="E2020" s="35" t="s">
        <v>2093</v>
      </c>
      <c r="F2020" s="108" t="s">
        <v>8657</v>
      </c>
      <c r="G2020" s="108" t="s">
        <v>8658</v>
      </c>
      <c r="H2020" s="35" t="s">
        <v>2089</v>
      </c>
      <c r="I2020" s="37">
        <v>76</v>
      </c>
      <c r="J2020" s="52"/>
      <c r="K2020" s="52"/>
      <c r="L2020" s="52" t="str">
        <f>IF(VLOOKUP(B2020,Sheet2!A:B,2,FALSE)=0,"",VLOOKUP(B2020,Sheet2!A:B,2,FALSE))</f>
        <v/>
      </c>
    </row>
    <row r="2021" spans="1:12" x14ac:dyDescent="0.2">
      <c r="B2021" s="29" t="s">
        <v>1407</v>
      </c>
      <c r="C2021" s="29" t="str">
        <f>VLOOKUP(B2021,所有物料对应供应商单价新旧料号对照!A:C,3,0)</f>
        <v>UFPBT002</v>
      </c>
      <c r="D2021" s="29" t="str">
        <f>VLOOKUP(B2021,所有物料对应供应商单价新旧料号对照!A:F,4,0)</f>
        <v>镀镍锌合金 层板夹 Φ5</v>
      </c>
      <c r="E2021" s="35" t="s">
        <v>2079</v>
      </c>
      <c r="F2021" s="36" t="s">
        <v>6276</v>
      </c>
      <c r="G2021" s="36" t="s">
        <v>6277</v>
      </c>
      <c r="H2021" s="35" t="s">
        <v>3186</v>
      </c>
      <c r="I2021" s="37">
        <v>0</v>
      </c>
      <c r="J2021" s="52"/>
      <c r="K2021" s="52"/>
      <c r="L2021" s="52" t="str">
        <f>IF(VLOOKUP(B2021,Sheet2!A:B,2,FALSE)=0,"",VLOOKUP(B2021,Sheet2!A:B,2,FALSE))</f>
        <v/>
      </c>
    </row>
    <row r="2022" spans="1:12" x14ac:dyDescent="0.2">
      <c r="A2022" t="str">
        <f>F2022&amp;" "&amp;G2022</f>
        <v>镜片 600*298</v>
      </c>
      <c r="B2022" s="29" t="s">
        <v>6278</v>
      </c>
      <c r="C2022" s="29" t="e">
        <f>VLOOKUP(A2022,Sheet5!A:C,2,FALSE)</f>
        <v>#N/A</v>
      </c>
      <c r="D2022" s="29" t="e">
        <f>VLOOKUP(A2022,Sheet5!A:C,3,FALSE)</f>
        <v>#N/A</v>
      </c>
      <c r="E2022" s="35" t="s">
        <v>2055</v>
      </c>
      <c r="F2022" s="108" t="s">
        <v>5154</v>
      </c>
      <c r="G2022" s="108" t="s">
        <v>6279</v>
      </c>
      <c r="H2022" s="35" t="s">
        <v>2484</v>
      </c>
      <c r="I2022" s="37">
        <v>1</v>
      </c>
      <c r="J2022" s="52"/>
      <c r="K2022" s="52"/>
      <c r="L2022" s="52" t="str">
        <f>IF(VLOOKUP(B2022,Sheet2!A:B,2,FALSE)=0,"",VLOOKUP(B2022,Sheet2!A:B,2,FALSE))</f>
        <v/>
      </c>
    </row>
    <row r="2023" spans="1:12" x14ac:dyDescent="0.2">
      <c r="B2023" s="29" t="s">
        <v>1489</v>
      </c>
      <c r="C2023" s="29" t="str">
        <f>VLOOKUP(B2023,所有物料对应供应商单价新旧料号对照!A:C,3,0)</f>
        <v>UFGCB005</v>
      </c>
      <c r="D2023" s="29" t="str">
        <f>VLOOKUP(B2023,所有物料对应供应商单价新旧料号对照!A:F,4,0)</f>
        <v>白玻 钢化 玻璃层板 447*248*5mm 直边</v>
      </c>
      <c r="E2023" s="35" t="s">
        <v>2055</v>
      </c>
      <c r="F2023" s="36" t="s">
        <v>6280</v>
      </c>
      <c r="G2023" s="36" t="s">
        <v>5447</v>
      </c>
      <c r="H2023" s="35" t="s">
        <v>2484</v>
      </c>
      <c r="I2023" s="37">
        <v>0</v>
      </c>
      <c r="J2023" s="52"/>
      <c r="K2023" s="52"/>
      <c r="L2023" s="52">
        <v>33</v>
      </c>
    </row>
    <row r="2024" spans="1:12" x14ac:dyDescent="0.2">
      <c r="A2024" t="str">
        <f t="shared" ref="A2024:A2025" si="69">F2024&amp;" "&amp;G2024</f>
        <v>18中纤双白光 18mm</v>
      </c>
      <c r="B2024" s="29" t="s">
        <v>6281</v>
      </c>
      <c r="C2024" s="29" t="e">
        <f>VLOOKUP(A2024,Sheet5!A:C,2,FALSE)</f>
        <v>#N/A</v>
      </c>
      <c r="D2024" s="29" t="e">
        <f>VLOOKUP(A2024,Sheet5!A:C,3,FALSE)</f>
        <v>#N/A</v>
      </c>
      <c r="E2024" s="35" t="s">
        <v>2055</v>
      </c>
      <c r="F2024" s="108" t="s">
        <v>6282</v>
      </c>
      <c r="G2024" s="108" t="s">
        <v>4999</v>
      </c>
      <c r="H2024" s="35" t="s">
        <v>2057</v>
      </c>
      <c r="I2024" s="37">
        <v>18</v>
      </c>
      <c r="J2024" s="52"/>
      <c r="K2024" s="52"/>
      <c r="L2024" s="52" t="str">
        <f>IF(VLOOKUP(B2024,Sheet2!A:B,2,FALSE)=0,"",VLOOKUP(B2024,Sheet2!A:B,2,FALSE))</f>
        <v/>
      </c>
    </row>
    <row r="2025" spans="1:12" x14ac:dyDescent="0.2">
      <c r="A2025" t="str">
        <f t="shared" si="69"/>
        <v>3中纤素板 3mm</v>
      </c>
      <c r="B2025" s="29" t="s">
        <v>6283</v>
      </c>
      <c r="C2025" s="29" t="str">
        <f>VLOOKUP(A2025,Sheet5!A:C,2,FALSE)</f>
        <v>UFM00046</v>
      </c>
      <c r="D2025" s="29" t="str">
        <f>VLOOKUP(A2025,Sheet5!A:C,3,FALSE)</f>
        <v>中密度纤维 E1 平面 素板 2440*1220*3mm 素板</v>
      </c>
      <c r="E2025" s="35" t="s">
        <v>2055</v>
      </c>
      <c r="F2025" s="108" t="s">
        <v>6284</v>
      </c>
      <c r="G2025" s="108" t="s">
        <v>5769</v>
      </c>
      <c r="H2025" s="35" t="s">
        <v>2057</v>
      </c>
      <c r="I2025" s="37">
        <v>70</v>
      </c>
      <c r="J2025" s="52"/>
      <c r="K2025" s="52"/>
      <c r="L2025" s="52" t="str">
        <f>IF(VLOOKUP(B2025,Sheet2!A:B,2,FALSE)=0,"",VLOOKUP(B2025,Sheet2!A:B,2,FALSE))</f>
        <v/>
      </c>
    </row>
    <row r="2026" spans="1:12" x14ac:dyDescent="0.2">
      <c r="B2026" s="29" t="s">
        <v>1165</v>
      </c>
      <c r="C2026" s="29" t="str">
        <f>VLOOKUP(B2026,所有物料对应供应商单价新旧料号对照!A:C,3,0)</f>
        <v>UFM00025</v>
      </c>
      <c r="D2026" s="29" t="str">
        <f>VLOOKUP(B2026,所有物料对应供应商单价新旧料号对照!A:F,4,0)</f>
        <v>中密度纤维 E1 平面 双面板 2440*1220*18mm A哑光白B钛白-070</v>
      </c>
      <c r="E2026" s="35" t="s">
        <v>2055</v>
      </c>
      <c r="F2026" s="36" t="s">
        <v>2176</v>
      </c>
      <c r="G2026" s="36" t="s">
        <v>6285</v>
      </c>
      <c r="H2026" s="35" t="s">
        <v>2057</v>
      </c>
      <c r="I2026" s="37">
        <v>0</v>
      </c>
      <c r="J2026" s="52"/>
      <c r="K2026" s="52"/>
      <c r="L2026" s="52" t="str">
        <f>IF(VLOOKUP(B2026,Sheet2!A:B,2,FALSE)=0,"",VLOOKUP(B2026,Sheet2!A:B,2,FALSE))</f>
        <v/>
      </c>
    </row>
    <row r="2027" spans="1:12" x14ac:dyDescent="0.2">
      <c r="A2027" t="str">
        <f t="shared" ref="A2027:A2029" si="70">F2027&amp;" "&amp;G2027</f>
        <v>3中纤素板 3mm</v>
      </c>
      <c r="B2027" s="29" t="s">
        <v>6286</v>
      </c>
      <c r="C2027" s="29" t="str">
        <f>VLOOKUP(A2027,Sheet5!A:C,2,FALSE)</f>
        <v>UFM00046</v>
      </c>
      <c r="D2027" s="29" t="str">
        <f>VLOOKUP(A2027,Sheet5!A:C,3,FALSE)</f>
        <v>中密度纤维 E1 平面 素板 2440*1220*3mm 素板</v>
      </c>
      <c r="E2027" s="35" t="s">
        <v>2055</v>
      </c>
      <c r="F2027" s="108" t="s">
        <v>6284</v>
      </c>
      <c r="G2027" s="108" t="s">
        <v>5769</v>
      </c>
      <c r="H2027" s="35" t="s">
        <v>2057</v>
      </c>
      <c r="I2027" s="37">
        <v>198</v>
      </c>
      <c r="J2027" s="52"/>
      <c r="K2027" s="52"/>
      <c r="L2027" s="52">
        <f>IF(VLOOKUP(B2027,Sheet2!A:B,2,FALSE)=0,"",VLOOKUP(B2027,Sheet2!A:B,2,FALSE))</f>
        <v>120</v>
      </c>
    </row>
    <row r="2028" spans="1:12" x14ac:dyDescent="0.2">
      <c r="A2028" t="str">
        <f t="shared" si="70"/>
        <v>透明胶带 透明mm</v>
      </c>
      <c r="B2028" s="29" t="s">
        <v>6289</v>
      </c>
      <c r="C2028" s="29" t="str">
        <f>VLOOKUP(A2028,Sheet5!A:C,2,FALSE)</f>
        <v>UFFQT063</v>
      </c>
      <c r="D2028" s="29" t="str">
        <f>VLOOKUP(A2028,Sheet5!A:C,3,FALSE)</f>
        <v>塑料 封箱胶带 4.5*50m 透明</v>
      </c>
      <c r="E2028" s="35" t="s">
        <v>2417</v>
      </c>
      <c r="F2028" s="108" t="s">
        <v>5018</v>
      </c>
      <c r="G2028" s="108" t="s">
        <v>6266</v>
      </c>
      <c r="H2028" s="35" t="s">
        <v>5015</v>
      </c>
      <c r="I2028" s="37">
        <v>21</v>
      </c>
      <c r="J2028" s="52"/>
      <c r="K2028" s="52"/>
      <c r="L2028" s="52">
        <f>IF(VLOOKUP(B2028,Sheet2!A:B,2,FALSE)=0,"",VLOOKUP(B2028,Sheet2!A:B,2,FALSE))</f>
        <v>147</v>
      </c>
    </row>
    <row r="2029" spans="1:12" x14ac:dyDescent="0.2">
      <c r="A2029" t="str">
        <f t="shared" si="70"/>
        <v>LED驱动器开关+低压带2.9米 LED驱动器开关+低压带2.9mm</v>
      </c>
      <c r="B2029" s="29" t="s">
        <v>6290</v>
      </c>
      <c r="C2029" s="29" t="e">
        <f>VLOOKUP(A2029,Sheet5!A:C,2,FALSE)</f>
        <v>#N/A</v>
      </c>
      <c r="D2029" s="29" t="e">
        <f>VLOOKUP(A2029,Sheet5!A:C,3,FALSE)</f>
        <v>#N/A</v>
      </c>
      <c r="E2029" s="35" t="s">
        <v>2093</v>
      </c>
      <c r="F2029" s="108" t="s">
        <v>8659</v>
      </c>
      <c r="G2029" s="108" t="s">
        <v>8660</v>
      </c>
      <c r="H2029" s="35" t="s">
        <v>5263</v>
      </c>
      <c r="I2029" s="37">
        <v>40</v>
      </c>
      <c r="J2029" s="52"/>
      <c r="K2029" s="52"/>
      <c r="L2029" s="52" t="str">
        <f>IF(VLOOKUP(B2029,Sheet2!A:B,2,FALSE)=0,"",VLOOKUP(B2029,Sheet2!A:B,2,FALSE))</f>
        <v/>
      </c>
    </row>
    <row r="2030" spans="1:12" s="49" customFormat="1" x14ac:dyDescent="0.2">
      <c r="B2030" s="47" t="s">
        <v>1437</v>
      </c>
      <c r="C2030" s="47" t="str">
        <f>VLOOKUP(B2030,所有物料对应供应商单价新旧料号对照!A:C,3,0)</f>
        <v>UFPSJ016</v>
      </c>
      <c r="D2030" s="47" t="str">
        <f>VLOOKUP(B2030,所有物料对应供应商单价新旧料号对照!A:F,4,0)</f>
        <v>塑料 扎带方形固定座 20*20 白色</v>
      </c>
      <c r="E2030" s="47" t="s">
        <v>2093</v>
      </c>
      <c r="F2030" s="39" t="s">
        <v>6293</v>
      </c>
      <c r="G2030" s="39" t="s">
        <v>6294</v>
      </c>
      <c r="H2030" s="47" t="s">
        <v>2089</v>
      </c>
      <c r="I2030" s="40">
        <v>424</v>
      </c>
      <c r="J2030" s="70"/>
      <c r="K2030" s="70"/>
      <c r="L2030" s="52" t="str">
        <f>IF(VLOOKUP(B2030,Sheet2!A:B,2,FALSE)=0,"",VLOOKUP(B2030,Sheet2!A:B,2,FALSE))</f>
        <v/>
      </c>
    </row>
    <row r="2031" spans="1:12" x14ac:dyDescent="0.2">
      <c r="B2031" s="29" t="s">
        <v>1445</v>
      </c>
      <c r="C2031" s="29" t="str">
        <f>VLOOKUP(B2031,所有物料对应供应商单价新旧料号对照!A:C,3,0)</f>
        <v>UFPSJ020</v>
      </c>
      <c r="D2031" s="29" t="str">
        <f>VLOOKUP(B2031,所有物料对应供应商单价新旧料号对照!A:F,4,0)</f>
        <v xml:space="preserve">铝 方形 1028铝条 10*28*694mm 银白 </v>
      </c>
      <c r="E2031" s="35" t="s">
        <v>2079</v>
      </c>
      <c r="F2031" s="36" t="s">
        <v>6295</v>
      </c>
      <c r="G2031" s="36" t="s">
        <v>6296</v>
      </c>
      <c r="H2031" s="35" t="s">
        <v>3186</v>
      </c>
      <c r="I2031" s="37">
        <v>20</v>
      </c>
      <c r="J2031" s="52"/>
      <c r="K2031" s="52"/>
      <c r="L2031" s="52">
        <f>IF(VLOOKUP(B2031,Sheet2!A:B,2,FALSE)=0,"",VLOOKUP(B2031,Sheet2!A:B,2,FALSE))</f>
        <v>15</v>
      </c>
    </row>
    <row r="2032" spans="1:12" x14ac:dyDescent="0.2">
      <c r="B2032" s="29" t="s">
        <v>1447</v>
      </c>
      <c r="C2032" s="29" t="str">
        <f>VLOOKUP(B2032,所有物料对应供应商单价新旧料号对照!A:C,3,0)</f>
        <v>UFPSJ021</v>
      </c>
      <c r="D2032" s="29" t="str">
        <f>VLOOKUP(B2032,所有物料对应供应商单价新旧料号对照!A:F,4,0)</f>
        <v xml:space="preserve">铝 方形 1028铝条 10*28*690mm 银白 </v>
      </c>
      <c r="E2032" s="35" t="s">
        <v>2079</v>
      </c>
      <c r="F2032" s="36" t="s">
        <v>6297</v>
      </c>
      <c r="G2032" s="36" t="s">
        <v>6298</v>
      </c>
      <c r="H2032" s="35" t="s">
        <v>3186</v>
      </c>
      <c r="I2032" s="37">
        <v>20</v>
      </c>
      <c r="J2032" s="52"/>
      <c r="K2032" s="52"/>
      <c r="L2032" s="52">
        <f>IF(VLOOKUP(B2032,Sheet2!A:B,2,FALSE)=0,"",VLOOKUP(B2032,Sheet2!A:B,2,FALSE))</f>
        <v>15</v>
      </c>
    </row>
    <row r="2033" spans="1:12" x14ac:dyDescent="0.2">
      <c r="B2033" s="29" t="s">
        <v>1292</v>
      </c>
      <c r="C2033" s="29" t="str">
        <f>VLOOKUP(B2033,所有物料对应供应商单价新旧料号对照!A:C,3,0)</f>
        <v>UFPJL003</v>
      </c>
      <c r="D2033" s="29" t="str">
        <f>VLOOKUP(B2033,所有物料对应供应商单价新旧料号对照!A:F,4,0)</f>
        <v>不锈钢 DTC铰链 全盖四孔不带阻尼 镀镍</v>
      </c>
      <c r="E2033" s="35" t="s">
        <v>2079</v>
      </c>
      <c r="F2033" s="36" t="s">
        <v>6299</v>
      </c>
      <c r="G2033" s="36" t="s">
        <v>6300</v>
      </c>
      <c r="H2033" s="35" t="s">
        <v>2089</v>
      </c>
      <c r="I2033" s="37">
        <v>0</v>
      </c>
      <c r="J2033" s="52"/>
      <c r="K2033" s="52"/>
      <c r="L2033" s="52">
        <f>IF(VLOOKUP(B2033,Sheet2!A:B,2,FALSE)=0,"",VLOOKUP(B2033,Sheet2!A:B,2,FALSE))</f>
        <v>1861</v>
      </c>
    </row>
    <row r="2034" spans="1:12" x14ac:dyDescent="0.2">
      <c r="B2034" s="29" t="s">
        <v>2033</v>
      </c>
      <c r="C2034" s="29" t="str">
        <f>VLOOKUP(B2034,所有物料对应供应商单价新旧料号对照!A:C,3,0)</f>
        <v>UFY00005</v>
      </c>
      <c r="D2034" s="29" t="str">
        <f>VLOOKUP(B2034,所有物料对应供应商单价新旧料号对照!A:F,4,0)</f>
        <v>水性 一分光 液体 H12M0601-06水性面油 20KG每桶 哑光粉-075</v>
      </c>
      <c r="E2034" s="35" t="s">
        <v>2055</v>
      </c>
      <c r="F2034" s="36" t="s">
        <v>6301</v>
      </c>
      <c r="G2034" s="36" t="s">
        <v>6302</v>
      </c>
      <c r="H2034" s="35" t="s">
        <v>6287</v>
      </c>
      <c r="I2034" s="37">
        <v>156.5</v>
      </c>
      <c r="J2034" s="52"/>
      <c r="K2034" s="52"/>
      <c r="L2034" s="52">
        <f>IF(VLOOKUP(B2034,Sheet2!A:B,2,FALSE)=0,"",VLOOKUP(B2034,Sheet2!A:B,2,FALSE))</f>
        <v>93</v>
      </c>
    </row>
    <row r="2035" spans="1:12" x14ac:dyDescent="0.2">
      <c r="A2035" t="str">
        <f t="shared" ref="A2035:A2044" si="71">F2035&amp;" "&amp;G2035</f>
        <v>拼板胶8094 拼板胶8094mm</v>
      </c>
      <c r="B2035" s="29" t="s">
        <v>6303</v>
      </c>
      <c r="C2035" s="29" t="e">
        <f>VLOOKUP(A2035,Sheet5!A:C,2,FALSE)</f>
        <v>#N/A</v>
      </c>
      <c r="D2035" s="29" t="e">
        <f>VLOOKUP(A2035,Sheet5!A:C,3,FALSE)</f>
        <v>#N/A</v>
      </c>
      <c r="E2035" s="35" t="s">
        <v>2055</v>
      </c>
      <c r="F2035" s="108" t="s">
        <v>8661</v>
      </c>
      <c r="G2035" s="108" t="s">
        <v>8662</v>
      </c>
      <c r="H2035" s="35" t="s">
        <v>6287</v>
      </c>
      <c r="I2035" s="37">
        <v>51</v>
      </c>
      <c r="J2035" s="52"/>
      <c r="K2035" s="52"/>
      <c r="L2035" s="52" t="str">
        <f>IF(VLOOKUP(B2035,Sheet2!A:B,2,FALSE)=0,"",VLOOKUP(B2035,Sheet2!A:B,2,FALSE))</f>
        <v/>
      </c>
    </row>
    <row r="2036" spans="1:12" x14ac:dyDescent="0.2">
      <c r="A2036" t="str">
        <f t="shared" si="71"/>
        <v>固化剂H2000 固化剂H2000mm</v>
      </c>
      <c r="B2036" s="29" t="s">
        <v>6306</v>
      </c>
      <c r="C2036" s="29" t="e">
        <f>VLOOKUP(A2036,Sheet5!A:C,2,FALSE)</f>
        <v>#N/A</v>
      </c>
      <c r="D2036" s="29" t="e">
        <f>VLOOKUP(A2036,Sheet5!A:C,3,FALSE)</f>
        <v>#N/A</v>
      </c>
      <c r="E2036" s="35" t="s">
        <v>2055</v>
      </c>
      <c r="F2036" s="108" t="s">
        <v>8663</v>
      </c>
      <c r="G2036" s="108" t="s">
        <v>8664</v>
      </c>
      <c r="H2036" s="35" t="s">
        <v>6287</v>
      </c>
      <c r="I2036" s="37">
        <v>22</v>
      </c>
      <c r="J2036" s="52"/>
      <c r="K2036" s="52"/>
      <c r="L2036" s="52" t="str">
        <f>IF(VLOOKUP(B2036,Sheet2!A:B,2,FALSE)=0,"",VLOOKUP(B2036,Sheet2!A:B,2,FALSE))</f>
        <v/>
      </c>
    </row>
    <row r="2037" spans="1:12" x14ac:dyDescent="0.2">
      <c r="A2037" t="str">
        <f t="shared" si="71"/>
        <v>PPR管20# PPR管20mm</v>
      </c>
      <c r="B2037" s="29" t="s">
        <v>6309</v>
      </c>
      <c r="C2037" s="29" t="e">
        <f>VLOOKUP(A2037,Sheet5!A:C,2,FALSE)</f>
        <v>#N/A</v>
      </c>
      <c r="D2037" s="29" t="e">
        <f>VLOOKUP(A2037,Sheet5!A:C,3,FALSE)</f>
        <v>#N/A</v>
      </c>
      <c r="E2037" s="35" t="s">
        <v>2417</v>
      </c>
      <c r="F2037" s="108" t="s">
        <v>6310</v>
      </c>
      <c r="G2037" s="108" t="s">
        <v>6311</v>
      </c>
      <c r="H2037" s="35" t="e">
        <v>#N/A</v>
      </c>
      <c r="I2037" s="37">
        <v>5</v>
      </c>
      <c r="J2037" s="52"/>
      <c r="K2037" s="52"/>
      <c r="L2037" s="52" t="str">
        <f>IF(VLOOKUP(B2037,Sheet2!A:B,2,FALSE)=0,"",VLOOKUP(B2037,Sheet2!A:B,2,FALSE))</f>
        <v/>
      </c>
    </row>
    <row r="2038" spans="1:12" x14ac:dyDescent="0.2">
      <c r="A2038" t="str">
        <f t="shared" si="71"/>
        <v>金属支撑150*100 金属支撑150*100mm</v>
      </c>
      <c r="B2038" s="29" t="s">
        <v>6312</v>
      </c>
      <c r="C2038" s="29" t="e">
        <f>VLOOKUP(A2038,Sheet5!A:C,2,FALSE)</f>
        <v>#N/A</v>
      </c>
      <c r="D2038" s="29" t="e">
        <f>VLOOKUP(A2038,Sheet5!A:C,3,FALSE)</f>
        <v>#N/A</v>
      </c>
      <c r="E2038" s="35" t="s">
        <v>2417</v>
      </c>
      <c r="F2038" s="108" t="s">
        <v>6313</v>
      </c>
      <c r="G2038" s="108" t="s">
        <v>6314</v>
      </c>
      <c r="H2038" s="35" t="e">
        <v>#N/A</v>
      </c>
      <c r="I2038" s="37">
        <v>2</v>
      </c>
      <c r="J2038" s="52"/>
      <c r="K2038" s="52"/>
      <c r="L2038" s="52" t="str">
        <f>IF(VLOOKUP(B2038,Sheet2!A:B,2,FALSE)=0,"",VLOOKUP(B2038,Sheet2!A:B,2,FALSE))</f>
        <v/>
      </c>
    </row>
    <row r="2039" spans="1:12" x14ac:dyDescent="0.2">
      <c r="A2039" t="str">
        <f t="shared" si="71"/>
        <v>沙银方脚80# 沙银方脚80mm</v>
      </c>
      <c r="B2039" s="29" t="s">
        <v>6315</v>
      </c>
      <c r="C2039" s="29" t="e">
        <f>VLOOKUP(A2039,Sheet5!A:C,2,FALSE)</f>
        <v>#N/A</v>
      </c>
      <c r="D2039" s="29" t="e">
        <f>VLOOKUP(A2039,Sheet5!A:C,3,FALSE)</f>
        <v>#N/A</v>
      </c>
      <c r="E2039" s="35" t="s">
        <v>2417</v>
      </c>
      <c r="F2039" s="108" t="s">
        <v>6316</v>
      </c>
      <c r="G2039" s="108" t="s">
        <v>6317</v>
      </c>
      <c r="H2039" s="35" t="e">
        <v>#N/A</v>
      </c>
      <c r="I2039" s="37">
        <v>10</v>
      </c>
      <c r="J2039" s="52"/>
      <c r="K2039" s="52"/>
      <c r="L2039" s="52" t="str">
        <f>IF(VLOOKUP(B2039,Sheet2!A:B,2,FALSE)=0,"",VLOOKUP(B2039,Sheet2!A:B,2,FALSE))</f>
        <v/>
      </c>
    </row>
    <row r="2040" spans="1:12" x14ac:dyDescent="0.2">
      <c r="A2040" t="str">
        <f t="shared" si="71"/>
        <v>哑黑25# 哑黑25mm</v>
      </c>
      <c r="B2040" s="29" t="s">
        <v>6318</v>
      </c>
      <c r="C2040" s="29" t="e">
        <f>VLOOKUP(A2040,Sheet5!A:C,2,FALSE)</f>
        <v>#N/A</v>
      </c>
      <c r="D2040" s="29" t="e">
        <f>VLOOKUP(A2040,Sheet5!A:C,3,FALSE)</f>
        <v>#N/A</v>
      </c>
      <c r="E2040" s="35" t="s">
        <v>2417</v>
      </c>
      <c r="F2040" s="108" t="s">
        <v>6319</v>
      </c>
      <c r="G2040" s="108" t="s">
        <v>6320</v>
      </c>
      <c r="H2040" s="35" t="e">
        <v>#N/A</v>
      </c>
      <c r="I2040" s="37">
        <v>10</v>
      </c>
      <c r="J2040" s="52"/>
      <c r="K2040" s="52"/>
      <c r="L2040" s="52" t="str">
        <f>IF(VLOOKUP(B2040,Sheet2!A:B,2,FALSE)=0,"",VLOOKUP(B2040,Sheet2!A:B,2,FALSE))</f>
        <v/>
      </c>
    </row>
    <row r="2041" spans="1:12" x14ac:dyDescent="0.2">
      <c r="A2041" t="str">
        <f t="shared" si="71"/>
        <v>嵌入式LED灯461 嵌入式LED灯461mm</v>
      </c>
      <c r="B2041" s="29" t="s">
        <v>6321</v>
      </c>
      <c r="C2041" s="29" t="e">
        <f>VLOOKUP(A2041,Sheet5!A:C,2,FALSE)</f>
        <v>#N/A</v>
      </c>
      <c r="D2041" s="29" t="e">
        <f>VLOOKUP(A2041,Sheet5!A:C,3,FALSE)</f>
        <v>#N/A</v>
      </c>
      <c r="E2041" s="35" t="s">
        <v>2417</v>
      </c>
      <c r="F2041" s="108" t="s">
        <v>8665</v>
      </c>
      <c r="G2041" s="108" t="s">
        <v>8666</v>
      </c>
      <c r="H2041" s="35" t="e">
        <v>#N/A</v>
      </c>
      <c r="I2041" s="37">
        <v>1</v>
      </c>
      <c r="J2041" s="52"/>
      <c r="K2041" s="52"/>
      <c r="L2041" s="52" t="str">
        <f>IF(VLOOKUP(B2041,Sheet2!A:B,2,FALSE)=0,"",VLOOKUP(B2041,Sheet2!A:B,2,FALSE))</f>
        <v/>
      </c>
    </row>
    <row r="2042" spans="1:12" x14ac:dyDescent="0.2">
      <c r="A2042" t="str">
        <f t="shared" si="71"/>
        <v>嵌入式LED灯419 嵌入式LED灯419mm</v>
      </c>
      <c r="B2042" s="29" t="s">
        <v>6324</v>
      </c>
      <c r="C2042" s="29" t="str">
        <f>VLOOKUP(A2042,Sheet5!A:C,2,FALSE)</f>
        <v>UFFQT064</v>
      </c>
      <c r="D2042" s="29" t="str">
        <f>VLOOKUP(A2042,Sheet5!A:C,3,FALSE)</f>
        <v>硅胶 嵌入式LED灯 419</v>
      </c>
      <c r="E2042" s="35" t="s">
        <v>2417</v>
      </c>
      <c r="F2042" s="108" t="s">
        <v>6325</v>
      </c>
      <c r="G2042" s="108" t="s">
        <v>6326</v>
      </c>
      <c r="H2042" s="35" t="e">
        <v>#N/A</v>
      </c>
      <c r="I2042" s="37">
        <v>6</v>
      </c>
      <c r="J2042" s="52"/>
      <c r="K2042" s="52"/>
      <c r="L2042" s="52">
        <f>IF(VLOOKUP(B2042,Sheet2!A:B,2,FALSE)=0,"",VLOOKUP(B2042,Sheet2!A:B,2,FALSE))</f>
        <v>15</v>
      </c>
    </row>
    <row r="2043" spans="1:12" x14ac:dyDescent="0.2">
      <c r="A2043" t="str">
        <f t="shared" si="71"/>
        <v>嵌入式LED灯525# 嵌入式LED灯525mm</v>
      </c>
      <c r="B2043" s="29" t="s">
        <v>6327</v>
      </c>
      <c r="C2043" s="29" t="str">
        <f>VLOOKUP(A2043,Sheet5!A:C,2,FALSE)</f>
        <v>UFFQT065</v>
      </c>
      <c r="D2043" s="29" t="str">
        <f>VLOOKUP(A2043,Sheet5!A:C,3,FALSE)</f>
        <v>硅胶 嵌入式LED灯 525</v>
      </c>
      <c r="E2043" s="35" t="s">
        <v>2417</v>
      </c>
      <c r="F2043" s="108" t="s">
        <v>6328</v>
      </c>
      <c r="G2043" s="108" t="s">
        <v>6329</v>
      </c>
      <c r="H2043" s="35" t="e">
        <v>#N/A</v>
      </c>
      <c r="I2043" s="37">
        <v>2</v>
      </c>
      <c r="J2043" s="52"/>
      <c r="K2043" s="52"/>
      <c r="L2043" s="52">
        <f>IF(VLOOKUP(B2043,Sheet2!A:B,2,FALSE)=0,"",VLOOKUP(B2043,Sheet2!A:B,2,FALSE))</f>
        <v>19</v>
      </c>
    </row>
    <row r="2044" spans="1:12" x14ac:dyDescent="0.2">
      <c r="A2044" t="str">
        <f t="shared" si="71"/>
        <v>说明书F3M+F6M+F3W+F6W 210*297</v>
      </c>
      <c r="B2044" s="29" t="s">
        <v>6330</v>
      </c>
      <c r="C2044" s="29" t="e">
        <f>VLOOKUP(A2044,Sheet5!A:C,2,FALSE)</f>
        <v>#N/A</v>
      </c>
      <c r="D2044" s="29" t="e">
        <f>VLOOKUP(A2044,Sheet5!A:C,3,FALSE)</f>
        <v>#N/A</v>
      </c>
      <c r="E2044" s="35" t="s">
        <v>2093</v>
      </c>
      <c r="F2044" s="108" t="s">
        <v>8667</v>
      </c>
      <c r="G2044" s="108" t="s">
        <v>5240</v>
      </c>
      <c r="H2044" s="35" t="e">
        <v>#N/A</v>
      </c>
      <c r="I2044" s="37">
        <v>179</v>
      </c>
      <c r="J2044" s="52"/>
      <c r="K2044" s="52"/>
      <c r="L2044" s="52" t="str">
        <f>IF(VLOOKUP(B2044,Sheet2!A:B,2,FALSE)=0,"",VLOOKUP(B2044,Sheet2!A:B,2,FALSE))</f>
        <v/>
      </c>
    </row>
    <row r="2045" spans="1:12" x14ac:dyDescent="0.2">
      <c r="B2045" s="29" t="s">
        <v>1957</v>
      </c>
      <c r="C2045" s="29" t="str">
        <f>VLOOKUP(B2045,所有物料对应供应商单价新旧料号对照!A:C,3,0)</f>
        <v>UFBAZ024</v>
      </c>
      <c r="D2045" s="29" t="str">
        <f>VLOOKUP(B2045,所有物料对应供应商单价新旧料号对照!A:F,4,0)</f>
        <v>A4纸 UF90323022说明书 A4</v>
      </c>
      <c r="E2045" s="35" t="s">
        <v>2093</v>
      </c>
      <c r="F2045" s="36" t="s">
        <v>6332</v>
      </c>
      <c r="G2045" s="36" t="s">
        <v>5240</v>
      </c>
      <c r="H2045" s="35" t="e">
        <v>#N/A</v>
      </c>
      <c r="I2045" s="37">
        <v>220</v>
      </c>
      <c r="J2045" s="52"/>
      <c r="K2045" s="52"/>
      <c r="L2045" s="52" t="str">
        <f>IF(VLOOKUP(B2045,Sheet2!A:B,2,FALSE)=0,"",VLOOKUP(B2045,Sheet2!A:B,2,FALSE))</f>
        <v/>
      </c>
    </row>
    <row r="2046" spans="1:12" x14ac:dyDescent="0.2">
      <c r="A2046" t="str">
        <f t="shared" ref="A2046:A2057" si="72">F2046&amp;" "&amp;G2046</f>
        <v>标贴9045102-074 RIVF580B</v>
      </c>
      <c r="B2046" s="29" t="s">
        <v>6333</v>
      </c>
      <c r="C2046" s="29" t="str">
        <f>VLOOKUP(A2046,Sheet5!A:C,2,FALSE)</f>
        <v>UFBBT186</v>
      </c>
      <c r="D2046" s="29" t="str">
        <f>VLOOKUP(A2046,Sheet5!A:C,3,FALSE)</f>
        <v>不干胶 UF9045102B标贴 134*190 白底</v>
      </c>
      <c r="E2046" s="35" t="s">
        <v>2093</v>
      </c>
      <c r="F2046" s="108" t="s">
        <v>8358</v>
      </c>
      <c r="G2046" s="108" t="s">
        <v>6335</v>
      </c>
      <c r="H2046" s="35" t="e">
        <v>#N/A</v>
      </c>
      <c r="I2046" s="37">
        <v>297</v>
      </c>
      <c r="J2046" s="52"/>
      <c r="K2046" s="52"/>
      <c r="L2046" s="52">
        <f>IF(VLOOKUP(B2046,Sheet2!A:B,2,FALSE)=0,"",VLOOKUP(B2046,Sheet2!A:B,2,FALSE))</f>
        <v>300</v>
      </c>
    </row>
    <row r="2047" spans="1:12" x14ac:dyDescent="0.2">
      <c r="A2047" t="str">
        <f t="shared" si="72"/>
        <v>标贴9045102-075 RIVF580P</v>
      </c>
      <c r="B2047" s="29" t="s">
        <v>6336</v>
      </c>
      <c r="C2047" s="29" t="str">
        <f>VLOOKUP(A2047,Sheet5!A:C,2,FALSE)</f>
        <v>UFBBT187</v>
      </c>
      <c r="D2047" s="29" t="str">
        <f>VLOOKUP(A2047,Sheet5!A:C,3,FALSE)</f>
        <v>不干胶 UF9045102P标贴 134*191 白底</v>
      </c>
      <c r="E2047" s="35" t="s">
        <v>2093</v>
      </c>
      <c r="F2047" s="108" t="s">
        <v>8359</v>
      </c>
      <c r="G2047" s="108" t="s">
        <v>6338</v>
      </c>
      <c r="H2047" s="35" t="e">
        <v>#N/A</v>
      </c>
      <c r="I2047" s="37">
        <v>201</v>
      </c>
      <c r="J2047" s="52"/>
      <c r="K2047" s="52"/>
      <c r="L2047" s="52">
        <f>IF(VLOOKUP(B2047,Sheet2!A:B,2,FALSE)=0,"",VLOOKUP(B2047,Sheet2!A:B,2,FALSE))</f>
        <v>300</v>
      </c>
    </row>
    <row r="2048" spans="1:12" x14ac:dyDescent="0.2">
      <c r="A2048" t="str">
        <f t="shared" si="72"/>
        <v>标贴9045102-070 RIVF580W</v>
      </c>
      <c r="B2048" s="29" t="s">
        <v>6339</v>
      </c>
      <c r="C2048" s="29" t="str">
        <f>VLOOKUP(A2048,Sheet5!A:C,2,FALSE)</f>
        <v>UFBBT188</v>
      </c>
      <c r="D2048" s="29" t="str">
        <f>VLOOKUP(A2048,Sheet5!A:C,3,FALSE)</f>
        <v>不干胶 UF9045102W标贴 134*192 白底</v>
      </c>
      <c r="E2048" s="35" t="s">
        <v>2093</v>
      </c>
      <c r="F2048" s="108" t="s">
        <v>8360</v>
      </c>
      <c r="G2048" s="108" t="s">
        <v>6341</v>
      </c>
      <c r="H2048" s="35" t="e">
        <v>#N/A</v>
      </c>
      <c r="I2048" s="37">
        <v>402</v>
      </c>
      <c r="J2048" s="52"/>
      <c r="K2048" s="52"/>
      <c r="L2048" s="52">
        <f>IF(VLOOKUP(B2048,Sheet2!A:B,2,FALSE)=0,"",VLOOKUP(B2048,Sheet2!A:B,2,FALSE))</f>
        <v>300</v>
      </c>
    </row>
    <row r="2049" spans="1:12" x14ac:dyDescent="0.2">
      <c r="A2049" t="str">
        <f t="shared" si="72"/>
        <v>标贴9045202-075 RIVF65OP</v>
      </c>
      <c r="B2049" s="29" t="s">
        <v>6342</v>
      </c>
      <c r="C2049" s="29" t="str">
        <f>VLOOKUP(A2049,Sheet5!A:C,2,FALSE)</f>
        <v>UFBBT189</v>
      </c>
      <c r="D2049" s="29" t="str">
        <f>VLOOKUP(A2049,Sheet5!A:C,3,FALSE)</f>
        <v>不干胶 UF9045202P标贴 134*193 白底</v>
      </c>
      <c r="E2049" s="35" t="s">
        <v>2093</v>
      </c>
      <c r="F2049" s="108" t="s">
        <v>8361</v>
      </c>
      <c r="G2049" s="108" t="s">
        <v>6344</v>
      </c>
      <c r="H2049" s="35" t="e">
        <v>#N/A</v>
      </c>
      <c r="I2049" s="37">
        <v>219</v>
      </c>
      <c r="J2049" s="52"/>
      <c r="K2049" s="52"/>
      <c r="L2049" s="52">
        <f>IF(VLOOKUP(B2049,Sheet2!A:B,2,FALSE)=0,"",VLOOKUP(B2049,Sheet2!A:B,2,FALSE))</f>
        <v>300</v>
      </c>
    </row>
    <row r="2050" spans="1:12" x14ac:dyDescent="0.2">
      <c r="A2050" t="str">
        <f t="shared" si="72"/>
        <v>标贴9045202-070 RIVF650W</v>
      </c>
      <c r="B2050" s="29" t="s">
        <v>6345</v>
      </c>
      <c r="C2050" s="29" t="str">
        <f>VLOOKUP(A2050,Sheet5!A:C,2,FALSE)</f>
        <v>UFBBT190</v>
      </c>
      <c r="D2050" s="29" t="str">
        <f>VLOOKUP(A2050,Sheet5!A:C,3,FALSE)</f>
        <v>不干胶 UF9045202W标贴 134*194 白底</v>
      </c>
      <c r="E2050" s="35" t="s">
        <v>2093</v>
      </c>
      <c r="F2050" s="108" t="s">
        <v>8362</v>
      </c>
      <c r="G2050" s="108" t="s">
        <v>6347</v>
      </c>
      <c r="H2050" s="35" t="e">
        <v>#N/A</v>
      </c>
      <c r="I2050" s="37">
        <v>306</v>
      </c>
      <c r="J2050" s="52"/>
      <c r="K2050" s="52"/>
      <c r="L2050" s="52">
        <f>IF(VLOOKUP(B2050,Sheet2!A:B,2,FALSE)=0,"",VLOOKUP(B2050,Sheet2!A:B,2,FALSE))</f>
        <v>900</v>
      </c>
    </row>
    <row r="2051" spans="1:12" x14ac:dyDescent="0.2">
      <c r="A2051" t="str">
        <f t="shared" si="72"/>
        <v>标贴9045202-074 RIVF650B</v>
      </c>
      <c r="B2051" s="29" t="s">
        <v>6348</v>
      </c>
      <c r="C2051" s="29" t="str">
        <f>VLOOKUP(A2051,Sheet5!A:C,2,FALSE)</f>
        <v>UFBBT191</v>
      </c>
      <c r="D2051" s="29" t="str">
        <f>VLOOKUP(A2051,Sheet5!A:C,3,FALSE)</f>
        <v>不干胶 UF9045202B标贴 134*195 白底</v>
      </c>
      <c r="E2051" s="35" t="s">
        <v>2093</v>
      </c>
      <c r="F2051" s="108" t="s">
        <v>8363</v>
      </c>
      <c r="G2051" s="108" t="s">
        <v>6350</v>
      </c>
      <c r="H2051" s="35" t="e">
        <v>#N/A</v>
      </c>
      <c r="I2051" s="37">
        <v>371</v>
      </c>
      <c r="J2051" s="52"/>
      <c r="K2051" s="52"/>
      <c r="L2051" s="52">
        <f>IF(VLOOKUP(B2051,Sheet2!A:B,2,FALSE)=0,"",VLOOKUP(B2051,Sheet2!A:B,2,FALSE))</f>
        <v>300</v>
      </c>
    </row>
    <row r="2052" spans="1:12" x14ac:dyDescent="0.2">
      <c r="A2052" t="str">
        <f t="shared" si="72"/>
        <v>纸箱9045102 590*490*850</v>
      </c>
      <c r="B2052" s="29" t="s">
        <v>6351</v>
      </c>
      <c r="C2052" s="29" t="e">
        <f>VLOOKUP(A2052,Sheet5!A:C,2,FALSE)</f>
        <v>#N/A</v>
      </c>
      <c r="D2052" s="29" t="e">
        <f>VLOOKUP(A2052,Sheet5!A:C,3,FALSE)</f>
        <v>#N/A</v>
      </c>
      <c r="E2052" s="35" t="s">
        <v>2093</v>
      </c>
      <c r="F2052" s="108" t="s">
        <v>8668</v>
      </c>
      <c r="G2052" s="108" t="s">
        <v>6353</v>
      </c>
      <c r="H2052" s="35" t="e">
        <v>#N/A</v>
      </c>
      <c r="I2052" s="37">
        <v>76</v>
      </c>
      <c r="J2052" s="52"/>
      <c r="K2052" s="52"/>
      <c r="L2052" s="52" t="str">
        <f>IF(VLOOKUP(B2052,Sheet2!A:B,2,FALSE)=0,"",VLOOKUP(B2052,Sheet2!A:B,2,FALSE))</f>
        <v/>
      </c>
    </row>
    <row r="2053" spans="1:12" x14ac:dyDescent="0.2">
      <c r="A2053" t="str">
        <f t="shared" si="72"/>
        <v>标贴9032602-070 BOX1/2</v>
      </c>
      <c r="B2053" s="29" t="s">
        <v>6354</v>
      </c>
      <c r="C2053" s="29" t="e">
        <f>VLOOKUP(A2053,Sheet5!A:C,2,FALSE)</f>
        <v>#N/A</v>
      </c>
      <c r="D2053" s="29" t="e">
        <f>VLOOKUP(A2053,Sheet5!A:C,3,FALSE)</f>
        <v>#N/A</v>
      </c>
      <c r="E2053" s="35" t="s">
        <v>2093</v>
      </c>
      <c r="F2053" s="108" t="s">
        <v>8669</v>
      </c>
      <c r="G2053" s="108" t="s">
        <v>6356</v>
      </c>
      <c r="H2053" s="35" t="e">
        <v>#N/A</v>
      </c>
      <c r="I2053" s="37">
        <v>118</v>
      </c>
      <c r="J2053" s="52"/>
      <c r="K2053" s="52"/>
      <c r="L2053" s="52" t="str">
        <f>IF(VLOOKUP(B2053,Sheet2!A:B,2,FALSE)=0,"",VLOOKUP(B2053,Sheet2!A:B,2,FALSE))</f>
        <v/>
      </c>
    </row>
    <row r="2054" spans="1:12" x14ac:dyDescent="0.2">
      <c r="A2054" t="str">
        <f t="shared" si="72"/>
        <v>陶瓷盆810*460 陶瓷盆810*460mm</v>
      </c>
      <c r="B2054" s="29" t="s">
        <v>6357</v>
      </c>
      <c r="C2054" s="29" t="e">
        <f>VLOOKUP(A2054,Sheet5!A:C,2,FALSE)</f>
        <v>#N/A</v>
      </c>
      <c r="D2054" s="29" t="e">
        <f>VLOOKUP(A2054,Sheet5!A:C,3,FALSE)</f>
        <v>#N/A</v>
      </c>
      <c r="E2054" s="35" t="s">
        <v>2055</v>
      </c>
      <c r="F2054" s="108" t="s">
        <v>8670</v>
      </c>
      <c r="G2054" s="108" t="s">
        <v>8671</v>
      </c>
      <c r="H2054" s="35" t="e">
        <v>#N/A</v>
      </c>
      <c r="I2054" s="37">
        <v>5</v>
      </c>
      <c r="J2054" s="52"/>
      <c r="K2054" s="52"/>
      <c r="L2054" s="52" t="str">
        <f>IF(VLOOKUP(B2054,Sheet2!A:B,2,FALSE)=0,"",VLOOKUP(B2054,Sheet2!A:B,2,FALSE))</f>
        <v/>
      </c>
    </row>
    <row r="2055" spans="1:12" x14ac:dyDescent="0.2">
      <c r="A2055" t="str">
        <f t="shared" si="72"/>
        <v>低气味白底漆 LJD1023H</v>
      </c>
      <c r="B2055" s="29" t="s">
        <v>6361</v>
      </c>
      <c r="C2055" s="29" t="e">
        <f>VLOOKUP(A2055,Sheet5!A:C,2,FALSE)</f>
        <v>#N/A</v>
      </c>
      <c r="D2055" s="29" t="e">
        <f>VLOOKUP(A2055,Sheet5!A:C,3,FALSE)</f>
        <v>#N/A</v>
      </c>
      <c r="E2055" s="35" t="s">
        <v>2055</v>
      </c>
      <c r="F2055" s="108" t="s">
        <v>6362</v>
      </c>
      <c r="G2055" s="108" t="s">
        <v>6363</v>
      </c>
      <c r="H2055" s="35" t="e">
        <v>#N/A</v>
      </c>
      <c r="I2055" s="37">
        <v>100</v>
      </c>
      <c r="J2055" s="52"/>
      <c r="K2055" s="52"/>
      <c r="L2055" s="52" t="str">
        <f>IF(VLOOKUP(B2055,Sheet2!A:B,2,FALSE)=0,"",VLOOKUP(B2055,Sheet2!A:B,2,FALSE))</f>
        <v/>
      </c>
    </row>
    <row r="2056" spans="1:12" x14ac:dyDescent="0.2">
      <c r="A2056" t="str">
        <f t="shared" si="72"/>
        <v>双组份水性亚光蓝面漆 1-20kg</v>
      </c>
      <c r="B2056" s="29" t="s">
        <v>6365</v>
      </c>
      <c r="C2056" s="29" t="e">
        <f>VLOOKUP(A2056,Sheet5!A:C,2,FALSE)</f>
        <v>#N/A</v>
      </c>
      <c r="D2056" s="29" t="e">
        <f>VLOOKUP(A2056,Sheet5!A:C,3,FALSE)</f>
        <v>#N/A</v>
      </c>
      <c r="E2056" s="35" t="s">
        <v>2055</v>
      </c>
      <c r="F2056" s="108" t="s">
        <v>6366</v>
      </c>
      <c r="G2056" s="108" t="s">
        <v>6367</v>
      </c>
      <c r="H2056" s="35" t="e">
        <v>#N/A</v>
      </c>
      <c r="I2056" s="37">
        <v>44</v>
      </c>
      <c r="J2056" s="52"/>
      <c r="K2056" s="52"/>
      <c r="L2056" s="52" t="str">
        <f>IF(VLOOKUP(B2056,Sheet2!A:B,2,FALSE)=0,"",VLOOKUP(B2056,Sheet2!A:B,2,FALSE))</f>
        <v/>
      </c>
    </row>
    <row r="2057" spans="1:12" x14ac:dyDescent="0.2">
      <c r="A2057" t="str">
        <f t="shared" si="72"/>
        <v>水性固化剂 H12G010</v>
      </c>
      <c r="B2057" s="29" t="s">
        <v>6368</v>
      </c>
      <c r="C2057" s="29" t="e">
        <f>VLOOKUP(A2057,Sheet5!A:C,2,FALSE)</f>
        <v>#N/A</v>
      </c>
      <c r="D2057" s="29" t="e">
        <f>VLOOKUP(A2057,Sheet5!A:C,3,FALSE)</f>
        <v>#N/A</v>
      </c>
      <c r="E2057" s="35" t="s">
        <v>2055</v>
      </c>
      <c r="F2057" s="108" t="s">
        <v>5328</v>
      </c>
      <c r="G2057" s="108" t="s">
        <v>6026</v>
      </c>
      <c r="H2057" s="35" t="e">
        <v>#N/A</v>
      </c>
      <c r="I2057" s="37">
        <v>340.93999999999949</v>
      </c>
      <c r="J2057" s="52"/>
      <c r="K2057" s="52"/>
      <c r="L2057" s="52" t="str">
        <f>IF(VLOOKUP(B2057,Sheet2!A:B,2,FALSE)=0,"",VLOOKUP(B2057,Sheet2!A:B,2,FALSE))</f>
        <v/>
      </c>
    </row>
    <row r="2058" spans="1:12" x14ac:dyDescent="0.2">
      <c r="B2058" s="29" t="s">
        <v>2038</v>
      </c>
      <c r="C2058" s="29" t="str">
        <f>VLOOKUP(B2058,所有物料对应供应商单价新旧料号对照!A:C,3,0)</f>
        <v>UFY00010</v>
      </c>
      <c r="D2058" s="29" t="str">
        <f>VLOOKUP(B2058,所有物料对应供应商单价新旧料号对照!A:F,4,0)</f>
        <v>水性 一分光 液体 H12M0601-07水性面油 20KG每桶 哑光白-070</v>
      </c>
      <c r="E2058" s="35" t="s">
        <v>2055</v>
      </c>
      <c r="F2058" s="36" t="s">
        <v>6369</v>
      </c>
      <c r="G2058" s="36" t="s">
        <v>6370</v>
      </c>
      <c r="H2058" s="35" t="e">
        <v>#N/A</v>
      </c>
      <c r="I2058" s="37">
        <v>378.5</v>
      </c>
      <c r="J2058" s="52"/>
      <c r="K2058" s="52"/>
      <c r="L2058" s="52">
        <f>IF(VLOOKUP(B2058,Sheet2!A:B,2,FALSE)=0,"",VLOOKUP(B2058,Sheet2!A:B,2,FALSE))</f>
        <v>185</v>
      </c>
    </row>
    <row r="2059" spans="1:12" x14ac:dyDescent="0.2">
      <c r="B2059" s="29" t="s">
        <v>2037</v>
      </c>
      <c r="C2059" s="29" t="str">
        <f>VLOOKUP(B2059,所有物料对应供应商单价新旧料号对照!A:C,3,0)</f>
        <v>UFY00009</v>
      </c>
      <c r="D2059" s="29" t="str">
        <f>VLOOKUP(B2059,所有物料对应供应商单价新旧料号对照!A:F,4,0)</f>
        <v>水性 一分光 液体 H12M0601-04水性面油 20KG每桶 哑光灰-072</v>
      </c>
      <c r="E2059" s="35" t="s">
        <v>2055</v>
      </c>
      <c r="F2059" s="36" t="s">
        <v>6371</v>
      </c>
      <c r="G2059" s="36" t="s">
        <v>6372</v>
      </c>
      <c r="H2059" s="35" t="e">
        <v>#N/A</v>
      </c>
      <c r="I2059" s="37">
        <v>141.29999999999995</v>
      </c>
      <c r="J2059" s="52"/>
      <c r="K2059" s="52"/>
      <c r="L2059" s="52">
        <f>IF(VLOOKUP(B2059,Sheet2!A:B,2,FALSE)=0,"",VLOOKUP(B2059,Sheet2!A:B,2,FALSE))</f>
        <v>186</v>
      </c>
    </row>
    <row r="2060" spans="1:12" x14ac:dyDescent="0.2">
      <c r="B2060" s="29" t="s">
        <v>2036</v>
      </c>
      <c r="C2060" s="29" t="str">
        <f>VLOOKUP(B2060,所有物料对应供应商单价新旧料号对照!A:C,3,0)</f>
        <v>UFY00008</v>
      </c>
      <c r="D2060" s="29" t="str">
        <f>VLOOKUP(B2060,所有物料对应供应商单价新旧料号对照!A:F,4,0)</f>
        <v>水性 一分光 液体 H12M0601-05水性面油 20KG每桶 橄榄绿-073</v>
      </c>
      <c r="E2060" s="35" t="s">
        <v>2055</v>
      </c>
      <c r="F2060" s="36" t="s">
        <v>6373</v>
      </c>
      <c r="G2060" s="36" t="s">
        <v>6374</v>
      </c>
      <c r="H2060" s="35" t="e">
        <v>#N/A</v>
      </c>
      <c r="I2060" s="37">
        <v>166.14999999999998</v>
      </c>
      <c r="J2060" s="52"/>
      <c r="K2060" s="52"/>
      <c r="L2060" s="52">
        <f>IF(VLOOKUP(B2060,Sheet2!A:B,2,FALSE)=0,"",VLOOKUP(B2060,Sheet2!A:B,2,FALSE))</f>
        <v>75</v>
      </c>
    </row>
    <row r="2061" spans="1:12" x14ac:dyDescent="0.2">
      <c r="A2061" t="str">
        <f>F2061&amp;" "&amp;G2061</f>
        <v>水性封闭底漆 H11DOO2C</v>
      </c>
      <c r="B2061" s="29" t="s">
        <v>6375</v>
      </c>
      <c r="C2061" s="29" t="e">
        <f>VLOOKUP(A2061,Sheet5!A:C,2,FALSE)</f>
        <v>#N/A</v>
      </c>
      <c r="D2061" s="29" t="e">
        <f>VLOOKUP(A2061,Sheet5!A:C,3,FALSE)</f>
        <v>#N/A</v>
      </c>
      <c r="E2061" s="35" t="s">
        <v>2055</v>
      </c>
      <c r="F2061" s="108" t="s">
        <v>6023</v>
      </c>
      <c r="G2061" s="108" t="s">
        <v>6376</v>
      </c>
      <c r="H2061" s="35" t="e">
        <v>#N/A</v>
      </c>
      <c r="I2061" s="37">
        <v>235.5</v>
      </c>
      <c r="J2061" s="52"/>
      <c r="K2061" s="52"/>
      <c r="L2061" s="52" t="str">
        <f>IF(VLOOKUP(B2061,Sheet2!A:B,2,FALSE)=0,"",VLOOKUP(B2061,Sheet2!A:B,2,FALSE))</f>
        <v/>
      </c>
    </row>
    <row r="2062" spans="1:12" x14ac:dyDescent="0.2">
      <c r="B2062" s="29" t="s">
        <v>1244</v>
      </c>
      <c r="C2062" s="29" t="str">
        <f>VLOOKUP(B2062,所有物料对应供应商单价新旧料号对照!A:C,3,0)</f>
        <v>UFM00079</v>
      </c>
      <c r="D2062" s="29" t="str">
        <f>VLOOKUP(B2062,所有物料对应供应商单价新旧料号对照!A:F,4,0)</f>
        <v>PVC 封边条 0.5*34mm 哑光蓝-074</v>
      </c>
      <c r="E2062" s="35" t="s">
        <v>2055</v>
      </c>
      <c r="F2062" s="36" t="s">
        <v>2070</v>
      </c>
      <c r="G2062" s="36" t="s">
        <v>6377</v>
      </c>
      <c r="H2062" s="35" t="e">
        <v>#N/A</v>
      </c>
      <c r="I2062" s="37">
        <v>0</v>
      </c>
      <c r="J2062" s="52"/>
      <c r="K2062" s="52"/>
      <c r="L2062" s="52" t="str">
        <f>IF(VLOOKUP(B2062,Sheet2!A:B,2,FALSE)=0,"",VLOOKUP(B2062,Sheet2!A:B,2,FALSE))</f>
        <v/>
      </c>
    </row>
    <row r="2063" spans="1:12" x14ac:dyDescent="0.2">
      <c r="A2063" t="str">
        <f t="shared" ref="A2063:A2065" si="73">F2063&amp;" "&amp;G2063</f>
        <v>封边条卡斯楠 0.5*20</v>
      </c>
      <c r="B2063" s="29" t="s">
        <v>6378</v>
      </c>
      <c r="C2063" s="29" t="str">
        <f>VLOOKUP(A2063,Sheet5!A:C,2,FALSE)</f>
        <v>UFM00176</v>
      </c>
      <c r="D2063" s="29" t="str">
        <f>VLOOKUP(A2063,Sheet5!A:C,3,FALSE)</f>
        <v>PVC 封边条 0.5*20mm 卡斯楠</v>
      </c>
      <c r="E2063" s="35" t="s">
        <v>2055</v>
      </c>
      <c r="F2063" s="108" t="s">
        <v>8364</v>
      </c>
      <c r="G2063" s="108" t="s">
        <v>6004</v>
      </c>
      <c r="H2063" s="35" t="e">
        <v>#N/A</v>
      </c>
      <c r="I2063" s="37">
        <v>18400</v>
      </c>
      <c r="J2063" s="52"/>
      <c r="K2063" s="52"/>
      <c r="L2063" s="52">
        <v>15600</v>
      </c>
    </row>
    <row r="2064" spans="1:12" x14ac:dyDescent="0.2">
      <c r="A2064" t="str">
        <f t="shared" si="73"/>
        <v>封边条卡斯灰 0.5*20</v>
      </c>
      <c r="B2064" s="29" t="s">
        <v>6380</v>
      </c>
      <c r="C2064" s="29" t="str">
        <f>VLOOKUP(A2064,Sheet5!A:C,2,FALSE)</f>
        <v>UFM00177</v>
      </c>
      <c r="D2064" s="29" t="str">
        <f>VLOOKUP(A2064,Sheet5!A:C,3,FALSE)</f>
        <v>PVC 封边条 0.5*20mm 卡斯灰</v>
      </c>
      <c r="E2064" s="35" t="s">
        <v>2055</v>
      </c>
      <c r="F2064" s="108" t="s">
        <v>8365</v>
      </c>
      <c r="G2064" s="108" t="s">
        <v>6004</v>
      </c>
      <c r="H2064" s="35" t="e">
        <v>#N/A</v>
      </c>
      <c r="I2064" s="37">
        <v>399</v>
      </c>
      <c r="J2064" s="52"/>
      <c r="K2064" s="52"/>
      <c r="L2064" s="52">
        <v>200</v>
      </c>
    </row>
    <row r="2065" spans="1:14" x14ac:dyDescent="0.2">
      <c r="A2065" t="str">
        <f t="shared" si="73"/>
        <v>封边条黑橡 0.5*20</v>
      </c>
      <c r="B2065" s="29" t="s">
        <v>6382</v>
      </c>
      <c r="C2065" s="29" t="str">
        <f>VLOOKUP(A2065,Sheet5!A:C,2,FALSE)</f>
        <v>UFM00178</v>
      </c>
      <c r="D2065" s="29" t="str">
        <f>VLOOKUP(A2065,Sheet5!A:C,3,FALSE)</f>
        <v>PVC 封边条 0.5*20mm 黑橡</v>
      </c>
      <c r="E2065" s="35" t="s">
        <v>2055</v>
      </c>
      <c r="F2065" s="108" t="s">
        <v>8366</v>
      </c>
      <c r="G2065" s="108" t="s">
        <v>6004</v>
      </c>
      <c r="H2065" s="35" t="e">
        <v>#N/A</v>
      </c>
      <c r="I2065" s="37">
        <v>2599</v>
      </c>
      <c r="J2065" s="52"/>
      <c r="K2065" s="52"/>
      <c r="L2065" s="52">
        <v>2000</v>
      </c>
    </row>
    <row r="2066" spans="1:14" x14ac:dyDescent="0.2">
      <c r="B2066" s="29" t="s">
        <v>1279</v>
      </c>
      <c r="C2066" s="29" t="str">
        <f>VLOOKUP(B2066,所有物料对应供应商单价新旧料号对照!A:C,3,0)</f>
        <v>UFM00130</v>
      </c>
      <c r="D2066" s="29" t="str">
        <f>VLOOKUP(B2066,所有物料对应供应商单价新旧料号对照!A:F,4,0)</f>
        <v>PVC 封边条 0.5*20mm 美洲樱桃-H041</v>
      </c>
      <c r="E2066" s="35" t="s">
        <v>2055</v>
      </c>
      <c r="F2066" s="36" t="s">
        <v>6384</v>
      </c>
      <c r="G2066" s="36" t="s">
        <v>6004</v>
      </c>
      <c r="H2066" s="35" t="e">
        <v>#N/A</v>
      </c>
      <c r="I2066" s="37">
        <v>18383</v>
      </c>
      <c r="J2066" s="52"/>
      <c r="K2066" s="52"/>
      <c r="L2066" s="52">
        <v>2400</v>
      </c>
    </row>
    <row r="2067" spans="1:14" x14ac:dyDescent="0.2">
      <c r="A2067" t="str">
        <f t="shared" ref="A2067:A2068" si="74">F2067&amp;" "&amp;G2067</f>
        <v>封边条大理石纹 0.5*20</v>
      </c>
      <c r="B2067" s="29" t="s">
        <v>6385</v>
      </c>
      <c r="C2067" s="29" t="str">
        <f>VLOOKUP(A2067,Sheet5!A:C,2,FALSE)</f>
        <v>UFM00179</v>
      </c>
      <c r="D2067" s="29" t="str">
        <f>VLOOKUP(A2067,Sheet5!A:C,3,FALSE)</f>
        <v>PVC 封边条 0.5*20mm 大理石纹</v>
      </c>
      <c r="E2067" s="35" t="s">
        <v>2055</v>
      </c>
      <c r="F2067" s="108" t="s">
        <v>8367</v>
      </c>
      <c r="G2067" s="108" t="s">
        <v>6004</v>
      </c>
      <c r="H2067" s="35" t="e">
        <v>#N/A</v>
      </c>
      <c r="I2067" s="37">
        <v>1600</v>
      </c>
      <c r="J2067" s="52"/>
      <c r="K2067" s="52"/>
      <c r="L2067" s="52">
        <v>1600</v>
      </c>
    </row>
    <row r="2068" spans="1:14" x14ac:dyDescent="0.2">
      <c r="A2068" t="str">
        <f t="shared" si="74"/>
        <v>镜片 627*358*5</v>
      </c>
      <c r="B2068" s="29" t="s">
        <v>6387</v>
      </c>
      <c r="C2068" s="29" t="e">
        <f>VLOOKUP(A2068,Sheet5!A:C,2,FALSE)</f>
        <v>#N/A</v>
      </c>
      <c r="D2068" s="29" t="e">
        <f>VLOOKUP(A2068,Sheet5!A:C,3,FALSE)</f>
        <v>#N/A</v>
      </c>
      <c r="E2068" s="35" t="s">
        <v>2055</v>
      </c>
      <c r="F2068" s="108" t="s">
        <v>5154</v>
      </c>
      <c r="G2068" s="108" t="s">
        <v>6388</v>
      </c>
      <c r="H2068" s="35" t="s">
        <v>2484</v>
      </c>
      <c r="I2068" s="37">
        <v>24</v>
      </c>
      <c r="J2068" s="52"/>
      <c r="K2068" s="52"/>
      <c r="L2068" s="52" t="str">
        <f>IF(VLOOKUP(B2068,Sheet2!A:B,2,FALSE)=0,"",VLOOKUP(B2068,Sheet2!A:B,2,FALSE))</f>
        <v/>
      </c>
    </row>
    <row r="2069" spans="1:14" x14ac:dyDescent="0.2">
      <c r="B2069" s="29" t="s">
        <v>1505</v>
      </c>
      <c r="C2069" s="29" t="str">
        <f>VLOOKUP(B2069,所有物料对应供应商单价新旧料号对照!A:C,3,0)</f>
        <v>UFGCB014</v>
      </c>
      <c r="D2069" s="29" t="str">
        <f>VLOOKUP(B2069,所有物料对应供应商单价新旧料号对照!A:F,4,0)</f>
        <v>白玻 钢化 玻璃层板 365*365*5mm 弧形 附图</v>
      </c>
      <c r="E2069" s="35" t="s">
        <v>2055</v>
      </c>
      <c r="F2069" s="36" t="s">
        <v>5154</v>
      </c>
      <c r="G2069" s="36" t="s">
        <v>6389</v>
      </c>
      <c r="H2069" s="35" t="s">
        <v>2484</v>
      </c>
      <c r="I2069" s="37">
        <v>116</v>
      </c>
      <c r="J2069" s="52"/>
      <c r="K2069" s="52"/>
      <c r="L2069" s="52">
        <v>8</v>
      </c>
    </row>
    <row r="2070" spans="1:14" x14ac:dyDescent="0.2">
      <c r="A2070" t="str">
        <f t="shared" ref="A2070:A2082" si="75">F2070&amp;" "&amp;G2070</f>
        <v>镜片 760*445*5</v>
      </c>
      <c r="B2070" s="29" t="s">
        <v>6390</v>
      </c>
      <c r="C2070" s="29" t="e">
        <f>VLOOKUP(A2070,Sheet5!A:C,2,FALSE)</f>
        <v>#N/A</v>
      </c>
      <c r="D2070" s="29" t="e">
        <f>VLOOKUP(A2070,Sheet5!A:C,3,FALSE)</f>
        <v>#N/A</v>
      </c>
      <c r="E2070" s="35" t="s">
        <v>2055</v>
      </c>
      <c r="F2070" s="108" t="s">
        <v>5154</v>
      </c>
      <c r="G2070" s="108" t="s">
        <v>6391</v>
      </c>
      <c r="H2070" s="35" t="s">
        <v>2484</v>
      </c>
      <c r="I2070" s="37">
        <v>2</v>
      </c>
      <c r="J2070" s="52"/>
      <c r="K2070" s="52"/>
      <c r="L2070" s="52" t="str">
        <f>IF(VLOOKUP(B2070,Sheet2!A:B,2,FALSE)=0,"",VLOOKUP(B2070,Sheet2!A:B,2,FALSE))</f>
        <v/>
      </c>
      <c r="N2070" s="56" t="s">
        <v>7749</v>
      </c>
    </row>
    <row r="2071" spans="1:14" x14ac:dyDescent="0.2">
      <c r="A2071" t="str">
        <f t="shared" si="75"/>
        <v>镜片 1990*800*5</v>
      </c>
      <c r="B2071" s="29" t="s">
        <v>6392</v>
      </c>
      <c r="C2071" s="29" t="e">
        <f>VLOOKUP(A2071,Sheet5!A:C,2,FALSE)</f>
        <v>#N/A</v>
      </c>
      <c r="D2071" s="29" t="e">
        <f>VLOOKUP(A2071,Sheet5!A:C,3,FALSE)</f>
        <v>#N/A</v>
      </c>
      <c r="E2071" s="35" t="s">
        <v>2055</v>
      </c>
      <c r="F2071" s="108" t="s">
        <v>5154</v>
      </c>
      <c r="G2071" s="108" t="s">
        <v>6393</v>
      </c>
      <c r="H2071" s="35" t="s">
        <v>2484</v>
      </c>
      <c r="I2071" s="37">
        <v>1</v>
      </c>
      <c r="J2071" s="52"/>
      <c r="K2071" s="52"/>
      <c r="L2071" s="52" t="str">
        <f>IF(VLOOKUP(B2071,Sheet2!A:B,2,FALSE)=0,"",VLOOKUP(B2071,Sheet2!A:B,2,FALSE))</f>
        <v/>
      </c>
      <c r="N2071" s="56" t="s">
        <v>7749</v>
      </c>
    </row>
    <row r="2072" spans="1:14" x14ac:dyDescent="0.2">
      <c r="A2072" t="str">
        <f t="shared" si="75"/>
        <v>镜片 728</v>
      </c>
      <c r="B2072" s="29" t="s">
        <v>6394</v>
      </c>
      <c r="C2072" s="29" t="e">
        <f>VLOOKUP(A2072,Sheet5!A:C,2,FALSE)</f>
        <v>#N/A</v>
      </c>
      <c r="D2072" s="29" t="e">
        <f>VLOOKUP(A2072,Sheet5!A:C,3,FALSE)</f>
        <v>#N/A</v>
      </c>
      <c r="E2072" s="35" t="s">
        <v>2055</v>
      </c>
      <c r="F2072" s="108" t="s">
        <v>5154</v>
      </c>
      <c r="G2072" s="108">
        <v>728</v>
      </c>
      <c r="H2072" s="35" t="s">
        <v>2484</v>
      </c>
      <c r="I2072" s="37">
        <v>1</v>
      </c>
      <c r="J2072" s="52"/>
      <c r="K2072" s="52"/>
      <c r="L2072" s="52" t="str">
        <f>IF(VLOOKUP(B2072,Sheet2!A:B,2,FALSE)=0,"",VLOOKUP(B2072,Sheet2!A:B,2,FALSE))</f>
        <v/>
      </c>
      <c r="N2072" s="56" t="s">
        <v>7749</v>
      </c>
    </row>
    <row r="2073" spans="1:14" x14ac:dyDescent="0.2">
      <c r="A2073" t="str">
        <f t="shared" si="75"/>
        <v>镜片 600*800*5</v>
      </c>
      <c r="B2073" s="29" t="s">
        <v>6395</v>
      </c>
      <c r="C2073" s="29" t="e">
        <f>VLOOKUP(A2073,Sheet5!A:C,2,FALSE)</f>
        <v>#N/A</v>
      </c>
      <c r="D2073" s="29" t="e">
        <f>VLOOKUP(A2073,Sheet5!A:C,3,FALSE)</f>
        <v>#N/A</v>
      </c>
      <c r="E2073" s="35" t="s">
        <v>2055</v>
      </c>
      <c r="F2073" s="108" t="s">
        <v>5154</v>
      </c>
      <c r="G2073" s="107" t="s">
        <v>7750</v>
      </c>
      <c r="H2073" s="35" t="s">
        <v>2484</v>
      </c>
      <c r="I2073" s="37">
        <v>2</v>
      </c>
      <c r="J2073" s="52"/>
      <c r="K2073" s="52"/>
      <c r="L2073" s="52" t="str">
        <f>IF(VLOOKUP(B2073,Sheet2!A:B,2,FALSE)=0,"",VLOOKUP(B2073,Sheet2!A:B,2,FALSE))</f>
        <v/>
      </c>
      <c r="N2073" s="56" t="s">
        <v>7749</v>
      </c>
    </row>
    <row r="2074" spans="1:14" x14ac:dyDescent="0.2">
      <c r="A2074" t="str">
        <f t="shared" si="75"/>
        <v>镜片 218*810*5</v>
      </c>
      <c r="B2074" s="29" t="s">
        <v>6396</v>
      </c>
      <c r="C2074" s="29" t="e">
        <f>VLOOKUP(A2074,Sheet5!A:C,2,FALSE)</f>
        <v>#N/A</v>
      </c>
      <c r="D2074" s="29" t="e">
        <f>VLOOKUP(A2074,Sheet5!A:C,3,FALSE)</f>
        <v>#N/A</v>
      </c>
      <c r="E2074" s="35" t="s">
        <v>2055</v>
      </c>
      <c r="F2074" s="108" t="s">
        <v>5154</v>
      </c>
      <c r="G2074" s="108" t="s">
        <v>5784</v>
      </c>
      <c r="H2074" s="35" t="s">
        <v>2484</v>
      </c>
      <c r="I2074" s="37">
        <v>4</v>
      </c>
      <c r="J2074" s="52"/>
      <c r="K2074" s="52"/>
      <c r="L2074" s="52" t="str">
        <f>IF(VLOOKUP(B2074,Sheet2!A:B,2,FALSE)=0,"",VLOOKUP(B2074,Sheet2!A:B,2,FALSE))</f>
        <v/>
      </c>
      <c r="N2074" s="56" t="s">
        <v>7749</v>
      </c>
    </row>
    <row r="2075" spans="1:14" x14ac:dyDescent="0.2">
      <c r="A2075" t="str">
        <f t="shared" si="75"/>
        <v>镜片 558*810*5</v>
      </c>
      <c r="B2075" s="29" t="s">
        <v>6397</v>
      </c>
      <c r="C2075" s="29" t="e">
        <f>VLOOKUP(A2075,Sheet5!A:C,2,FALSE)</f>
        <v>#N/A</v>
      </c>
      <c r="D2075" s="29" t="e">
        <f>VLOOKUP(A2075,Sheet5!A:C,3,FALSE)</f>
        <v>#N/A</v>
      </c>
      <c r="E2075" s="35" t="s">
        <v>2055</v>
      </c>
      <c r="F2075" s="108" t="s">
        <v>5154</v>
      </c>
      <c r="G2075" s="108" t="s">
        <v>5785</v>
      </c>
      <c r="H2075" s="35" t="s">
        <v>2484</v>
      </c>
      <c r="I2075" s="37">
        <v>2</v>
      </c>
      <c r="J2075" s="52"/>
      <c r="K2075" s="52"/>
      <c r="L2075" s="52" t="str">
        <f>IF(VLOOKUP(B2075,Sheet2!A:B,2,FALSE)=0,"",VLOOKUP(B2075,Sheet2!A:B,2,FALSE))</f>
        <v/>
      </c>
      <c r="N2075" s="56" t="s">
        <v>7749</v>
      </c>
    </row>
    <row r="2076" spans="1:14" x14ac:dyDescent="0.2">
      <c r="A2076" t="str">
        <f t="shared" si="75"/>
        <v>镜片 600*517*5</v>
      </c>
      <c r="B2076" s="29" t="s">
        <v>6398</v>
      </c>
      <c r="C2076" s="29" t="e">
        <f>VLOOKUP(A2076,Sheet5!A:C,2,FALSE)</f>
        <v>#N/A</v>
      </c>
      <c r="D2076" s="29" t="e">
        <f>VLOOKUP(A2076,Sheet5!A:C,3,FALSE)</f>
        <v>#N/A</v>
      </c>
      <c r="E2076" s="35" t="s">
        <v>2055</v>
      </c>
      <c r="F2076" s="108" t="s">
        <v>5154</v>
      </c>
      <c r="G2076" s="108" t="s">
        <v>6399</v>
      </c>
      <c r="H2076" s="35" t="s">
        <v>2484</v>
      </c>
      <c r="I2076" s="37">
        <v>1</v>
      </c>
      <c r="J2076" s="52"/>
      <c r="K2076" s="52"/>
      <c r="L2076" s="52" t="str">
        <f>IF(VLOOKUP(B2076,Sheet2!A:B,2,FALSE)=0,"",VLOOKUP(B2076,Sheet2!A:B,2,FALSE))</f>
        <v/>
      </c>
      <c r="N2076" s="56" t="s">
        <v>7749</v>
      </c>
    </row>
    <row r="2077" spans="1:14" x14ac:dyDescent="0.2">
      <c r="A2077" t="str">
        <f t="shared" si="75"/>
        <v>镜片 600*499*5</v>
      </c>
      <c r="B2077" s="29" t="s">
        <v>6400</v>
      </c>
      <c r="C2077" s="29" t="e">
        <f>VLOOKUP(A2077,Sheet5!A:C,2,FALSE)</f>
        <v>#N/A</v>
      </c>
      <c r="D2077" s="29" t="e">
        <f>VLOOKUP(A2077,Sheet5!A:C,3,FALSE)</f>
        <v>#N/A</v>
      </c>
      <c r="E2077" s="35" t="s">
        <v>2055</v>
      </c>
      <c r="F2077" s="108" t="s">
        <v>5154</v>
      </c>
      <c r="G2077" s="108" t="s">
        <v>6401</v>
      </c>
      <c r="H2077" s="35" t="s">
        <v>2484</v>
      </c>
      <c r="I2077" s="37">
        <v>2</v>
      </c>
      <c r="J2077" s="52"/>
      <c r="K2077" s="52"/>
      <c r="L2077" s="52" t="str">
        <f>IF(VLOOKUP(B2077,Sheet2!A:B,2,FALSE)=0,"",VLOOKUP(B2077,Sheet2!A:B,2,FALSE))</f>
        <v/>
      </c>
      <c r="N2077" s="56" t="s">
        <v>7749</v>
      </c>
    </row>
    <row r="2078" spans="1:14" x14ac:dyDescent="0.2">
      <c r="A2078" t="str">
        <f t="shared" si="75"/>
        <v>镜片 600*280*5</v>
      </c>
      <c r="B2078" s="29" t="s">
        <v>6402</v>
      </c>
      <c r="C2078" s="29" t="e">
        <f>VLOOKUP(A2078,Sheet5!A:C,2,FALSE)</f>
        <v>#N/A</v>
      </c>
      <c r="D2078" s="29" t="e">
        <f>VLOOKUP(A2078,Sheet5!A:C,3,FALSE)</f>
        <v>#N/A</v>
      </c>
      <c r="E2078" s="35" t="s">
        <v>2055</v>
      </c>
      <c r="F2078" s="108" t="s">
        <v>5154</v>
      </c>
      <c r="G2078" s="108" t="s">
        <v>6403</v>
      </c>
      <c r="H2078" s="35" t="s">
        <v>2484</v>
      </c>
      <c r="I2078" s="37">
        <v>2</v>
      </c>
      <c r="J2078" s="52"/>
      <c r="K2078" s="52"/>
      <c r="L2078" s="52" t="str">
        <f>IF(VLOOKUP(B2078,Sheet2!A:B,2,FALSE)=0,"",VLOOKUP(B2078,Sheet2!A:B,2,FALSE))</f>
        <v/>
      </c>
      <c r="N2078" s="56" t="s">
        <v>7749</v>
      </c>
    </row>
    <row r="2079" spans="1:14" x14ac:dyDescent="0.2">
      <c r="A2079" t="str">
        <f t="shared" si="75"/>
        <v>镜片 810*600*5</v>
      </c>
      <c r="B2079" s="29" t="s">
        <v>6404</v>
      </c>
      <c r="C2079" s="29" t="e">
        <f>VLOOKUP(A2079,Sheet5!A:C,2,FALSE)</f>
        <v>#N/A</v>
      </c>
      <c r="D2079" s="29" t="e">
        <f>VLOOKUP(A2079,Sheet5!A:C,3,FALSE)</f>
        <v>#N/A</v>
      </c>
      <c r="E2079" s="35" t="s">
        <v>2055</v>
      </c>
      <c r="F2079" s="108" t="s">
        <v>5154</v>
      </c>
      <c r="G2079" s="108" t="s">
        <v>5783</v>
      </c>
      <c r="H2079" s="35" t="s">
        <v>2484</v>
      </c>
      <c r="I2079" s="37">
        <v>4</v>
      </c>
      <c r="J2079" s="52"/>
      <c r="K2079" s="52"/>
      <c r="L2079" s="52" t="str">
        <f>IF(VLOOKUP(B2079,Sheet2!A:B,2,FALSE)=0,"",VLOOKUP(B2079,Sheet2!A:B,2,FALSE))</f>
        <v/>
      </c>
      <c r="N2079" s="56" t="s">
        <v>7749</v>
      </c>
    </row>
    <row r="2080" spans="1:14" x14ac:dyDescent="0.2">
      <c r="A2080" t="str">
        <f t="shared" si="75"/>
        <v>镜片 780*253*5</v>
      </c>
      <c r="B2080" s="29" t="s">
        <v>6405</v>
      </c>
      <c r="C2080" s="29" t="e">
        <f>VLOOKUP(A2080,Sheet5!A:C,2,FALSE)</f>
        <v>#N/A</v>
      </c>
      <c r="D2080" s="29" t="e">
        <f>VLOOKUP(A2080,Sheet5!A:C,3,FALSE)</f>
        <v>#N/A</v>
      </c>
      <c r="E2080" s="35" t="s">
        <v>2055</v>
      </c>
      <c r="F2080" s="108" t="s">
        <v>5154</v>
      </c>
      <c r="G2080" s="108" t="s">
        <v>6406</v>
      </c>
      <c r="H2080" s="35" t="s">
        <v>2484</v>
      </c>
      <c r="I2080" s="37">
        <v>2</v>
      </c>
      <c r="J2080" s="52"/>
      <c r="K2080" s="52"/>
      <c r="L2080" s="52" t="str">
        <f>IF(VLOOKUP(B2080,Sheet2!A:B,2,FALSE)=0,"",VLOOKUP(B2080,Sheet2!A:B,2,FALSE))</f>
        <v/>
      </c>
      <c r="N2080" s="56" t="s">
        <v>7749</v>
      </c>
    </row>
    <row r="2081" spans="1:14" x14ac:dyDescent="0.2">
      <c r="A2081" t="str">
        <f t="shared" si="75"/>
        <v>镜片 780*513*5</v>
      </c>
      <c r="B2081" s="29" t="s">
        <v>6407</v>
      </c>
      <c r="C2081" s="29" t="e">
        <f>VLOOKUP(A2081,Sheet5!A:C,2,FALSE)</f>
        <v>#N/A</v>
      </c>
      <c r="D2081" s="29" t="e">
        <f>VLOOKUP(A2081,Sheet5!A:C,3,FALSE)</f>
        <v>#N/A</v>
      </c>
      <c r="E2081" s="35" t="s">
        <v>2055</v>
      </c>
      <c r="F2081" s="108" t="s">
        <v>5154</v>
      </c>
      <c r="G2081" s="108" t="s">
        <v>6408</v>
      </c>
      <c r="H2081" s="35" t="s">
        <v>2484</v>
      </c>
      <c r="I2081" s="37">
        <v>4</v>
      </c>
      <c r="J2081" s="52"/>
      <c r="K2081" s="52"/>
      <c r="L2081" s="52" t="str">
        <f>IF(VLOOKUP(B2081,Sheet2!A:B,2,FALSE)=0,"",VLOOKUP(B2081,Sheet2!A:B,2,FALSE))</f>
        <v/>
      </c>
      <c r="N2081" s="56" t="s">
        <v>7749</v>
      </c>
    </row>
    <row r="2082" spans="1:14" x14ac:dyDescent="0.2">
      <c r="A2082" t="str">
        <f t="shared" si="75"/>
        <v>镜片 263*107*5</v>
      </c>
      <c r="B2082" s="29" t="s">
        <v>6409</v>
      </c>
      <c r="C2082" s="29" t="e">
        <f>VLOOKUP(A2082,Sheet5!A:C,2,FALSE)</f>
        <v>#N/A</v>
      </c>
      <c r="D2082" s="29" t="e">
        <f>VLOOKUP(A2082,Sheet5!A:C,3,FALSE)</f>
        <v>#N/A</v>
      </c>
      <c r="E2082" s="35" t="s">
        <v>2055</v>
      </c>
      <c r="F2082" s="108" t="s">
        <v>5154</v>
      </c>
      <c r="G2082" s="108" t="s">
        <v>6410</v>
      </c>
      <c r="H2082" s="35" t="s">
        <v>2484</v>
      </c>
      <c r="I2082" s="37">
        <v>97</v>
      </c>
      <c r="J2082" s="52"/>
      <c r="K2082" s="52"/>
      <c r="L2082" s="52" t="str">
        <f>IF(VLOOKUP(B2082,Sheet2!A:B,2,FALSE)=0,"",VLOOKUP(B2082,Sheet2!A:B,2,FALSE))</f>
        <v/>
      </c>
      <c r="N2082" s="56" t="s">
        <v>7749</v>
      </c>
    </row>
    <row r="2083" spans="1:14" x14ac:dyDescent="0.2">
      <c r="B2083" s="29" t="s">
        <v>1497</v>
      </c>
      <c r="C2083" s="29" t="str">
        <f>VLOOKUP(B2083,所有物料对应供应商单价新旧料号对照!A:C,3,0)</f>
        <v>UFGCB009</v>
      </c>
      <c r="D2083" s="29" t="str">
        <f>VLOOKUP(B2083,所有物料对应供应商单价新旧料号对照!A:F,4,0)</f>
        <v>白玻 钢化 玻璃层板 261*110*5mm 直边</v>
      </c>
      <c r="E2083" s="35" t="s">
        <v>2055</v>
      </c>
      <c r="F2083" s="36" t="s">
        <v>5154</v>
      </c>
      <c r="G2083" s="36" t="s">
        <v>6113</v>
      </c>
      <c r="H2083" s="35" t="s">
        <v>2484</v>
      </c>
      <c r="I2083" s="37">
        <v>53</v>
      </c>
      <c r="J2083" s="52"/>
      <c r="K2083" s="52"/>
      <c r="L2083" s="52">
        <v>27</v>
      </c>
    </row>
    <row r="2084" spans="1:14" x14ac:dyDescent="0.2">
      <c r="A2084" t="str">
        <f t="shared" ref="A2084:A2090" si="76">F2084&amp;" "&amp;G2084</f>
        <v>EPE珍珠棉 1200*2</v>
      </c>
      <c r="B2084" s="29" t="s">
        <v>6412</v>
      </c>
      <c r="C2084" s="29" t="e">
        <f>VLOOKUP(A2084,Sheet5!A:C,2,FALSE)</f>
        <v>#N/A</v>
      </c>
      <c r="D2084" s="29" t="e">
        <f>VLOOKUP(A2084,Sheet5!A:C,3,FALSE)</f>
        <v>#N/A</v>
      </c>
      <c r="E2084" s="35" t="s">
        <v>2093</v>
      </c>
      <c r="F2084" s="108" t="s">
        <v>8672</v>
      </c>
      <c r="G2084" s="108" t="s">
        <v>6414</v>
      </c>
      <c r="H2084" s="35" t="e">
        <v>#N/A</v>
      </c>
      <c r="I2084" s="37">
        <v>30.999999999999957</v>
      </c>
      <c r="J2084" s="52"/>
      <c r="K2084" s="52"/>
      <c r="L2084" s="52" t="str">
        <f>IF(VLOOKUP(B2084,Sheet2!A:B,2,FALSE)=0,"",VLOOKUP(B2084,Sheet2!A:B,2,FALSE))</f>
        <v/>
      </c>
    </row>
    <row r="2085" spans="1:14" x14ac:dyDescent="0.2">
      <c r="A2085" t="str">
        <f t="shared" si="76"/>
        <v>1.6多层板 美洲樱桃1220*2440*16</v>
      </c>
      <c r="B2085" s="29" t="s">
        <v>6415</v>
      </c>
      <c r="C2085" s="29" t="e">
        <f>VLOOKUP(A2085,Sheet5!A:C,2,FALSE)</f>
        <v>#N/A</v>
      </c>
      <c r="D2085" s="29" t="e">
        <f>VLOOKUP(A2085,Sheet5!A:C,3,FALSE)</f>
        <v>#N/A</v>
      </c>
      <c r="E2085" s="35" t="s">
        <v>2055</v>
      </c>
      <c r="F2085" s="108" t="s">
        <v>6416</v>
      </c>
      <c r="G2085" s="108" t="s">
        <v>6417</v>
      </c>
      <c r="H2085" s="35" t="e">
        <v>#N/A</v>
      </c>
      <c r="I2085" s="37">
        <v>54</v>
      </c>
      <c r="J2085" s="52"/>
      <c r="K2085" s="52"/>
      <c r="L2085" s="52" t="str">
        <f>IF(VLOOKUP(B2085,Sheet2!A:B,2,FALSE)=0,"",VLOOKUP(B2085,Sheet2!A:B,2,FALSE))</f>
        <v/>
      </c>
    </row>
    <row r="2086" spans="1:14" x14ac:dyDescent="0.2">
      <c r="A2086" t="str">
        <f t="shared" si="76"/>
        <v>1.6多层板 卡斯楠1220*2440*16</v>
      </c>
      <c r="B2086" s="29" t="s">
        <v>6418</v>
      </c>
      <c r="C2086" s="29" t="str">
        <f>VLOOKUP(A2086,Sheet5!A:C,2,FALSE)</f>
        <v>UFM00162</v>
      </c>
      <c r="D2086" s="29" t="str">
        <f>VLOOKUP(A2086,Sheet5!A:C,3,FALSE)</f>
        <v>实木 E1 平面 双面多层板 2440*1220*16mm A卡斯楠B卡斯楠</v>
      </c>
      <c r="E2086" s="35" t="s">
        <v>2055</v>
      </c>
      <c r="F2086" s="108" t="s">
        <v>6416</v>
      </c>
      <c r="G2086" s="108" t="s">
        <v>6419</v>
      </c>
      <c r="H2086" s="35" t="e">
        <v>#N/A</v>
      </c>
      <c r="I2086" s="37">
        <v>18</v>
      </c>
      <c r="J2086" s="52"/>
      <c r="K2086" s="52"/>
      <c r="L2086" s="52">
        <f>IF(VLOOKUP(B2086,Sheet2!A:B,2,FALSE)=0,"",VLOOKUP(B2086,Sheet2!A:B,2,FALSE))</f>
        <v>127</v>
      </c>
    </row>
    <row r="2087" spans="1:14" x14ac:dyDescent="0.2">
      <c r="A2087" t="str">
        <f t="shared" si="76"/>
        <v>1.6多层板 进口白1220*2440*16</v>
      </c>
      <c r="B2087" s="29" t="s">
        <v>6420</v>
      </c>
      <c r="C2087" s="29" t="str">
        <f>VLOOKUP(A2087,Sheet5!A:C,2,FALSE)</f>
        <v>UFM00163</v>
      </c>
      <c r="D2087" s="29" t="str">
        <f>VLOOKUP(A2087,Sheet5!A:C,3,FALSE)</f>
        <v>实木 E1 平面 双面多层板 2440*1220*16mm A进口白B进口白</v>
      </c>
      <c r="E2087" s="35" t="s">
        <v>2055</v>
      </c>
      <c r="F2087" s="108" t="s">
        <v>6416</v>
      </c>
      <c r="G2087" s="108" t="s">
        <v>6421</v>
      </c>
      <c r="H2087" s="35" t="e">
        <v>#N/A</v>
      </c>
      <c r="I2087" s="37">
        <v>2</v>
      </c>
      <c r="J2087" s="52"/>
      <c r="K2087" s="52"/>
      <c r="L2087" s="52">
        <f>IF(VLOOKUP(B2087,Sheet2!A:B,2,FALSE)=0,"",VLOOKUP(B2087,Sheet2!A:B,2,FALSE))</f>
        <v>70</v>
      </c>
    </row>
    <row r="2088" spans="1:14" x14ac:dyDescent="0.2">
      <c r="A2088" t="str">
        <f t="shared" si="76"/>
        <v>1.8多层板 陶瓷白1220*2440*18</v>
      </c>
      <c r="B2088" s="29" t="s">
        <v>6422</v>
      </c>
      <c r="C2088" s="29" t="e">
        <f>VLOOKUP(A2088,Sheet5!A:C,2,FALSE)</f>
        <v>#N/A</v>
      </c>
      <c r="D2088" s="29" t="e">
        <f>VLOOKUP(A2088,Sheet5!A:C,3,FALSE)</f>
        <v>#N/A</v>
      </c>
      <c r="E2088" s="35" t="s">
        <v>2055</v>
      </c>
      <c r="F2088" s="108" t="s">
        <v>6423</v>
      </c>
      <c r="G2088" s="108" t="s">
        <v>6424</v>
      </c>
      <c r="H2088" s="35" t="e">
        <v>#N/A</v>
      </c>
      <c r="I2088" s="37">
        <v>8</v>
      </c>
      <c r="J2088" s="52"/>
      <c r="K2088" s="52"/>
      <c r="L2088" s="52" t="str">
        <f>IF(VLOOKUP(B2088,Sheet2!A:B,2,FALSE)=0,"",VLOOKUP(B2088,Sheet2!A:B,2,FALSE))</f>
        <v/>
      </c>
    </row>
    <row r="2089" spans="1:14" x14ac:dyDescent="0.2">
      <c r="A2089" t="str">
        <f t="shared" si="76"/>
        <v>0.5多层板 陶瓷白1220*2440*5</v>
      </c>
      <c r="B2089" s="29" t="s">
        <v>6425</v>
      </c>
      <c r="C2089" s="29" t="str">
        <f>VLOOKUP(A2089,Sheet5!A:C,2,FALSE)</f>
        <v>UFM00164</v>
      </c>
      <c r="D2089" s="29" t="str">
        <f>VLOOKUP(A2089,Sheet5!A:C,3,FALSE)</f>
        <v>实木 E1 平面 双面多层板 2440*1220*5mm A陶瓷白B陶瓷白</v>
      </c>
      <c r="E2089" s="35" t="s">
        <v>2055</v>
      </c>
      <c r="F2089" s="108" t="s">
        <v>6426</v>
      </c>
      <c r="G2089" s="108" t="s">
        <v>6427</v>
      </c>
      <c r="H2089" s="35" t="e">
        <v>#N/A</v>
      </c>
      <c r="I2089" s="37">
        <v>3</v>
      </c>
      <c r="J2089" s="52"/>
      <c r="K2089" s="52"/>
      <c r="L2089" s="52">
        <f>IF(VLOOKUP(B2089,Sheet2!A:B,2,FALSE)=0,"",VLOOKUP(B2089,Sheet2!A:B,2,FALSE))</f>
        <v>80</v>
      </c>
      <c r="M2089" s="56" t="s">
        <v>7741</v>
      </c>
    </row>
    <row r="2090" spans="1:14" x14ac:dyDescent="0.2">
      <c r="A2090" t="str">
        <f t="shared" si="76"/>
        <v>黑胡桃 30</v>
      </c>
      <c r="B2090" s="29" t="s">
        <v>6428</v>
      </c>
      <c r="C2090" s="29" t="e">
        <f>VLOOKUP(A2090,Sheet5!A:C,2,FALSE)</f>
        <v>#N/A</v>
      </c>
      <c r="D2090" s="29" t="e">
        <f>VLOOKUP(A2090,Sheet5!A:C,3,FALSE)</f>
        <v>#N/A</v>
      </c>
      <c r="E2090" s="35" t="s">
        <v>2055</v>
      </c>
      <c r="F2090" s="108" t="s">
        <v>6213</v>
      </c>
      <c r="G2090" s="108">
        <v>30</v>
      </c>
      <c r="H2090" s="35" t="e">
        <v>#N/A</v>
      </c>
      <c r="I2090" s="37">
        <v>5.4573999999999998</v>
      </c>
      <c r="J2090" s="52"/>
      <c r="K2090" s="52"/>
      <c r="L2090" s="52" t="str">
        <f>IF(VLOOKUP(B2090,Sheet2!A:B,2,FALSE)=0,"",VLOOKUP(B2090,Sheet2!A:B,2,FALSE))</f>
        <v/>
      </c>
    </row>
    <row r="2091" spans="1:14" x14ac:dyDescent="0.2">
      <c r="B2091" s="29" t="s">
        <v>1120</v>
      </c>
      <c r="C2091" s="29" t="str">
        <f>VLOOKUP(B2091,所有物料对应供应商单价新旧料号对照!A:C,3,0)</f>
        <v>UFM00002</v>
      </c>
      <c r="D2091" s="29" t="str">
        <f>VLOOKUP(B2091,所有物料对应供应商单价新旧料号对照!A:F,4,0)</f>
        <v>中密度纤维 E1 平面 双面板 2440*1220*30mm A哑光蓝B哑光蓝-074</v>
      </c>
      <c r="E2091" s="35" t="s">
        <v>2055</v>
      </c>
      <c r="F2091" s="36" t="s">
        <v>2176</v>
      </c>
      <c r="G2091" s="36" t="s">
        <v>6429</v>
      </c>
      <c r="H2091" s="35" t="e">
        <v>#N/A</v>
      </c>
      <c r="I2091" s="37">
        <v>0</v>
      </c>
      <c r="J2091" s="52"/>
      <c r="K2091" s="52"/>
      <c r="L2091" s="52" t="str">
        <f>IF(VLOOKUP(B2091,Sheet2!A:B,2,FALSE)=0,"",VLOOKUP(B2091,Sheet2!A:B,2,FALSE))</f>
        <v/>
      </c>
    </row>
    <row r="2092" spans="1:14" x14ac:dyDescent="0.2">
      <c r="A2092" t="str">
        <f>F2092&amp;" "&amp;G2092</f>
        <v>18中纤A白光/B7040订深灰 18中纤A白光/B7040mm1220*2440*16</v>
      </c>
      <c r="B2092" s="29" t="s">
        <v>6430</v>
      </c>
      <c r="C2092" s="29" t="e">
        <f>VLOOKUP(A2092,Sheet5!A:C,2,FALSE)</f>
        <v>#N/A</v>
      </c>
      <c r="D2092" s="29" t="e">
        <f>VLOOKUP(A2092,Sheet5!A:C,3,FALSE)</f>
        <v>#N/A</v>
      </c>
      <c r="E2092" s="35" t="s">
        <v>2055</v>
      </c>
      <c r="F2092" s="108" t="s">
        <v>6431</v>
      </c>
      <c r="G2092" s="108" t="s">
        <v>6432</v>
      </c>
      <c r="H2092" s="35" t="e">
        <v>#N/A</v>
      </c>
      <c r="I2092" s="37">
        <v>12</v>
      </c>
      <c r="J2092" s="52"/>
      <c r="K2092" s="52"/>
      <c r="L2092" s="52" t="str">
        <f>IF(VLOOKUP(B2092,Sheet2!A:B,2,FALSE)=0,"",VLOOKUP(B2092,Sheet2!A:B,2,FALSE))</f>
        <v/>
      </c>
    </row>
    <row r="2093" spans="1:14" x14ac:dyDescent="0.2">
      <c r="B2093" s="29" t="s">
        <v>1179</v>
      </c>
      <c r="C2093" s="29" t="str">
        <f>VLOOKUP(B2093,所有物料对应供应商单价新旧料号对照!A:C,3,0)</f>
        <v>UFM00032</v>
      </c>
      <c r="D2093" s="29" t="str">
        <f>VLOOKUP(B2093,所有物料对应供应商单价新旧料号对照!A:F,4,0)</f>
        <v>中密度纤维 E1 平面 双面板 2440*1220*15mm A哑光蓝B钛白-074</v>
      </c>
      <c r="E2093" s="35" t="s">
        <v>2055</v>
      </c>
      <c r="F2093" s="36" t="s">
        <v>2176</v>
      </c>
      <c r="G2093" s="36" t="s">
        <v>6433</v>
      </c>
      <c r="H2093" s="35" t="e">
        <v>#N/A</v>
      </c>
      <c r="I2093" s="37">
        <v>0</v>
      </c>
      <c r="J2093" s="52"/>
      <c r="K2093" s="52"/>
      <c r="L2093" s="52">
        <f>IF(VLOOKUP(B2093,Sheet2!A:B,2,FALSE)=0,"",VLOOKUP(B2093,Sheet2!A:B,2,FALSE))</f>
        <v>30</v>
      </c>
    </row>
    <row r="2094" spans="1:14" x14ac:dyDescent="0.2">
      <c r="B2094" s="29" t="s">
        <v>1144</v>
      </c>
      <c r="C2094" s="29" t="str">
        <f>VLOOKUP(B2094,所有物料对应供应商单价新旧料号对照!A:C,3,0)</f>
        <v>UFM00014</v>
      </c>
      <c r="D2094" s="29" t="str">
        <f>VLOOKUP(B2094,所有物料对应供应商单价新旧料号对照!A:F,4,0)</f>
        <v>中密度纤维 E1 平面 双面板 2440*1220*15mm A哑光蓝B哑光蓝-074</v>
      </c>
      <c r="E2094" s="35" t="s">
        <v>2055</v>
      </c>
      <c r="F2094" s="36" t="s">
        <v>2176</v>
      </c>
      <c r="G2094" s="36" t="s">
        <v>6434</v>
      </c>
      <c r="H2094" s="35" t="e">
        <v>#N/A</v>
      </c>
      <c r="I2094" s="37">
        <v>25</v>
      </c>
      <c r="J2094" s="52"/>
      <c r="K2094" s="52"/>
      <c r="L2094" s="52">
        <f>IF(VLOOKUP(B2094,Sheet2!A:B,2,FALSE)=0,"",VLOOKUP(B2094,Sheet2!A:B,2,FALSE))</f>
        <v>15</v>
      </c>
    </row>
    <row r="2095" spans="1:14" x14ac:dyDescent="0.2">
      <c r="A2095" t="str">
        <f t="shared" ref="A2095:A2096" si="77">F2095&amp;" "&amp;G2095</f>
        <v>中纤板 7040双订深灰1220*2440*15</v>
      </c>
      <c r="B2095" s="29" t="s">
        <v>6435</v>
      </c>
      <c r="C2095" s="29" t="e">
        <f>VLOOKUP(A2095,Sheet5!A:C,2,FALSE)</f>
        <v>#N/A</v>
      </c>
      <c r="D2095" s="29" t="e">
        <f>VLOOKUP(A2095,Sheet5!A:C,3,FALSE)</f>
        <v>#N/A</v>
      </c>
      <c r="E2095" s="35" t="s">
        <v>2055</v>
      </c>
      <c r="F2095" s="108" t="s">
        <v>2176</v>
      </c>
      <c r="G2095" s="108" t="s">
        <v>6436</v>
      </c>
      <c r="H2095" s="35" t="e">
        <v>#N/A</v>
      </c>
      <c r="I2095" s="37">
        <v>48</v>
      </c>
      <c r="J2095" s="52"/>
      <c r="K2095" s="52"/>
      <c r="L2095" s="52" t="str">
        <f>IF(VLOOKUP(B2095,Sheet2!A:B,2,FALSE)=0,"",VLOOKUP(B2095,Sheet2!A:B,2,FALSE))</f>
        <v/>
      </c>
    </row>
    <row r="2096" spans="1:14" x14ac:dyDescent="0.2">
      <c r="A2096" t="str">
        <f t="shared" si="77"/>
        <v>中纤板 A白光/B7040订深灰1220*2440*15</v>
      </c>
      <c r="B2096" s="29" t="s">
        <v>6437</v>
      </c>
      <c r="C2096" s="29" t="e">
        <f>VLOOKUP(A2096,Sheet5!A:C,2,FALSE)</f>
        <v>#N/A</v>
      </c>
      <c r="D2096" s="29" t="e">
        <f>VLOOKUP(A2096,Sheet5!A:C,3,FALSE)</f>
        <v>#N/A</v>
      </c>
      <c r="E2096" s="35" t="s">
        <v>2055</v>
      </c>
      <c r="F2096" s="108" t="s">
        <v>2176</v>
      </c>
      <c r="G2096" s="108" t="s">
        <v>6438</v>
      </c>
      <c r="H2096" s="35" t="e">
        <v>#N/A</v>
      </c>
      <c r="I2096" s="37">
        <v>23</v>
      </c>
      <c r="J2096" s="52"/>
      <c r="K2096" s="52"/>
      <c r="L2096" s="52" t="str">
        <f>IF(VLOOKUP(B2096,Sheet2!A:B,2,FALSE)=0,"",VLOOKUP(B2096,Sheet2!A:B,2,FALSE))</f>
        <v/>
      </c>
    </row>
    <row r="2097" spans="1:12" x14ac:dyDescent="0.2">
      <c r="B2097" s="29" t="s">
        <v>1191</v>
      </c>
      <c r="C2097" s="29" t="str">
        <f>VLOOKUP(B2097,所有物料对应供应商单价新旧料号对照!A:C,3,0)</f>
        <v>UFM00038</v>
      </c>
      <c r="D2097" s="29" t="str">
        <f>VLOOKUP(B2097,所有物料对应供应商单价新旧料号对照!A:F,4,0)</f>
        <v>中密度纤维 E1 平面 双面板 2440*1220*12mm A哑光蓝B钛白-074</v>
      </c>
      <c r="E2097" s="35" t="s">
        <v>2055</v>
      </c>
      <c r="F2097" s="36" t="s">
        <v>2176</v>
      </c>
      <c r="G2097" s="36" t="s">
        <v>6439</v>
      </c>
      <c r="H2097" s="35" t="e">
        <v>#N/A</v>
      </c>
      <c r="I2097" s="37">
        <v>0</v>
      </c>
      <c r="J2097" s="52"/>
      <c r="K2097" s="52"/>
      <c r="L2097" s="52" t="str">
        <f>IF(VLOOKUP(B2097,Sheet2!A:B,2,FALSE)=0,"",VLOOKUP(B2097,Sheet2!A:B,2,FALSE))</f>
        <v/>
      </c>
    </row>
    <row r="2098" spans="1:12" x14ac:dyDescent="0.2">
      <c r="A2098" t="str">
        <f t="shared" ref="A2098:A2099" si="78">F2098&amp;" "&amp;G2098</f>
        <v>12中纤A白光/B7040订深灰 12中纤A白光/B7040mm</v>
      </c>
      <c r="B2098" s="29" t="s">
        <v>6440</v>
      </c>
      <c r="C2098" s="29" t="e">
        <f>VLOOKUP(A2098,Sheet5!A:C,2,FALSE)</f>
        <v>#N/A</v>
      </c>
      <c r="D2098" s="29" t="e">
        <f>VLOOKUP(A2098,Sheet5!A:C,3,FALSE)</f>
        <v>#N/A</v>
      </c>
      <c r="E2098" s="35" t="s">
        <v>2055</v>
      </c>
      <c r="F2098" s="108" t="s">
        <v>6441</v>
      </c>
      <c r="G2098" s="108" t="s">
        <v>6442</v>
      </c>
      <c r="H2098" s="35" t="e">
        <v>#N/A</v>
      </c>
      <c r="I2098" s="37">
        <v>50</v>
      </c>
      <c r="J2098" s="52"/>
      <c r="K2098" s="52"/>
      <c r="L2098" s="52" t="str">
        <f>IF(VLOOKUP(B2098,Sheet2!A:B,2,FALSE)=0,"",VLOOKUP(B2098,Sheet2!A:B,2,FALSE))</f>
        <v/>
      </c>
    </row>
    <row r="2099" spans="1:12" x14ac:dyDescent="0.2">
      <c r="A2099" t="str">
        <f t="shared" si="78"/>
        <v>4.75MM中纤双哑光蓝 4.75mm</v>
      </c>
      <c r="B2099" s="29" t="s">
        <v>6443</v>
      </c>
      <c r="C2099" s="29" t="e">
        <f>VLOOKUP(A2099,Sheet5!A:C,2,FALSE)</f>
        <v>#N/A</v>
      </c>
      <c r="D2099" s="29" t="e">
        <f>VLOOKUP(A2099,Sheet5!A:C,3,FALSE)</f>
        <v>#N/A</v>
      </c>
      <c r="E2099" s="35" t="s">
        <v>2055</v>
      </c>
      <c r="F2099" s="108" t="s">
        <v>6444</v>
      </c>
      <c r="G2099" s="108" t="s">
        <v>6445</v>
      </c>
      <c r="H2099" s="35" t="e">
        <v>#N/A</v>
      </c>
      <c r="I2099" s="37">
        <v>27</v>
      </c>
      <c r="J2099" s="52"/>
      <c r="K2099" s="52"/>
      <c r="L2099" s="52" t="str">
        <f>IF(VLOOKUP(B2099,Sheet2!A:B,2,FALSE)=0,"",VLOOKUP(B2099,Sheet2!A:B,2,FALSE))</f>
        <v/>
      </c>
    </row>
    <row r="2100" spans="1:12" x14ac:dyDescent="0.2">
      <c r="B2100" s="29" t="s">
        <v>1177</v>
      </c>
      <c r="C2100" s="29" t="str">
        <f>VLOOKUP(B2100,所有物料对应供应商单价新旧料号对照!A:C,3,0)</f>
        <v>UFM00031</v>
      </c>
      <c r="D2100" s="29" t="str">
        <f>VLOOKUP(B2100,所有物料对应供应商单价新旧料号对照!A:F,4,0)</f>
        <v>中密度纤维 E1 平面 双面板 2440*1220*15mm A哑光白B钛白-070</v>
      </c>
      <c r="E2100" s="35" t="s">
        <v>2055</v>
      </c>
      <c r="F2100" s="36" t="s">
        <v>2176</v>
      </c>
      <c r="G2100" s="36" t="s">
        <v>6446</v>
      </c>
      <c r="H2100" s="35" t="e">
        <v>#N/A</v>
      </c>
      <c r="I2100" s="37">
        <v>0</v>
      </c>
      <c r="J2100" s="52"/>
      <c r="K2100" s="52"/>
      <c r="L2100" s="52">
        <f>IF(VLOOKUP(B2100,Sheet2!A:B,2,FALSE)=0,"",VLOOKUP(B2100,Sheet2!A:B,2,FALSE))</f>
        <v>34</v>
      </c>
    </row>
    <row r="2101" spans="1:12" x14ac:dyDescent="0.2">
      <c r="A2101" t="str">
        <f t="shared" ref="A2101:A2103" si="79">F2101&amp;" "&amp;G2101</f>
        <v>1.6多层板 0921黑橡</v>
      </c>
      <c r="B2101" s="29" t="s">
        <v>6447</v>
      </c>
      <c r="C2101" s="29" t="str">
        <f>VLOOKUP(A2101,Sheet5!A:C,2,FALSE)</f>
        <v>UFM00165</v>
      </c>
      <c r="D2101" s="29" t="str">
        <f>VLOOKUP(A2101,Sheet5!A:C,3,FALSE)</f>
        <v>实木 E1 平面 双面多层板 2440*1220*16mm A黑橡B黑橡</v>
      </c>
      <c r="E2101" s="35" t="s">
        <v>2055</v>
      </c>
      <c r="F2101" s="108" t="s">
        <v>6416</v>
      </c>
      <c r="G2101" s="108" t="s">
        <v>6448</v>
      </c>
      <c r="H2101" s="35" t="e">
        <v>#N/A</v>
      </c>
      <c r="I2101" s="37">
        <v>50</v>
      </c>
      <c r="J2101" s="52"/>
      <c r="K2101" s="52"/>
      <c r="L2101" s="52">
        <f>IF(VLOOKUP(B2101,Sheet2!A:B,2,FALSE)=0,"",VLOOKUP(B2101,Sheet2!A:B,2,FALSE))</f>
        <v>50</v>
      </c>
    </row>
    <row r="2102" spans="1:12" x14ac:dyDescent="0.2">
      <c r="A2102" t="str">
        <f t="shared" si="79"/>
        <v>1.6多层板 大理石纹</v>
      </c>
      <c r="B2102" s="29" t="s">
        <v>6449</v>
      </c>
      <c r="C2102" s="29" t="e">
        <f>VLOOKUP(A2102,Sheet5!A:C,2,FALSE)</f>
        <v>#N/A</v>
      </c>
      <c r="D2102" s="29" t="e">
        <f>VLOOKUP(A2102,Sheet5!A:C,3,FALSE)</f>
        <v>#N/A</v>
      </c>
      <c r="E2102" s="35" t="s">
        <v>2055</v>
      </c>
      <c r="F2102" s="108" t="s">
        <v>6416</v>
      </c>
      <c r="G2102" s="108" t="s">
        <v>6450</v>
      </c>
      <c r="H2102" s="35" t="e">
        <v>#N/A</v>
      </c>
      <c r="I2102" s="37">
        <v>50</v>
      </c>
      <c r="J2102" s="52"/>
      <c r="K2102" s="52"/>
      <c r="L2102" s="52" t="str">
        <f>IF(VLOOKUP(B2102,Sheet2!A:B,2,FALSE)=0,"",VLOOKUP(B2102,Sheet2!A:B,2,FALSE))</f>
        <v/>
      </c>
    </row>
    <row r="2103" spans="1:12" x14ac:dyDescent="0.2">
      <c r="A2103" t="str">
        <f t="shared" si="79"/>
        <v>1.6多层板 米其灰</v>
      </c>
      <c r="B2103" s="29" t="s">
        <v>6451</v>
      </c>
      <c r="C2103" s="29" t="str">
        <f>VLOOKUP(A2103,Sheet5!A:C,2,FALSE)</f>
        <v>UFM00166</v>
      </c>
      <c r="D2103" s="29" t="str">
        <f>VLOOKUP(A2103,Sheet5!A:C,3,FALSE)</f>
        <v>实木 E1 平面 双面多层板 2440*1220*16mm A米其灰B米其灰</v>
      </c>
      <c r="E2103" s="35" t="s">
        <v>2055</v>
      </c>
      <c r="F2103" s="108" t="s">
        <v>6416</v>
      </c>
      <c r="G2103" s="108" t="s">
        <v>6452</v>
      </c>
      <c r="H2103" s="35" t="e">
        <v>#N/A</v>
      </c>
      <c r="I2103" s="37">
        <v>37</v>
      </c>
      <c r="J2103" s="52"/>
      <c r="K2103" s="52"/>
      <c r="L2103" s="52">
        <f>IF(VLOOKUP(B2103,Sheet2!A:B,2,FALSE)=0,"",VLOOKUP(B2103,Sheet2!A:B,2,FALSE))</f>
        <v>49</v>
      </c>
    </row>
    <row r="2104" spans="1:12" x14ac:dyDescent="0.2">
      <c r="B2104" s="29" t="s">
        <v>1420</v>
      </c>
      <c r="C2104" s="29" t="str">
        <f>VLOOKUP(B2104,所有物料对应供应商单价新旧料号对照!A:C,3,0)</f>
        <v>UFPSJ007</v>
      </c>
      <c r="D2104" s="29" t="str">
        <f>VLOOKUP(B2104,所有物料对应供应商单价新旧料号对照!A:F,4,0)</f>
        <v>塑料 预埋件 Φ4*10 白色</v>
      </c>
      <c r="E2104" s="35" t="s">
        <v>2417</v>
      </c>
      <c r="F2104" s="36" t="s">
        <v>6453</v>
      </c>
      <c r="G2104" s="36" t="s">
        <v>2736</v>
      </c>
      <c r="H2104" s="35" t="e">
        <v>#N/A</v>
      </c>
      <c r="I2104" s="37">
        <v>84597</v>
      </c>
      <c r="J2104" s="52"/>
      <c r="K2104" s="52"/>
      <c r="L2104" s="52">
        <f>IF(VLOOKUP(B2104,Sheet2!A:B,2,FALSE)=0,"",VLOOKUP(B2104,Sheet2!A:B,2,FALSE))</f>
        <v>131000</v>
      </c>
    </row>
    <row r="2105" spans="1:12" x14ac:dyDescent="0.2">
      <c r="A2105" t="str">
        <f t="shared" ref="A2105:A2108" si="80">F2105&amp;" "&amp;G2105</f>
        <v>灯灯105W 灯灯105mm</v>
      </c>
      <c r="B2105" s="29" t="s">
        <v>6454</v>
      </c>
      <c r="C2105" s="29" t="e">
        <f>VLOOKUP(A2105,Sheet5!A:C,2,FALSE)</f>
        <v>#N/A</v>
      </c>
      <c r="D2105" s="29" t="e">
        <f>VLOOKUP(A2105,Sheet5!A:C,3,FALSE)</f>
        <v>#N/A</v>
      </c>
      <c r="E2105" s="35" t="s">
        <v>2417</v>
      </c>
      <c r="F2105" s="108" t="s">
        <v>8673</v>
      </c>
      <c r="G2105" s="108" t="s">
        <v>8674</v>
      </c>
      <c r="H2105" s="35" t="e">
        <v>#N/A</v>
      </c>
      <c r="I2105" s="37">
        <v>20</v>
      </c>
      <c r="J2105" s="52"/>
      <c r="K2105" s="52"/>
      <c r="L2105" s="52" t="str">
        <f>IF(VLOOKUP(B2105,Sheet2!A:B,2,FALSE)=0,"",VLOOKUP(B2105,Sheet2!A:B,2,FALSE))</f>
        <v/>
      </c>
    </row>
    <row r="2106" spans="1:12" x14ac:dyDescent="0.2">
      <c r="A2106" t="str">
        <f t="shared" si="80"/>
        <v>黑胡桃 25MM</v>
      </c>
      <c r="B2106" s="29" t="s">
        <v>6458</v>
      </c>
      <c r="C2106" s="29" t="e">
        <f>VLOOKUP(A2106,Sheet5!A:C,2,FALSE)</f>
        <v>#N/A</v>
      </c>
      <c r="D2106" s="29" t="e">
        <f>VLOOKUP(A2106,Sheet5!A:C,3,FALSE)</f>
        <v>#N/A</v>
      </c>
      <c r="E2106" s="35" t="s">
        <v>2055</v>
      </c>
      <c r="F2106" s="108" t="s">
        <v>6213</v>
      </c>
      <c r="G2106" s="108" t="s">
        <v>5046</v>
      </c>
      <c r="H2106" s="35" t="e">
        <v>#N/A</v>
      </c>
      <c r="I2106" s="37">
        <v>2.6252999999999997</v>
      </c>
      <c r="J2106" s="52"/>
      <c r="K2106" s="52"/>
      <c r="L2106" s="52" t="str">
        <f>IF(VLOOKUP(B2106,Sheet2!A:B,2,FALSE)=0,"",VLOOKUP(B2106,Sheet2!A:B,2,FALSE))</f>
        <v/>
      </c>
    </row>
    <row r="2107" spans="1:12" x14ac:dyDescent="0.2">
      <c r="A2107" t="str">
        <f t="shared" si="80"/>
        <v>镜片 1000*790</v>
      </c>
      <c r="B2107" s="29" t="s">
        <v>6459</v>
      </c>
      <c r="C2107" s="29" t="e">
        <f>VLOOKUP(A2107,Sheet5!A:C,2,FALSE)</f>
        <v>#N/A</v>
      </c>
      <c r="D2107" s="29" t="e">
        <f>VLOOKUP(A2107,Sheet5!A:C,3,FALSE)</f>
        <v>#N/A</v>
      </c>
      <c r="E2107" s="35" t="s">
        <v>2055</v>
      </c>
      <c r="F2107" s="108" t="s">
        <v>5154</v>
      </c>
      <c r="G2107" s="108" t="s">
        <v>6460</v>
      </c>
      <c r="H2107" s="35" t="s">
        <v>2484</v>
      </c>
      <c r="I2107" s="37">
        <v>5</v>
      </c>
      <c r="J2107" s="52"/>
      <c r="K2107" s="52"/>
      <c r="L2107" s="52" t="str">
        <f>IF(VLOOKUP(B2107,Sheet2!A:B,2,FALSE)=0,"",VLOOKUP(B2107,Sheet2!A:B,2,FALSE))</f>
        <v/>
      </c>
    </row>
    <row r="2108" spans="1:12" x14ac:dyDescent="0.2">
      <c r="A2108" t="str">
        <f t="shared" si="80"/>
        <v>DTC全盖铰链（无弹簧无阻尼） DTC全盖铰链（无弹mm</v>
      </c>
      <c r="B2108" s="29" t="s">
        <v>6461</v>
      </c>
      <c r="C2108" s="29" t="e">
        <f>VLOOKUP(A2108,Sheet5!A:C,2,FALSE)</f>
        <v>#N/A</v>
      </c>
      <c r="D2108" s="29" t="e">
        <f>VLOOKUP(A2108,Sheet5!A:C,3,FALSE)</f>
        <v>#N/A</v>
      </c>
      <c r="E2108" s="35" t="s">
        <v>2079</v>
      </c>
      <c r="F2108" s="108" t="s">
        <v>6462</v>
      </c>
      <c r="G2108" s="108" t="s">
        <v>6463</v>
      </c>
      <c r="H2108" s="35" t="e">
        <v>#N/A</v>
      </c>
      <c r="I2108" s="37">
        <v>1800</v>
      </c>
      <c r="J2108" s="52"/>
      <c r="K2108" s="52"/>
      <c r="L2108" s="52" t="str">
        <f>IF(VLOOKUP(B2108,Sheet2!A:B,2,FALSE)=0,"",VLOOKUP(B2108,Sheet2!A:B,2,FALSE))</f>
        <v/>
      </c>
    </row>
    <row r="2109" spans="1:12" x14ac:dyDescent="0.2">
      <c r="B2109" s="29" t="s">
        <v>1416</v>
      </c>
      <c r="C2109" s="29" t="str">
        <f>VLOOKUP(B2109,所有物料对应供应商单价新旧料号对照!A:C,3,0)</f>
        <v>UFPSJ005</v>
      </c>
      <c r="D2109" s="29" t="str">
        <f>VLOOKUP(B2109,所有物料对应供应商单价新旧料号对照!A:F,4,0)</f>
        <v>实木 圆形 木榫 Φ8*40</v>
      </c>
      <c r="E2109" s="35" t="s">
        <v>2079</v>
      </c>
      <c r="F2109" s="36" t="s">
        <v>6469</v>
      </c>
      <c r="G2109" s="36" t="s">
        <v>6470</v>
      </c>
      <c r="H2109" s="35" t="e">
        <v>#N/A</v>
      </c>
      <c r="I2109" s="37">
        <v>0</v>
      </c>
      <c r="J2109" s="52"/>
      <c r="K2109" s="52"/>
      <c r="L2109" s="52" t="str">
        <f>IF(VLOOKUP(B2109,Sheet2!A:B,2,FALSE)=0,"",VLOOKUP(B2109,Sheet2!A:B,2,FALSE))</f>
        <v/>
      </c>
    </row>
    <row r="2110" spans="1:12" x14ac:dyDescent="0.2">
      <c r="A2110" t="str">
        <f t="shared" ref="A2110:A2111" si="81">F2110&amp;" "&amp;G2110</f>
        <v>卷钉2.7*75 卷钉2.7*75mm</v>
      </c>
      <c r="B2110" s="29" t="s">
        <v>6471</v>
      </c>
      <c r="C2110" s="29" t="e">
        <f>VLOOKUP(A2110,Sheet5!A:C,2,FALSE)</f>
        <v>#N/A</v>
      </c>
      <c r="D2110" s="29" t="e">
        <f>VLOOKUP(A2110,Sheet5!A:C,3,FALSE)</f>
        <v>#N/A</v>
      </c>
      <c r="E2110" s="35" t="s">
        <v>2079</v>
      </c>
      <c r="F2110" s="108" t="s">
        <v>5616</v>
      </c>
      <c r="G2110" s="108" t="s">
        <v>6472</v>
      </c>
      <c r="H2110" s="35" t="e">
        <v>#N/A</v>
      </c>
      <c r="I2110" s="37">
        <v>1</v>
      </c>
      <c r="J2110" s="52"/>
      <c r="K2110" s="52"/>
      <c r="L2110" s="52" t="str">
        <f>IF(VLOOKUP(B2110,Sheet2!A:B,2,FALSE)=0,"",VLOOKUP(B2110,Sheet2!A:B,2,FALSE))</f>
        <v/>
      </c>
    </row>
    <row r="2111" spans="1:12" x14ac:dyDescent="0.2">
      <c r="A2111" t="str">
        <f t="shared" si="81"/>
        <v>铰链盖 铰链mm</v>
      </c>
      <c r="B2111" s="29" t="s">
        <v>6473</v>
      </c>
      <c r="C2111" s="29" t="e">
        <f>VLOOKUP(A2111,Sheet5!A:C,2,FALSE)</f>
        <v>#N/A</v>
      </c>
      <c r="D2111" s="29" t="e">
        <f>VLOOKUP(A2111,Sheet5!A:C,3,FALSE)</f>
        <v>#N/A</v>
      </c>
      <c r="E2111" s="35" t="s">
        <v>2079</v>
      </c>
      <c r="F2111" s="108" t="s">
        <v>6474</v>
      </c>
      <c r="G2111" s="108" t="s">
        <v>6475</v>
      </c>
      <c r="H2111" s="35" t="s">
        <v>2089</v>
      </c>
      <c r="I2111" s="37">
        <v>11000</v>
      </c>
      <c r="J2111" s="52"/>
      <c r="K2111" s="52"/>
      <c r="L2111" s="52" t="str">
        <f>IF(VLOOKUP(B2111,Sheet2!A:B,2,FALSE)=0,"",VLOOKUP(B2111,Sheet2!A:B,2,FALSE))</f>
        <v/>
      </c>
    </row>
    <row r="2112" spans="1:12" x14ac:dyDescent="0.2">
      <c r="B2112" s="29" t="s">
        <v>1314</v>
      </c>
      <c r="C2112" s="29" t="str">
        <f>VLOOKUP(B2112,所有物料对应供应商单价新旧料号对照!A:C,3,0)</f>
        <v>UFPHG003</v>
      </c>
      <c r="D2112" s="29" t="str">
        <f>VLOOKUP(B2112,所有物料对应供应商单价新旧料号对照!A:F,4,0)</f>
        <v>不锈钢 DTC二节隐藏滑轨 半拉400mm 镀镍</v>
      </c>
      <c r="E2112" s="35" t="s">
        <v>2079</v>
      </c>
      <c r="F2112" s="36" t="s">
        <v>6476</v>
      </c>
      <c r="G2112" s="36" t="s">
        <v>6477</v>
      </c>
      <c r="H2112" s="35" t="s">
        <v>2618</v>
      </c>
      <c r="I2112" s="37">
        <v>0</v>
      </c>
      <c r="J2112" s="52"/>
      <c r="K2112" s="52"/>
      <c r="L2112" s="52" t="str">
        <f>IF(VLOOKUP(B2112,Sheet2!A:B,2,FALSE)=0,"",VLOOKUP(B2112,Sheet2!A:B,2,FALSE))</f>
        <v/>
      </c>
    </row>
    <row r="2113" spans="1:12" x14ac:dyDescent="0.2">
      <c r="A2113" t="str">
        <f t="shared" ref="A2113:A2116" si="82">F2113&amp;" "&amp;G2113</f>
        <v>弧形门9032602 弧形门9032602mm</v>
      </c>
      <c r="B2113" s="29" t="s">
        <v>6478</v>
      </c>
      <c r="C2113" s="29" t="e">
        <f>VLOOKUP(A2113,Sheet5!A:C,2,FALSE)</f>
        <v>#N/A</v>
      </c>
      <c r="D2113" s="29" t="e">
        <f>VLOOKUP(A2113,Sheet5!A:C,3,FALSE)</f>
        <v>#N/A</v>
      </c>
      <c r="E2113" s="35" t="s">
        <v>2055</v>
      </c>
      <c r="F2113" s="108" t="s">
        <v>8675</v>
      </c>
      <c r="G2113" s="108" t="s">
        <v>8676</v>
      </c>
      <c r="H2113" s="35" t="s">
        <v>2471</v>
      </c>
      <c r="I2113" s="37">
        <v>2607</v>
      </c>
      <c r="J2113" s="52"/>
      <c r="K2113" s="52"/>
      <c r="L2113" s="52" t="str">
        <f>IF(VLOOKUP(B2113,Sheet2!A:B,2,FALSE)=0,"",VLOOKUP(B2113,Sheet2!A:B,2,FALSE))</f>
        <v/>
      </c>
    </row>
    <row r="2114" spans="1:12" x14ac:dyDescent="0.2">
      <c r="A2114" t="str">
        <f t="shared" si="82"/>
        <v>弧形门9032002 弧形门9032002mm</v>
      </c>
      <c r="B2114" s="29" t="s">
        <v>6481</v>
      </c>
      <c r="C2114" s="29" t="e">
        <f>VLOOKUP(A2114,Sheet5!A:C,2,FALSE)</f>
        <v>#N/A</v>
      </c>
      <c r="D2114" s="29" t="e">
        <f>VLOOKUP(A2114,Sheet5!A:C,3,FALSE)</f>
        <v>#N/A</v>
      </c>
      <c r="E2114" s="35" t="s">
        <v>2055</v>
      </c>
      <c r="F2114" s="108" t="s">
        <v>8677</v>
      </c>
      <c r="G2114" s="108" t="s">
        <v>8678</v>
      </c>
      <c r="H2114" s="35" t="s">
        <v>2471</v>
      </c>
      <c r="I2114" s="37">
        <v>285</v>
      </c>
      <c r="J2114" s="52"/>
      <c r="K2114" s="52"/>
      <c r="L2114" s="52" t="str">
        <f>IF(VLOOKUP(B2114,Sheet2!A:B,2,FALSE)=0,"",VLOOKUP(B2114,Sheet2!A:B,2,FALSE))</f>
        <v/>
      </c>
    </row>
    <row r="2115" spans="1:12" x14ac:dyDescent="0.2">
      <c r="A2115" t="str">
        <f t="shared" si="82"/>
        <v>浴缸曲板9032408 浴缸曲板9032408mm</v>
      </c>
      <c r="B2115" s="29" t="s">
        <v>6484</v>
      </c>
      <c r="C2115" s="29" t="e">
        <f>VLOOKUP(A2115,Sheet5!A:C,2,FALSE)</f>
        <v>#N/A</v>
      </c>
      <c r="D2115" s="29" t="e">
        <f>VLOOKUP(A2115,Sheet5!A:C,3,FALSE)</f>
        <v>#N/A</v>
      </c>
      <c r="E2115" s="35" t="s">
        <v>2055</v>
      </c>
      <c r="F2115" s="108" t="s">
        <v>8644</v>
      </c>
      <c r="G2115" s="108" t="s">
        <v>8645</v>
      </c>
      <c r="H2115" s="35" t="s">
        <v>2471</v>
      </c>
      <c r="I2115" s="37">
        <v>245</v>
      </c>
      <c r="J2115" s="52"/>
      <c r="K2115" s="52"/>
      <c r="L2115" s="52" t="str">
        <f>IF(VLOOKUP(B2115,Sheet2!A:B,2,FALSE)=0,"",VLOOKUP(B2115,Sheet2!A:B,2,FALSE))</f>
        <v/>
      </c>
    </row>
    <row r="2116" spans="1:12" x14ac:dyDescent="0.2">
      <c r="A2116" t="str">
        <f t="shared" si="82"/>
        <v>耐高温剂 HDS602</v>
      </c>
      <c r="B2116" s="29" t="s">
        <v>6485</v>
      </c>
      <c r="C2116" s="29" t="e">
        <f>VLOOKUP(A2116,Sheet5!A:C,2,FALSE)</f>
        <v>#N/A</v>
      </c>
      <c r="D2116" s="29" t="e">
        <f>VLOOKUP(A2116,Sheet5!A:C,3,FALSE)</f>
        <v>#N/A</v>
      </c>
      <c r="E2116" s="35" t="s">
        <v>2055</v>
      </c>
      <c r="F2116" s="108" t="s">
        <v>6486</v>
      </c>
      <c r="G2116" s="108" t="s">
        <v>6487</v>
      </c>
      <c r="H2116" s="35" t="s">
        <v>1062</v>
      </c>
      <c r="I2116" s="37">
        <v>1</v>
      </c>
      <c r="J2116" s="52"/>
      <c r="K2116" s="52"/>
      <c r="L2116" s="52" t="str">
        <f>IF(VLOOKUP(B2116,Sheet2!A:B,2,FALSE)=0,"",VLOOKUP(B2116,Sheet2!A:B,2,FALSE))</f>
        <v/>
      </c>
    </row>
    <row r="2117" spans="1:12" s="49" customFormat="1" x14ac:dyDescent="0.2">
      <c r="B2117" s="47" t="s">
        <v>2050</v>
      </c>
      <c r="C2117" s="47" t="str">
        <f>VLOOKUP(B2117,所有物料对应供应商单价新旧料号对照!A:C,3,0)</f>
        <v>UFY00016</v>
      </c>
      <c r="D2117" s="47" t="str">
        <f>VLOOKUP(B2117,所有物料对应供应商单价新旧料号对照!A:F,4,0)</f>
        <v>水性 液体 WTR75固化剂 2KG每桶 透明</v>
      </c>
      <c r="E2117" s="47" t="s">
        <v>2055</v>
      </c>
      <c r="F2117" s="39" t="s">
        <v>5328</v>
      </c>
      <c r="G2117" s="39" t="s">
        <v>5329</v>
      </c>
      <c r="H2117" s="47" t="s">
        <v>1062</v>
      </c>
      <c r="I2117" s="40">
        <v>290.51</v>
      </c>
      <c r="J2117" s="70"/>
      <c r="K2117" s="70"/>
      <c r="L2117" s="52">
        <f>IF(VLOOKUP(B2117,Sheet2!A:B,2,FALSE)=0,"",VLOOKUP(B2117,Sheet2!A:B,2,FALSE))</f>
        <v>254</v>
      </c>
    </row>
    <row r="2118" spans="1:12" x14ac:dyDescent="0.2">
      <c r="A2118" t="str">
        <f t="shared" ref="A2118:A2123" si="83">F2118&amp;" "&amp;G2118</f>
        <v>墨盒 墨盒mm</v>
      </c>
      <c r="B2118" s="29" t="s">
        <v>6488</v>
      </c>
      <c r="C2118" s="29" t="str">
        <f>VLOOKUP(A2118,Sheet5!A:C,2,FALSE)</f>
        <v>UFFQT066</v>
      </c>
      <c r="D2118" s="29" t="str">
        <f>VLOOKUP(A2118,Sheet5!A:C,3,FALSE)</f>
        <v>硒鼓 墨盒 C388A</v>
      </c>
      <c r="E2118" s="35" t="s">
        <v>2417</v>
      </c>
      <c r="F2118" s="108" t="s">
        <v>5367</v>
      </c>
      <c r="G2118" s="108" t="s">
        <v>6489</v>
      </c>
      <c r="H2118" s="35" t="s">
        <v>2089</v>
      </c>
      <c r="I2118" s="37">
        <v>10</v>
      </c>
      <c r="J2118" s="52"/>
      <c r="K2118" s="52"/>
      <c r="L2118" s="52">
        <f>IF(VLOOKUP(B2118,Sheet2!A:B,2,FALSE)=0,"",VLOOKUP(B2118,Sheet2!A:B,2,FALSE))</f>
        <v>19</v>
      </c>
    </row>
    <row r="2119" spans="1:12" x14ac:dyDescent="0.2">
      <c r="A2119" t="str">
        <f t="shared" si="83"/>
        <v>药箱 药箱mm</v>
      </c>
      <c r="B2119" s="29" t="s">
        <v>6490</v>
      </c>
      <c r="C2119" s="29" t="e">
        <f>VLOOKUP(A2119,Sheet5!A:C,2,FALSE)</f>
        <v>#N/A</v>
      </c>
      <c r="D2119" s="29" t="e">
        <f>VLOOKUP(A2119,Sheet5!A:C,3,FALSE)</f>
        <v>#N/A</v>
      </c>
      <c r="E2119" s="35" t="s">
        <v>2417</v>
      </c>
      <c r="F2119" s="108" t="s">
        <v>6491</v>
      </c>
      <c r="G2119" s="108" t="s">
        <v>6492</v>
      </c>
      <c r="H2119" s="35" t="s">
        <v>5015</v>
      </c>
      <c r="I2119" s="37">
        <v>4</v>
      </c>
      <c r="J2119" s="52"/>
      <c r="K2119" s="52"/>
      <c r="L2119" s="52" t="str">
        <f>IF(VLOOKUP(B2119,Sheet2!A:B,2,FALSE)=0,"",VLOOKUP(B2119,Sheet2!A:B,2,FALSE))</f>
        <v/>
      </c>
    </row>
    <row r="2120" spans="1:12" x14ac:dyDescent="0.2">
      <c r="A2120" t="str">
        <f t="shared" si="83"/>
        <v>小拖把 小拖mm</v>
      </c>
      <c r="B2120" s="29" t="s">
        <v>6493</v>
      </c>
      <c r="C2120" s="29" t="e">
        <f>VLOOKUP(A2120,Sheet5!A:C,2,FALSE)</f>
        <v>#N/A</v>
      </c>
      <c r="D2120" s="29" t="e">
        <f>VLOOKUP(A2120,Sheet5!A:C,3,FALSE)</f>
        <v>#N/A</v>
      </c>
      <c r="E2120" s="35" t="s">
        <v>2417</v>
      </c>
      <c r="F2120" s="108" t="s">
        <v>6494</v>
      </c>
      <c r="G2120" s="108" t="s">
        <v>6495</v>
      </c>
      <c r="H2120" s="35" t="s">
        <v>5047</v>
      </c>
      <c r="I2120" s="37">
        <v>1</v>
      </c>
      <c r="J2120" s="52"/>
      <c r="K2120" s="52"/>
      <c r="L2120" s="52" t="str">
        <f>IF(VLOOKUP(B2120,Sheet2!A:B,2,FALSE)=0,"",VLOOKUP(B2120,Sheet2!A:B,2,FALSE))</f>
        <v/>
      </c>
    </row>
    <row r="2121" spans="1:12" x14ac:dyDescent="0.2">
      <c r="A2121" t="str">
        <f t="shared" si="83"/>
        <v>抛光砂（碎棉布） 抛光mm</v>
      </c>
      <c r="B2121" s="29" t="s">
        <v>6496</v>
      </c>
      <c r="C2121" s="29" t="str">
        <f>VLOOKUP(A2121,Sheet5!A:C,2,FALSE)</f>
        <v>UFFQT067</v>
      </c>
      <c r="D2121" s="29" t="str">
        <f>VLOOKUP(A2121,Sheet5!A:C,3,FALSE)</f>
        <v>棉 碎棉布 白色</v>
      </c>
      <c r="E2121" s="35" t="s">
        <v>2417</v>
      </c>
      <c r="F2121" s="108" t="s">
        <v>5574</v>
      </c>
      <c r="G2121" s="108" t="s">
        <v>6288</v>
      </c>
      <c r="H2121" s="35" t="s">
        <v>1062</v>
      </c>
      <c r="I2121" s="37">
        <v>169</v>
      </c>
      <c r="J2121" s="52"/>
      <c r="K2121" s="52"/>
      <c r="L2121" s="52">
        <f>IF(VLOOKUP(B2121,Sheet2!A:B,2,FALSE)=0,"",VLOOKUP(B2121,Sheet2!A:B,2,FALSE))</f>
        <v>20</v>
      </c>
    </row>
    <row r="2122" spans="1:12" x14ac:dyDescent="0.2">
      <c r="A2122" t="str">
        <f t="shared" si="83"/>
        <v>砂块 砂块mm</v>
      </c>
      <c r="B2122" s="29" t="s">
        <v>6497</v>
      </c>
      <c r="C2122" s="29" t="e">
        <f>VLOOKUP(A2122,Sheet5!A:C,2,FALSE)</f>
        <v>#N/A</v>
      </c>
      <c r="D2122" s="29" t="e">
        <f>VLOOKUP(A2122,Sheet5!A:C,3,FALSE)</f>
        <v>#N/A</v>
      </c>
      <c r="E2122" s="35" t="s">
        <v>2417</v>
      </c>
      <c r="F2122" s="108" t="s">
        <v>6498</v>
      </c>
      <c r="G2122" s="108" t="s">
        <v>6499</v>
      </c>
      <c r="H2122" s="35" t="s">
        <v>2471</v>
      </c>
      <c r="I2122" s="37">
        <v>240</v>
      </c>
      <c r="J2122" s="52"/>
      <c r="K2122" s="52"/>
      <c r="L2122" s="52" t="str">
        <f>IF(VLOOKUP(B2122,Sheet2!A:B,2,FALSE)=0,"",VLOOKUP(B2122,Sheet2!A:B,2,FALSE))</f>
        <v/>
      </c>
    </row>
    <row r="2123" spans="1:12" x14ac:dyDescent="0.2">
      <c r="A2123" t="str">
        <f t="shared" si="83"/>
        <v>斜平钢化玻璃 657*1107*5</v>
      </c>
      <c r="B2123" s="29" t="s">
        <v>6500</v>
      </c>
      <c r="C2123" s="29" t="e">
        <f>VLOOKUP(A2123,Sheet5!A:C,2,FALSE)</f>
        <v>#N/A</v>
      </c>
      <c r="D2123" s="29" t="e">
        <f>VLOOKUP(A2123,Sheet5!A:C,3,FALSE)</f>
        <v>#N/A</v>
      </c>
      <c r="E2123" s="35" t="s">
        <v>2055</v>
      </c>
      <c r="F2123" s="108" t="s">
        <v>6501</v>
      </c>
      <c r="G2123" s="108" t="s">
        <v>1478</v>
      </c>
      <c r="H2123" s="35" t="s">
        <v>2484</v>
      </c>
      <c r="I2123" s="37">
        <v>228</v>
      </c>
      <c r="J2123" s="52"/>
      <c r="K2123" s="52"/>
      <c r="L2123" s="52" t="str">
        <f>IF(VLOOKUP(B2123,Sheet2!A:B,2,FALSE)=0,"",VLOOKUP(B2123,Sheet2!A:B,2,FALSE))</f>
        <v/>
      </c>
    </row>
    <row r="2124" spans="1:12" x14ac:dyDescent="0.2">
      <c r="B2124" s="29" t="s">
        <v>1468</v>
      </c>
      <c r="C2124" s="29" t="str">
        <f>VLOOKUP(B2124,所有物料对应供应商单价新旧料号对照!A:C,3,0)</f>
        <v>UFGJP003</v>
      </c>
      <c r="D2124" s="29" t="str">
        <f>VLOOKUP(B2124,所有物料对应供应商单价新旧料号对照!A:F,4,0)</f>
        <v>无铜镜片 657*507*5mm 磨斜边 附图</v>
      </c>
      <c r="E2124" s="35" t="s">
        <v>2055</v>
      </c>
      <c r="F2124" s="36" t="s">
        <v>5154</v>
      </c>
      <c r="G2124" s="36" t="s">
        <v>6119</v>
      </c>
      <c r="H2124" s="35" t="s">
        <v>2484</v>
      </c>
      <c r="I2124" s="37">
        <v>71</v>
      </c>
      <c r="J2124" s="52"/>
      <c r="K2124" s="52"/>
      <c r="L2124" s="52" t="str">
        <f>IF(VLOOKUP(B2124,Sheet2!A:B,2,FALSE)=0,"",VLOOKUP(B2124,Sheet2!A:B,2,FALSE))</f>
        <v/>
      </c>
    </row>
    <row r="2125" spans="1:12" x14ac:dyDescent="0.2">
      <c r="B2125" s="29" t="s">
        <v>1474</v>
      </c>
      <c r="C2125" s="29" t="str">
        <f>VLOOKUP(B2125,所有物料对应供应商单价新旧料号对照!A:C,3,0)</f>
        <v>UFGJP006</v>
      </c>
      <c r="D2125" s="29" t="str">
        <f>VLOOKUP(B2125,所有物料对应供应商单价新旧料号对照!A:F,4,0)</f>
        <v>UF90322031无铜镜片 657*507*5mm 透光磨斜边 附图</v>
      </c>
      <c r="E2125" s="35" t="s">
        <v>2055</v>
      </c>
      <c r="F2125" s="36" t="s">
        <v>6501</v>
      </c>
      <c r="G2125" s="36" t="s">
        <v>6119</v>
      </c>
      <c r="H2125" s="35" t="s">
        <v>2484</v>
      </c>
      <c r="I2125" s="37">
        <v>55</v>
      </c>
      <c r="J2125" s="52"/>
      <c r="K2125" s="52"/>
      <c r="L2125" s="52" t="str">
        <f>IF(VLOOKUP(B2125,Sheet2!A:B,2,FALSE)=0,"",VLOOKUP(B2125,Sheet2!A:B,2,FALSE))</f>
        <v/>
      </c>
    </row>
    <row r="2126" spans="1:12" x14ac:dyDescent="0.2">
      <c r="A2126" t="str">
        <f t="shared" ref="A2126:A2130" si="84">F2126&amp;" "&amp;G2126</f>
        <v>浅灰铁灰膜 0.45*1400</v>
      </c>
      <c r="B2126" s="29" t="s">
        <v>6504</v>
      </c>
      <c r="C2126" s="29" t="e">
        <f>VLOOKUP(A2126,Sheet5!A:C,2,FALSE)</f>
        <v>#N/A</v>
      </c>
      <c r="D2126" s="29" t="e">
        <f>VLOOKUP(A2126,Sheet5!A:C,3,FALSE)</f>
        <v>#N/A</v>
      </c>
      <c r="E2126" s="35" t="s">
        <v>2417</v>
      </c>
      <c r="F2126" s="108" t="s">
        <v>6505</v>
      </c>
      <c r="G2126" s="108" t="s">
        <v>6506</v>
      </c>
      <c r="H2126" s="35" t="s">
        <v>5203</v>
      </c>
      <c r="I2126" s="37">
        <v>2260</v>
      </c>
      <c r="J2126" s="52"/>
      <c r="K2126" s="52"/>
      <c r="L2126" s="52" t="str">
        <f>IF(VLOOKUP(B2126,Sheet2!A:B,2,FALSE)=0,"",VLOOKUP(B2126,Sheet2!A:B,2,FALSE))</f>
        <v/>
      </c>
    </row>
    <row r="2127" spans="1:12" x14ac:dyDescent="0.2">
      <c r="A2127" t="str">
        <f t="shared" si="84"/>
        <v>白亮光膜9115 0.45*1400</v>
      </c>
      <c r="B2127" s="29" t="s">
        <v>6507</v>
      </c>
      <c r="C2127" s="29" t="e">
        <f>VLOOKUP(A2127,Sheet5!A:C,2,FALSE)</f>
        <v>#N/A</v>
      </c>
      <c r="D2127" s="29" t="e">
        <f>VLOOKUP(A2127,Sheet5!A:C,3,FALSE)</f>
        <v>#N/A</v>
      </c>
      <c r="E2127" s="35" t="s">
        <v>2417</v>
      </c>
      <c r="F2127" s="108" t="s">
        <v>8679</v>
      </c>
      <c r="G2127" s="108" t="s">
        <v>6506</v>
      </c>
      <c r="H2127" s="35" t="s">
        <v>5203</v>
      </c>
      <c r="I2127" s="37">
        <v>2040</v>
      </c>
      <c r="J2127" s="52"/>
      <c r="K2127" s="52"/>
      <c r="L2127" s="52" t="str">
        <f>IF(VLOOKUP(B2127,Sheet2!A:B,2,FALSE)=0,"",VLOOKUP(B2127,Sheet2!A:B,2,FALSE))</f>
        <v/>
      </c>
    </row>
    <row r="2128" spans="1:12" x14ac:dyDescent="0.2">
      <c r="A2128" t="str">
        <f t="shared" si="84"/>
        <v>PVC防水板9MM 1220*2440*9</v>
      </c>
      <c r="B2128" s="29" t="s">
        <v>6509</v>
      </c>
      <c r="C2128" s="29" t="e">
        <f>VLOOKUP(A2128,Sheet5!A:C,2,FALSE)</f>
        <v>#N/A</v>
      </c>
      <c r="D2128" s="29" t="e">
        <f>VLOOKUP(A2128,Sheet5!A:C,3,FALSE)</f>
        <v>#N/A</v>
      </c>
      <c r="E2128" s="35" t="s">
        <v>2055</v>
      </c>
      <c r="F2128" s="108" t="s">
        <v>8680</v>
      </c>
      <c r="G2128" s="108" t="s">
        <v>6511</v>
      </c>
      <c r="H2128" s="35" t="s">
        <v>2057</v>
      </c>
      <c r="I2128" s="37">
        <v>20</v>
      </c>
      <c r="J2128" s="52"/>
      <c r="K2128" s="52"/>
      <c r="L2128" s="52" t="str">
        <f>IF(VLOOKUP(B2128,Sheet2!A:B,2,FALSE)=0,"",VLOOKUP(B2128,Sheet2!A:B,2,FALSE))</f>
        <v/>
      </c>
    </row>
    <row r="2129" spans="1:12" x14ac:dyDescent="0.2">
      <c r="A2129" t="str">
        <f t="shared" si="84"/>
        <v>PVC秋香木封边条 0.5*20</v>
      </c>
      <c r="B2129" s="29" t="s">
        <v>6512</v>
      </c>
      <c r="C2129" s="29" t="str">
        <f>VLOOKUP(A2129,Sheet5!A:C,2,FALSE)</f>
        <v>UFM00180</v>
      </c>
      <c r="D2129" s="29" t="str">
        <f>VLOOKUP(A2129,Sheet5!A:C,3,FALSE)</f>
        <v>PVC 封边条 0.5*20mm 秋香木</v>
      </c>
      <c r="E2129" s="35" t="s">
        <v>2055</v>
      </c>
      <c r="F2129" s="108" t="s">
        <v>8368</v>
      </c>
      <c r="G2129" s="108" t="s">
        <v>6004</v>
      </c>
      <c r="H2129" s="35" t="s">
        <v>2072</v>
      </c>
      <c r="I2129" s="37">
        <v>1500</v>
      </c>
      <c r="J2129" s="52"/>
      <c r="K2129" s="52"/>
      <c r="L2129" s="52">
        <v>1400</v>
      </c>
    </row>
    <row r="2130" spans="1:12" x14ac:dyDescent="0.2">
      <c r="A2130" t="str">
        <f t="shared" si="84"/>
        <v>纸箱9012107-219 870*640*170</v>
      </c>
      <c r="B2130" s="29" t="s">
        <v>6516</v>
      </c>
      <c r="C2130" s="29" t="e">
        <f>VLOOKUP(A2130,Sheet5!A:C,2,FALSE)</f>
        <v>#N/A</v>
      </c>
      <c r="D2130" s="29" t="e">
        <f>VLOOKUP(A2130,Sheet5!A:C,3,FALSE)</f>
        <v>#N/A</v>
      </c>
      <c r="E2130" s="35" t="s">
        <v>2093</v>
      </c>
      <c r="F2130" s="108" t="s">
        <v>8681</v>
      </c>
      <c r="G2130" s="108" t="s">
        <v>6518</v>
      </c>
      <c r="H2130" s="35" t="s">
        <v>2089</v>
      </c>
      <c r="I2130" s="37">
        <v>161</v>
      </c>
      <c r="J2130" s="52"/>
      <c r="K2130" s="52"/>
      <c r="L2130" s="52" t="str">
        <f>IF(VLOOKUP(B2130,Sheet2!A:B,2,FALSE)=0,"",VLOOKUP(B2130,Sheet2!A:B,2,FALSE))</f>
        <v/>
      </c>
    </row>
    <row r="2131" spans="1:12" x14ac:dyDescent="0.2">
      <c r="B2131" s="29" t="s">
        <v>1518</v>
      </c>
      <c r="C2131" s="29" t="str">
        <f>VLOOKUP(B2131,所有物料对应供应商单价新旧料号对照!A:C,3,0)</f>
        <v>UFBZX005</v>
      </c>
      <c r="D2131" s="29" t="str">
        <f>VLOOKUP(B2131,所有物料对应供应商单价新旧料号对照!A:F,4,0)</f>
        <v>五层牛卡纸 UF9032009外纸箱 1950*345*345 原色 附图</v>
      </c>
      <c r="E2131" s="35" t="s">
        <v>2093</v>
      </c>
      <c r="F2131" s="36" t="s">
        <v>6519</v>
      </c>
      <c r="G2131" s="36" t="s">
        <v>6364</v>
      </c>
      <c r="H2131" s="35" t="s">
        <v>2089</v>
      </c>
      <c r="I2131" s="37">
        <v>225</v>
      </c>
      <c r="J2131" s="52"/>
      <c r="K2131" s="52"/>
      <c r="L2131" s="52">
        <f>45+43+14</f>
        <v>102</v>
      </c>
    </row>
    <row r="2132" spans="1:12" x14ac:dyDescent="0.2">
      <c r="B2132" s="29" t="s">
        <v>1528</v>
      </c>
      <c r="C2132" s="29" t="str">
        <f>VLOOKUP(B2132,所有物料对应供应商单价新旧料号对照!A:C,3,0)</f>
        <v>UFBZX011</v>
      </c>
      <c r="D2132" s="29" t="str">
        <f>VLOOKUP(B2132,所有物料对应供应商单价新旧料号对照!A:F,4,0)</f>
        <v>五层牛卡纸 UF9032109外纸箱 345*345*865 原色 附图</v>
      </c>
      <c r="E2132" s="35" t="s">
        <v>2093</v>
      </c>
      <c r="F2132" s="36" t="s">
        <v>6520</v>
      </c>
      <c r="G2132" s="36" t="s">
        <v>5484</v>
      </c>
      <c r="H2132" s="35" t="s">
        <v>2089</v>
      </c>
      <c r="I2132" s="37">
        <v>7</v>
      </c>
      <c r="J2132" s="52"/>
      <c r="K2132" s="52"/>
      <c r="L2132" s="52">
        <v>32</v>
      </c>
    </row>
    <row r="2133" spans="1:12" x14ac:dyDescent="0.2">
      <c r="B2133" s="29" t="s">
        <v>1548</v>
      </c>
      <c r="C2133" s="29" t="str">
        <f>VLOOKUP(B2133,所有物料对应供应商单价新旧料号对照!A:C,3,0)</f>
        <v>UFBZX022</v>
      </c>
      <c r="D2133" s="29" t="str">
        <f>VLOOKUP(B2133,所有物料对应供应商单价新旧料号对照!A:F,4,0)</f>
        <v>五层牛卡纸 UF9032402L底座纸箱 1030*615*145 原色 附图</v>
      </c>
      <c r="E2133" s="35" t="s">
        <v>2093</v>
      </c>
      <c r="F2133" s="36" t="s">
        <v>6521</v>
      </c>
      <c r="G2133" s="36" t="s">
        <v>6147</v>
      </c>
      <c r="H2133" s="35" t="s">
        <v>2089</v>
      </c>
      <c r="I2133" s="37">
        <v>143</v>
      </c>
      <c r="J2133" s="52"/>
      <c r="K2133" s="52"/>
      <c r="L2133" s="52">
        <v>20</v>
      </c>
    </row>
    <row r="2134" spans="1:12" x14ac:dyDescent="0.2">
      <c r="B2134" s="29" t="s">
        <v>1961</v>
      </c>
      <c r="C2134" s="29" t="str">
        <f>VLOOKUP(B2134,所有物料对应供应商单价新旧料号对照!A:C,3,0)</f>
        <v>UFBAZ027</v>
      </c>
      <c r="D2134" s="29" t="str">
        <f>VLOOKUP(B2134,所有物料对应供应商单价新旧料号对照!A:F,4,0)</f>
        <v>A4纸 UF90325021说明书 A4</v>
      </c>
      <c r="E2134" s="35" t="s">
        <v>2093</v>
      </c>
      <c r="F2134" s="36" t="s">
        <v>6524</v>
      </c>
      <c r="G2134" s="36" t="s">
        <v>5240</v>
      </c>
      <c r="H2134" s="35" t="s">
        <v>3233</v>
      </c>
      <c r="I2134" s="37">
        <v>476</v>
      </c>
      <c r="J2134" s="52"/>
      <c r="K2134" s="52"/>
      <c r="L2134" s="52" t="str">
        <f>IF(VLOOKUP(B2134,Sheet2!A:B,2,FALSE)=0,"",VLOOKUP(B2134,Sheet2!A:B,2,FALSE))</f>
        <v/>
      </c>
    </row>
    <row r="2135" spans="1:12" x14ac:dyDescent="0.2">
      <c r="B2135" s="29" t="s">
        <v>6525</v>
      </c>
      <c r="C2135" s="29"/>
      <c r="D2135" s="29"/>
      <c r="E2135" s="35" t="s">
        <v>2093</v>
      </c>
      <c r="F2135" s="36" t="s">
        <v>6526</v>
      </c>
      <c r="G2135" s="36" t="s">
        <v>5240</v>
      </c>
      <c r="H2135" s="35" t="s">
        <v>3233</v>
      </c>
      <c r="I2135" s="37">
        <v>288</v>
      </c>
      <c r="J2135" s="53" t="s">
        <v>7604</v>
      </c>
      <c r="K2135" s="52"/>
      <c r="L2135" s="52" t="str">
        <f>IF(VLOOKUP(B2135,Sheet2!A:B,2,FALSE)=0,"",VLOOKUP(B2135,Sheet2!A:B,2,FALSE))</f>
        <v/>
      </c>
    </row>
    <row r="2136" spans="1:12" x14ac:dyDescent="0.2">
      <c r="A2136" t="str">
        <f t="shared" ref="A2136:A2140" si="85">F2136&amp;" "&amp;G2136</f>
        <v>说明书FC1+FC2+FC3+FC9+FF8 210*297</v>
      </c>
      <c r="B2136" s="29" t="s">
        <v>6527</v>
      </c>
      <c r="C2136" s="29" t="e">
        <f>VLOOKUP(A2136,Sheet5!A:C,2,FALSE)</f>
        <v>#N/A</v>
      </c>
      <c r="D2136" s="29" t="e">
        <f>VLOOKUP(A2136,Sheet5!A:C,3,FALSE)</f>
        <v>#N/A</v>
      </c>
      <c r="E2136" s="35" t="s">
        <v>2093</v>
      </c>
      <c r="F2136" s="108" t="s">
        <v>8682</v>
      </c>
      <c r="G2136" s="108" t="s">
        <v>5240</v>
      </c>
      <c r="H2136" s="35" t="s">
        <v>3233</v>
      </c>
      <c r="I2136" s="37">
        <v>8</v>
      </c>
      <c r="J2136" s="52"/>
      <c r="K2136" s="52"/>
      <c r="L2136" s="52" t="str">
        <f>IF(VLOOKUP(B2136,Sheet2!A:B,2,FALSE)=0,"",VLOOKUP(B2136,Sheet2!A:B,2,FALSE))</f>
        <v/>
      </c>
    </row>
    <row r="2137" spans="1:12" x14ac:dyDescent="0.2">
      <c r="A2137" t="str">
        <f t="shared" si="85"/>
        <v>说明书RIVF580/650 210*297</v>
      </c>
      <c r="B2137" s="29" t="s">
        <v>6529</v>
      </c>
      <c r="C2137" s="29" t="e">
        <f>VLOOKUP(A2137,Sheet5!A:C,2,FALSE)</f>
        <v>#N/A</v>
      </c>
      <c r="D2137" s="29" t="e">
        <f>VLOOKUP(A2137,Sheet5!A:C,3,FALSE)</f>
        <v>#N/A</v>
      </c>
      <c r="E2137" s="35" t="s">
        <v>2093</v>
      </c>
      <c r="F2137" s="108" t="s">
        <v>8683</v>
      </c>
      <c r="G2137" s="108" t="s">
        <v>5240</v>
      </c>
      <c r="H2137" s="35" t="s">
        <v>3233</v>
      </c>
      <c r="I2137" s="37">
        <v>377</v>
      </c>
      <c r="J2137" s="52"/>
      <c r="K2137" s="52"/>
      <c r="L2137" s="52" t="str">
        <f>IF(VLOOKUP(B2137,Sheet2!A:B,2,FALSE)=0,"",VLOOKUP(B2137,Sheet2!A:B,2,FALSE))</f>
        <v/>
      </c>
    </row>
    <row r="2138" spans="1:12" x14ac:dyDescent="0.2">
      <c r="A2138" t="str">
        <f t="shared" si="85"/>
        <v>说明书S52 210*297</v>
      </c>
      <c r="B2138" s="29" t="s">
        <v>6531</v>
      </c>
      <c r="C2138" s="29" t="str">
        <f>VLOOKUP(A2138,Sheet5!A:C,2,FALSE)</f>
        <v>UFBAZ032</v>
      </c>
      <c r="D2138" s="29" t="str">
        <f>VLOOKUP(A2138,Sheet5!A:C,3,FALSE)</f>
        <v>A4 UFWCSS4367说明书 A4</v>
      </c>
      <c r="E2138" s="35" t="s">
        <v>2093</v>
      </c>
      <c r="F2138" s="108" t="s">
        <v>8375</v>
      </c>
      <c r="G2138" s="108" t="s">
        <v>5240</v>
      </c>
      <c r="H2138" s="35" t="s">
        <v>3233</v>
      </c>
      <c r="I2138" s="37">
        <v>37</v>
      </c>
      <c r="J2138" s="52"/>
      <c r="K2138" s="52"/>
      <c r="L2138" s="52">
        <v>0</v>
      </c>
    </row>
    <row r="2139" spans="1:12" x14ac:dyDescent="0.2">
      <c r="A2139" t="str">
        <f t="shared" si="85"/>
        <v>说明书F30+F60+F6B 210*297</v>
      </c>
      <c r="B2139" s="29" t="s">
        <v>6533</v>
      </c>
      <c r="C2139" s="29" t="e">
        <f>VLOOKUP(A2139,Sheet5!A:C,2,FALSE)</f>
        <v>#N/A</v>
      </c>
      <c r="D2139" s="29" t="e">
        <f>VLOOKUP(A2139,Sheet5!A:C,3,FALSE)</f>
        <v>#N/A</v>
      </c>
      <c r="E2139" s="35" t="s">
        <v>2093</v>
      </c>
      <c r="F2139" s="108" t="s">
        <v>8684</v>
      </c>
      <c r="G2139" s="108" t="s">
        <v>5240</v>
      </c>
      <c r="H2139" s="35" t="s">
        <v>3233</v>
      </c>
      <c r="I2139" s="37">
        <v>49</v>
      </c>
      <c r="J2139" s="52"/>
      <c r="K2139" s="52"/>
      <c r="L2139" s="52" t="str">
        <f>IF(VLOOKUP(B2139,Sheet2!A:B,2,FALSE)=0,"",VLOOKUP(B2139,Sheet2!A:B,2,FALSE))</f>
        <v/>
      </c>
    </row>
    <row r="2140" spans="1:12" x14ac:dyDescent="0.2">
      <c r="A2140" t="str">
        <f t="shared" si="85"/>
        <v>标签S52 100*40</v>
      </c>
      <c r="B2140" s="29" t="s">
        <v>6535</v>
      </c>
      <c r="C2140" s="29" t="e">
        <f>VLOOKUP(A2140,Sheet5!A:C,2,FALSE)</f>
        <v>#N/A</v>
      </c>
      <c r="D2140" s="29" t="e">
        <f>VLOOKUP(A2140,Sheet5!A:C,3,FALSE)</f>
        <v>#N/A</v>
      </c>
      <c r="E2140" s="35" t="s">
        <v>2093</v>
      </c>
      <c r="F2140" s="108" t="s">
        <v>8685</v>
      </c>
      <c r="G2140" s="108" t="s">
        <v>6537</v>
      </c>
      <c r="H2140" s="35" t="s">
        <v>3233</v>
      </c>
      <c r="I2140" s="37">
        <v>1670</v>
      </c>
      <c r="J2140" s="52"/>
      <c r="K2140" s="52"/>
      <c r="L2140" s="52">
        <v>0</v>
      </c>
    </row>
    <row r="2141" spans="1:12" x14ac:dyDescent="0.2">
      <c r="B2141" s="29" t="s">
        <v>1872</v>
      </c>
      <c r="C2141" s="29" t="str">
        <f>VLOOKUP(B2141,所有物料对应供应商单价新旧料号对照!A:C,3,0)</f>
        <v>UFBBT153</v>
      </c>
      <c r="D2141" s="29" t="str">
        <f>VLOOKUP(B2141,所有物料对应供应商单价新旧料号对照!A:F,4,0)</f>
        <v>不干胶 红色警示标贴 100*50  红底</v>
      </c>
      <c r="E2141" s="35" t="s">
        <v>2093</v>
      </c>
      <c r="F2141" s="36" t="s">
        <v>6538</v>
      </c>
      <c r="G2141" s="36" t="s">
        <v>5833</v>
      </c>
      <c r="H2141" s="35" t="s">
        <v>3233</v>
      </c>
      <c r="I2141" s="37">
        <v>0</v>
      </c>
      <c r="J2141" s="52"/>
      <c r="K2141" s="52"/>
      <c r="L2141" s="52" t="str">
        <f>IF(VLOOKUP(B2141,Sheet2!A:B,2,FALSE)=0,"",VLOOKUP(B2141,Sheet2!A:B,2,FALSE))</f>
        <v/>
      </c>
    </row>
    <row r="2142" spans="1:12" x14ac:dyDescent="0.2">
      <c r="A2142" t="str">
        <f>F2142&amp;" "&amp;G2142</f>
        <v>内纸箱S52 440*100*700</v>
      </c>
      <c r="B2142" s="29" t="s">
        <v>6541</v>
      </c>
      <c r="C2142" s="29" t="e">
        <f>VLOOKUP(A2142,Sheet5!A:C,2,FALSE)</f>
        <v>#N/A</v>
      </c>
      <c r="D2142" s="29" t="e">
        <f>VLOOKUP(A2142,Sheet5!A:C,3,FALSE)</f>
        <v>#N/A</v>
      </c>
      <c r="E2142" s="35" t="s">
        <v>2093</v>
      </c>
      <c r="F2142" s="108" t="s">
        <v>8686</v>
      </c>
      <c r="G2142" s="108" t="s">
        <v>6522</v>
      </c>
      <c r="H2142" s="35" t="s">
        <v>2089</v>
      </c>
      <c r="I2142" s="37">
        <v>39</v>
      </c>
      <c r="J2142" s="52"/>
      <c r="K2142" s="52"/>
      <c r="L2142" s="52">
        <v>0</v>
      </c>
    </row>
    <row r="2143" spans="1:12" x14ac:dyDescent="0.2">
      <c r="B2143" s="29" t="s">
        <v>1618</v>
      </c>
      <c r="C2143" s="29" t="str">
        <f>VLOOKUP(B2143,所有物料对应供应商单价新旧料号对照!A:C,3,0)</f>
        <v>UFBZX064</v>
      </c>
      <c r="D2143" s="29" t="str">
        <f>VLOOKUP(B2143,所有物料对应供应商单价新旧料号对照!A:F,4,0)</f>
        <v>五层牛卡纸 UFSCWW3741内纸箱 420*90*485 原色 附图</v>
      </c>
      <c r="E2143" s="35" t="s">
        <v>2093</v>
      </c>
      <c r="F2143" s="36" t="s">
        <v>6542</v>
      </c>
      <c r="G2143" s="36" t="s">
        <v>6522</v>
      </c>
      <c r="H2143" s="35" t="s">
        <v>2089</v>
      </c>
      <c r="I2143" s="37">
        <v>673</v>
      </c>
      <c r="J2143" s="52"/>
      <c r="K2143" s="52"/>
      <c r="L2143" s="52">
        <v>440</v>
      </c>
    </row>
    <row r="2144" spans="1:12" x14ac:dyDescent="0.2">
      <c r="B2144" s="29" t="s">
        <v>1620</v>
      </c>
      <c r="C2144" s="29" t="str">
        <f>VLOOKUP(B2144,所有物料对应供应商单价新旧料号对照!A:C,3,0)</f>
        <v>UFBZX065</v>
      </c>
      <c r="D2144" s="47" t="str">
        <f>VLOOKUP(B2144,所有物料对应供应商单价新旧料号对照!A:F,4,0)</f>
        <v>五层牛卡纸 UFSCWW3741外纸箱 490*385*430 原色 附图</v>
      </c>
      <c r="E2144" s="47" t="s">
        <v>2093</v>
      </c>
      <c r="F2144" s="39" t="s">
        <v>6543</v>
      </c>
      <c r="G2144" s="39" t="s">
        <v>6523</v>
      </c>
      <c r="H2144" s="47" t="s">
        <v>2089</v>
      </c>
      <c r="I2144" s="40">
        <v>68</v>
      </c>
      <c r="J2144" s="52"/>
      <c r="K2144" s="52"/>
      <c r="L2144" s="52">
        <f>40+16+60+50</f>
        <v>166</v>
      </c>
    </row>
    <row r="2145" spans="1:12" x14ac:dyDescent="0.2">
      <c r="B2145" s="29" t="s">
        <v>1622</v>
      </c>
      <c r="C2145" s="29" t="str">
        <f>VLOOKUP(B2145,所有物料对应供应商单价新旧料号对照!A:C,3,0)</f>
        <v>UFBZX066</v>
      </c>
      <c r="D2145" s="29" t="str">
        <f>VLOOKUP(B2145,所有物料对应供应商单价新旧料号对照!A:F,4,0)</f>
        <v>五层牛卡纸 UFSCWW4367内纸箱 440*100*700 原色 附图</v>
      </c>
      <c r="E2145" s="35" t="s">
        <v>2093</v>
      </c>
      <c r="F2145" s="36" t="s">
        <v>6544</v>
      </c>
      <c r="G2145" s="36" t="s">
        <v>6545</v>
      </c>
      <c r="H2145" s="35" t="s">
        <v>2089</v>
      </c>
      <c r="I2145" s="37">
        <v>381</v>
      </c>
      <c r="J2145" s="52"/>
      <c r="K2145" s="52"/>
      <c r="L2145" s="52" t="str">
        <f>IF(VLOOKUP(B2145,Sheet2!A:B,2,FALSE)=0,"",VLOOKUP(B2145,Sheet2!A:B,2,FALSE))</f>
        <v/>
      </c>
    </row>
    <row r="2146" spans="1:12" x14ac:dyDescent="0.2">
      <c r="B2146" s="29" t="s">
        <v>1624</v>
      </c>
      <c r="C2146" s="29" t="str">
        <f>VLOOKUP(B2146,所有物料对应供应商单价新旧料号对照!A:C,3,0)</f>
        <v>UFBZX067</v>
      </c>
      <c r="D2146" s="29" t="str">
        <f>VLOOKUP(B2146,所有物料对应供应商单价新旧料号对照!A:F,4,0)</f>
        <v>五层牛卡纸 UFSCWW4367外纸箱 440*405*700 原色 附图</v>
      </c>
      <c r="E2146" s="35" t="s">
        <v>2093</v>
      </c>
      <c r="F2146" s="36" t="s">
        <v>6546</v>
      </c>
      <c r="G2146" s="36" t="s">
        <v>6547</v>
      </c>
      <c r="H2146" s="35" t="s">
        <v>2089</v>
      </c>
      <c r="I2146" s="37">
        <v>40</v>
      </c>
      <c r="J2146" s="52"/>
      <c r="K2146" s="52"/>
      <c r="L2146" s="52">
        <v>65</v>
      </c>
    </row>
    <row r="2147" spans="1:12" x14ac:dyDescent="0.2">
      <c r="B2147" s="29" t="s">
        <v>1512</v>
      </c>
      <c r="C2147" s="29" t="str">
        <f>VLOOKUP(B2147,所有物料对应供应商单价新旧料号对照!A:C,3,0)</f>
        <v>UFBZX002</v>
      </c>
      <c r="D2147" s="29" t="str">
        <f>VLOOKUP(B2147,所有物料对应供应商单价新旧料号对照!A:F,4,0)</f>
        <v>五层牛卡纸 UF9032003外纸箱 345*195*795 原色 附图</v>
      </c>
      <c r="E2147" s="35" t="s">
        <v>2093</v>
      </c>
      <c r="F2147" s="36" t="s">
        <v>6548</v>
      </c>
      <c r="G2147" s="36" t="s">
        <v>5485</v>
      </c>
      <c r="H2147" s="35" t="s">
        <v>2089</v>
      </c>
      <c r="I2147" s="37">
        <v>51</v>
      </c>
      <c r="J2147" s="52"/>
      <c r="K2147" s="52"/>
      <c r="L2147" s="52">
        <v>19</v>
      </c>
    </row>
    <row r="2148" spans="1:12" x14ac:dyDescent="0.2">
      <c r="B2148" s="29" t="s">
        <v>1571</v>
      </c>
      <c r="C2148" s="29" t="str">
        <f>VLOOKUP(B2148,所有物料对应供应商单价新旧料号对照!A:C,3,0)</f>
        <v>UFBZX037</v>
      </c>
      <c r="D2148" s="29" t="str">
        <f>VLOOKUP(B2148,所有物料对应供应商单价新旧料号对照!A:F,4,0)</f>
        <v>五层牛卡纸 UF9032403外纸箱 1245*85*795 原色 附图</v>
      </c>
      <c r="E2148" s="35" t="s">
        <v>2093</v>
      </c>
      <c r="F2148" s="36" t="s">
        <v>6549</v>
      </c>
      <c r="G2148" s="36" t="s">
        <v>6137</v>
      </c>
      <c r="H2148" s="35" t="s">
        <v>2089</v>
      </c>
      <c r="I2148" s="37">
        <v>135</v>
      </c>
      <c r="J2148" s="52"/>
      <c r="K2148" s="52"/>
      <c r="L2148" s="52">
        <v>68</v>
      </c>
    </row>
    <row r="2149" spans="1:12" x14ac:dyDescent="0.2">
      <c r="A2149" t="str">
        <f>F2149&amp;" "&amp;G2149</f>
        <v>纸箱9032109-219 1950*340*340</v>
      </c>
      <c r="B2149" s="29" t="s">
        <v>6550</v>
      </c>
      <c r="C2149" s="29" t="e">
        <f>VLOOKUP(A2149,Sheet5!A:C,2,FALSE)</f>
        <v>#N/A</v>
      </c>
      <c r="D2149" s="29" t="e">
        <f>VLOOKUP(A2149,Sheet5!A:C,3,FALSE)</f>
        <v>#N/A</v>
      </c>
      <c r="E2149" s="35" t="s">
        <v>2093</v>
      </c>
      <c r="F2149" s="108" t="s">
        <v>8687</v>
      </c>
      <c r="G2149" s="108" t="s">
        <v>6552</v>
      </c>
      <c r="H2149" s="35" t="s">
        <v>2089</v>
      </c>
      <c r="I2149" s="37">
        <v>20</v>
      </c>
      <c r="J2149" s="52"/>
      <c r="K2149" s="52"/>
      <c r="L2149" s="52" t="str">
        <f>IF(VLOOKUP(B2149,Sheet2!A:B,2,FALSE)=0,"",VLOOKUP(B2149,Sheet2!A:B,2,FALSE))</f>
        <v/>
      </c>
    </row>
    <row r="2150" spans="1:12" x14ac:dyDescent="0.2">
      <c r="B2150" s="29" t="s">
        <v>1524</v>
      </c>
      <c r="C2150" s="29" t="str">
        <f>VLOOKUP(B2150,所有物料对应供应商单价新旧料号对照!A:C,3,0)</f>
        <v>UFBZX008</v>
      </c>
      <c r="D2150" s="29" t="str">
        <f>VLOOKUP(B2150,所有物料对应供应商单价新旧料号对照!A:F,4,0)</f>
        <v>五层牛卡纸 UF9032107外纸箱 645*195*795 原色 附图</v>
      </c>
      <c r="E2150" s="35" t="s">
        <v>2093</v>
      </c>
      <c r="F2150" s="36" t="s">
        <v>6553</v>
      </c>
      <c r="G2150" s="36" t="s">
        <v>6554</v>
      </c>
      <c r="H2150" s="35" t="s">
        <v>2089</v>
      </c>
      <c r="I2150" s="37">
        <v>0</v>
      </c>
      <c r="J2150" s="52"/>
      <c r="K2150" s="52"/>
      <c r="L2150" s="52">
        <v>70</v>
      </c>
    </row>
    <row r="2151" spans="1:12" x14ac:dyDescent="0.2">
      <c r="B2151" s="29" t="s">
        <v>1762</v>
      </c>
      <c r="C2151" s="29" t="str">
        <f>VLOOKUP(B2151,所有物料对应供应商单价新旧料号对照!A:C,3,0)</f>
        <v>UFBBT081</v>
      </c>
      <c r="D2151" s="29" t="str">
        <f>VLOOKUP(B2151,所有物料对应供应商单价新旧料号对照!A:F,4,0)</f>
        <v>不干胶 UF9032502B标贴 134*190 白底</v>
      </c>
      <c r="E2151" s="35" t="s">
        <v>2093</v>
      </c>
      <c r="F2151" s="36" t="s">
        <v>6556</v>
      </c>
      <c r="G2151" s="36" t="s">
        <v>5833</v>
      </c>
      <c r="H2151" s="35" t="s">
        <v>2057</v>
      </c>
      <c r="I2151" s="37">
        <v>33</v>
      </c>
      <c r="J2151" s="52"/>
      <c r="K2151" s="52"/>
      <c r="L2151" s="52" t="str">
        <f>IF(VLOOKUP(B2151,Sheet2!A:B,2,FALSE)=0,"",VLOOKUP(B2151,Sheet2!A:B,2,FALSE))</f>
        <v/>
      </c>
    </row>
    <row r="2152" spans="1:12" x14ac:dyDescent="0.2">
      <c r="B2152" s="29" t="s">
        <v>1782</v>
      </c>
      <c r="C2152" s="29" t="str">
        <f>VLOOKUP(B2152,所有物料对应供应商单价新旧料号对照!A:C,3,0)</f>
        <v>UFBBT091</v>
      </c>
      <c r="D2152" s="29" t="str">
        <f>VLOOKUP(B2152,所有物料对应供应商单价新旧料号对照!A:F,4,0)</f>
        <v>不干胶 UF9032602B标贴 134*190 白底</v>
      </c>
      <c r="E2152" s="35" t="s">
        <v>2093</v>
      </c>
      <c r="F2152" s="36" t="s">
        <v>6557</v>
      </c>
      <c r="G2152" s="36" t="s">
        <v>5833</v>
      </c>
      <c r="H2152" s="35" t="s">
        <v>2057</v>
      </c>
      <c r="I2152" s="37">
        <v>0</v>
      </c>
      <c r="J2152" s="52"/>
      <c r="K2152" s="52"/>
      <c r="L2152" s="52" t="str">
        <f>IF(VLOOKUP(B2152,Sheet2!A:B,2,FALSE)=0,"",VLOOKUP(B2152,Sheet2!A:B,2,FALSE))</f>
        <v/>
      </c>
    </row>
    <row r="2153" spans="1:12" x14ac:dyDescent="0.2">
      <c r="B2153" s="29" t="s">
        <v>1863</v>
      </c>
      <c r="C2153" s="29" t="str">
        <f>VLOOKUP(B2153,所有物料对应供应商单价新旧料号对照!A:C,3,0)</f>
        <v>UFBBT148</v>
      </c>
      <c r="D2153" s="29" t="str">
        <f>VLOOKUP(B2153,所有物料对应供应商单价新旧料号对照!A:F,4,0)</f>
        <v>不干胶 UFP130B标贴 134*190 白底</v>
      </c>
      <c r="E2153" s="35" t="s">
        <v>2093</v>
      </c>
      <c r="F2153" s="36" t="s">
        <v>6558</v>
      </c>
      <c r="G2153" s="36" t="s">
        <v>5833</v>
      </c>
      <c r="H2153" s="35" t="s">
        <v>2057</v>
      </c>
      <c r="I2153" s="37">
        <v>372</v>
      </c>
      <c r="J2153" s="52"/>
      <c r="K2153" s="52"/>
      <c r="L2153" s="52" t="str">
        <f>IF(VLOOKUP(B2153,Sheet2!A:B,2,FALSE)=0,"",VLOOKUP(B2153,Sheet2!A:B,2,FALSE))</f>
        <v/>
      </c>
    </row>
    <row r="2154" spans="1:12" x14ac:dyDescent="0.2">
      <c r="A2154" t="str">
        <f>F2154&amp;" "&amp;G2154</f>
        <v>标贴9032602-074/FC1B+FC4B 134*190</v>
      </c>
      <c r="B2154" s="29" t="s">
        <v>6559</v>
      </c>
      <c r="C2154" s="29" t="e">
        <f>VLOOKUP(A2154,Sheet5!A:C,2,FALSE)</f>
        <v>#N/A</v>
      </c>
      <c r="D2154" s="29" t="e">
        <f>VLOOKUP(A2154,Sheet5!A:C,3,FALSE)</f>
        <v>#N/A</v>
      </c>
      <c r="E2154" s="35" t="s">
        <v>2093</v>
      </c>
      <c r="F2154" s="108" t="s">
        <v>8688</v>
      </c>
      <c r="G2154" s="108" t="s">
        <v>5833</v>
      </c>
      <c r="H2154" s="35" t="s">
        <v>2057</v>
      </c>
      <c r="I2154" s="37">
        <v>546</v>
      </c>
      <c r="J2154" s="52"/>
      <c r="K2154" s="52"/>
      <c r="L2154" s="52" t="str">
        <f>IF(VLOOKUP(B2154,Sheet2!A:B,2,FALSE)=0,"",VLOOKUP(B2154,Sheet2!A:B,2,FALSE))</f>
        <v/>
      </c>
    </row>
    <row r="2155" spans="1:12" x14ac:dyDescent="0.2">
      <c r="B2155" s="29" t="s">
        <v>1664</v>
      </c>
      <c r="C2155" s="29" t="str">
        <f>VLOOKUP(B2155,所有物料对应供应商单价新旧料号对照!A:C,3,0)</f>
        <v>UFBBT023</v>
      </c>
      <c r="D2155" s="29" t="str">
        <f>VLOOKUP(B2155,所有物料对应供应商单价新旧料号对照!A:F,4,0)</f>
        <v>不干胶 UF9032102B标贴 134*190 白底</v>
      </c>
      <c r="E2155" s="35" t="s">
        <v>2093</v>
      </c>
      <c r="F2155" s="36" t="s">
        <v>6561</v>
      </c>
      <c r="G2155" s="36" t="s">
        <v>5833</v>
      </c>
      <c r="H2155" s="35" t="s">
        <v>2057</v>
      </c>
      <c r="I2155" s="37">
        <v>201</v>
      </c>
      <c r="J2155" s="52"/>
      <c r="K2155" s="52"/>
      <c r="L2155" s="52" t="str">
        <f>IF(VLOOKUP(B2155,Sheet2!A:B,2,FALSE)=0,"",VLOOKUP(B2155,Sheet2!A:B,2,FALSE))</f>
        <v/>
      </c>
    </row>
    <row r="2156" spans="1:12" x14ac:dyDescent="0.2">
      <c r="B2156" s="29" t="s">
        <v>1845</v>
      </c>
      <c r="C2156" s="29" t="str">
        <f>VLOOKUP(B2156,所有物料对应供应商单价新旧料号对照!A:C,3,0)</f>
        <v>UFBBT125</v>
      </c>
      <c r="D2156" s="29" t="str">
        <f>VLOOKUP(B2156,所有物料对应供应商单价新旧料号对照!A:F,4,0)</f>
        <v>不干胶 UF9032408S标贴 134*190 白底</v>
      </c>
      <c r="E2156" s="35" t="s">
        <v>2093</v>
      </c>
      <c r="F2156" s="36" t="s">
        <v>6562</v>
      </c>
      <c r="G2156" s="36" t="s">
        <v>5833</v>
      </c>
      <c r="H2156" s="35" t="s">
        <v>2057</v>
      </c>
      <c r="I2156" s="37">
        <v>0</v>
      </c>
      <c r="J2156" s="52"/>
      <c r="K2156" s="52"/>
      <c r="L2156" s="52" t="str">
        <f>IF(VLOOKUP(B2156,Sheet2!A:B,2,FALSE)=0,"",VLOOKUP(B2156,Sheet2!A:B,2,FALSE))</f>
        <v/>
      </c>
    </row>
    <row r="2157" spans="1:12" x14ac:dyDescent="0.2">
      <c r="B2157" s="29" t="s">
        <v>1847</v>
      </c>
      <c r="C2157" s="29" t="str">
        <f>VLOOKUP(B2157,所有物料对应供应商单价新旧料号对照!A:C,3,0)</f>
        <v>UFBBT126</v>
      </c>
      <c r="D2157" s="29" t="str">
        <f>VLOOKUP(B2157,所有物料对应供应商单价新旧料号对照!A:F,4,0)</f>
        <v>不干胶 UF9032408O标贴 134*190 白底</v>
      </c>
      <c r="E2157" s="35" t="s">
        <v>2093</v>
      </c>
      <c r="F2157" s="36" t="s">
        <v>6563</v>
      </c>
      <c r="G2157" s="36" t="s">
        <v>5833</v>
      </c>
      <c r="H2157" s="35" t="s">
        <v>2057</v>
      </c>
      <c r="I2157" s="37">
        <v>0</v>
      </c>
      <c r="J2157" s="52"/>
      <c r="K2157" s="52"/>
      <c r="L2157" s="52" t="str">
        <f>IF(VLOOKUP(B2157,Sheet2!A:B,2,FALSE)=0,"",VLOOKUP(B2157,Sheet2!A:B,2,FALSE))</f>
        <v/>
      </c>
    </row>
    <row r="2158" spans="1:12" x14ac:dyDescent="0.2">
      <c r="B2158" s="29" t="s">
        <v>1843</v>
      </c>
      <c r="C2158" s="29" t="str">
        <f>VLOOKUP(B2158,所有物料对应供应商单价新旧料号对照!A:C,3,0)</f>
        <v>UFBBT124</v>
      </c>
      <c r="D2158" s="29" t="str">
        <f>VLOOKUP(B2158,所有物料对应供应商单价新旧料号对照!A:F,4,0)</f>
        <v>不干胶 UF9032408W标贴 134*190 白底</v>
      </c>
      <c r="E2158" s="35" t="s">
        <v>2093</v>
      </c>
      <c r="F2158" s="36" t="s">
        <v>6564</v>
      </c>
      <c r="G2158" s="36" t="s">
        <v>5833</v>
      </c>
      <c r="H2158" s="35" t="s">
        <v>2057</v>
      </c>
      <c r="I2158" s="37">
        <v>0</v>
      </c>
      <c r="J2158" s="52"/>
      <c r="K2158" s="52"/>
      <c r="L2158" s="52" t="str">
        <f>IF(VLOOKUP(B2158,Sheet2!A:B,2,FALSE)=0,"",VLOOKUP(B2158,Sheet2!A:B,2,FALSE))</f>
        <v/>
      </c>
    </row>
    <row r="2159" spans="1:12" x14ac:dyDescent="0.2">
      <c r="A2159" t="str">
        <f t="shared" ref="A2159:A2163" si="86">F2159&amp;" "&amp;G2159</f>
        <v>标贴9045102-070/RIVF580W 134*190</v>
      </c>
      <c r="B2159" s="29" t="s">
        <v>6565</v>
      </c>
      <c r="C2159" s="29" t="e">
        <f>VLOOKUP(A2159,Sheet5!A:C,2,FALSE)</f>
        <v>#N/A</v>
      </c>
      <c r="D2159" s="29" t="e">
        <f>VLOOKUP(A2159,Sheet5!A:C,3,FALSE)</f>
        <v>#N/A</v>
      </c>
      <c r="E2159" s="35" t="s">
        <v>2093</v>
      </c>
      <c r="F2159" s="108" t="s">
        <v>8689</v>
      </c>
      <c r="G2159" s="108" t="s">
        <v>5833</v>
      </c>
      <c r="H2159" s="35" t="s">
        <v>2057</v>
      </c>
      <c r="I2159" s="37">
        <v>108</v>
      </c>
      <c r="J2159" s="52"/>
      <c r="K2159" s="52"/>
      <c r="L2159" s="52" t="str">
        <f>IF(VLOOKUP(B2159,Sheet2!A:B,2,FALSE)=0,"",VLOOKUP(B2159,Sheet2!A:B,2,FALSE))</f>
        <v/>
      </c>
    </row>
    <row r="2160" spans="1:12" x14ac:dyDescent="0.2">
      <c r="A2160" t="str">
        <f t="shared" si="86"/>
        <v>标贴9045102-075/RIVF580P 134*190</v>
      </c>
      <c r="B2160" s="29" t="s">
        <v>6567</v>
      </c>
      <c r="C2160" s="29" t="e">
        <f>VLOOKUP(A2160,Sheet5!A:C,2,FALSE)</f>
        <v>#N/A</v>
      </c>
      <c r="D2160" s="29" t="e">
        <f>VLOOKUP(A2160,Sheet5!A:C,3,FALSE)</f>
        <v>#N/A</v>
      </c>
      <c r="E2160" s="35" t="s">
        <v>2093</v>
      </c>
      <c r="F2160" s="108" t="s">
        <v>8690</v>
      </c>
      <c r="G2160" s="108" t="s">
        <v>5833</v>
      </c>
      <c r="H2160" s="35" t="s">
        <v>2057</v>
      </c>
      <c r="I2160" s="37">
        <v>300</v>
      </c>
      <c r="J2160" s="52"/>
      <c r="K2160" s="52"/>
      <c r="L2160" s="52" t="str">
        <f>IF(VLOOKUP(B2160,Sheet2!A:B,2,FALSE)=0,"",VLOOKUP(B2160,Sheet2!A:B,2,FALSE))</f>
        <v/>
      </c>
    </row>
    <row r="2161" spans="1:12" x14ac:dyDescent="0.2">
      <c r="A2161" t="str">
        <f t="shared" si="86"/>
        <v>标贴9045102-074/RIVF580B 134*190</v>
      </c>
      <c r="B2161" s="29" t="s">
        <v>6569</v>
      </c>
      <c r="C2161" s="29" t="e">
        <f>VLOOKUP(A2161,Sheet5!A:C,2,FALSE)</f>
        <v>#N/A</v>
      </c>
      <c r="D2161" s="29" t="e">
        <f>VLOOKUP(A2161,Sheet5!A:C,3,FALSE)</f>
        <v>#N/A</v>
      </c>
      <c r="E2161" s="35" t="s">
        <v>2093</v>
      </c>
      <c r="F2161" s="108" t="s">
        <v>8691</v>
      </c>
      <c r="G2161" s="108" t="s">
        <v>5833</v>
      </c>
      <c r="H2161" s="35" t="s">
        <v>2057</v>
      </c>
      <c r="I2161" s="37">
        <v>225</v>
      </c>
      <c r="J2161" s="52"/>
      <c r="K2161" s="52"/>
      <c r="L2161" s="52" t="str">
        <f>IF(VLOOKUP(B2161,Sheet2!A:B,2,FALSE)=0,"",VLOOKUP(B2161,Sheet2!A:B,2,FALSE))</f>
        <v/>
      </c>
    </row>
    <row r="2162" spans="1:12" x14ac:dyDescent="0.2">
      <c r="A2162" t="str">
        <f t="shared" si="86"/>
        <v>标贴9045202-075/RIVF650P 134*190</v>
      </c>
      <c r="B2162" s="29" t="s">
        <v>6571</v>
      </c>
      <c r="C2162" s="29" t="e">
        <f>VLOOKUP(A2162,Sheet5!A:C,2,FALSE)</f>
        <v>#N/A</v>
      </c>
      <c r="D2162" s="29" t="e">
        <f>VLOOKUP(A2162,Sheet5!A:C,3,FALSE)</f>
        <v>#N/A</v>
      </c>
      <c r="E2162" s="35" t="s">
        <v>2093</v>
      </c>
      <c r="F2162" s="108" t="s">
        <v>8692</v>
      </c>
      <c r="G2162" s="108" t="s">
        <v>5833</v>
      </c>
      <c r="H2162" s="35" t="s">
        <v>2057</v>
      </c>
      <c r="I2162" s="37">
        <v>300</v>
      </c>
      <c r="J2162" s="52"/>
      <c r="K2162" s="52"/>
      <c r="L2162" s="52" t="str">
        <f>IF(VLOOKUP(B2162,Sheet2!A:B,2,FALSE)=0,"",VLOOKUP(B2162,Sheet2!A:B,2,FALSE))</f>
        <v/>
      </c>
    </row>
    <row r="2163" spans="1:12" x14ac:dyDescent="0.2">
      <c r="A2163" t="str">
        <f t="shared" si="86"/>
        <v>标贴9032302-074/FF8B 134*190</v>
      </c>
      <c r="B2163" s="29" t="s">
        <v>6573</v>
      </c>
      <c r="C2163" s="29" t="e">
        <f>VLOOKUP(A2163,Sheet5!A:C,2,FALSE)</f>
        <v>#N/A</v>
      </c>
      <c r="D2163" s="29" t="e">
        <f>VLOOKUP(A2163,Sheet5!A:C,3,FALSE)</f>
        <v>#N/A</v>
      </c>
      <c r="E2163" s="35" t="s">
        <v>2093</v>
      </c>
      <c r="F2163" s="108" t="s">
        <v>8693</v>
      </c>
      <c r="G2163" s="108" t="s">
        <v>5833</v>
      </c>
      <c r="H2163" s="35" t="s">
        <v>2057</v>
      </c>
      <c r="I2163" s="37">
        <v>144</v>
      </c>
      <c r="J2163" s="52"/>
      <c r="K2163" s="52"/>
      <c r="L2163" s="52" t="str">
        <f>IF(VLOOKUP(B2163,Sheet2!A:B,2,FALSE)=0,"",VLOOKUP(B2163,Sheet2!A:B,2,FALSE))</f>
        <v/>
      </c>
    </row>
    <row r="2164" spans="1:12" x14ac:dyDescent="0.2">
      <c r="B2164" s="29" t="s">
        <v>1792</v>
      </c>
      <c r="C2164" s="29" t="str">
        <f>VLOOKUP(B2164,所有物料对应供应商单价新旧料号对照!A:C,3,0)</f>
        <v>UFBBT096</v>
      </c>
      <c r="D2164" s="29" t="str">
        <f>VLOOKUP(B2164,所有物料对应供应商单价新旧料号对照!A:F,4,0)</f>
        <v>不干胶 UF90321021B标贴 134*190 白底</v>
      </c>
      <c r="E2164" s="35" t="s">
        <v>2093</v>
      </c>
      <c r="F2164" s="36" t="s">
        <v>6575</v>
      </c>
      <c r="G2164" s="36" t="s">
        <v>5833</v>
      </c>
      <c r="H2164" s="35" t="s">
        <v>2057</v>
      </c>
      <c r="I2164" s="37">
        <v>10</v>
      </c>
      <c r="J2164" s="52"/>
      <c r="K2164" s="52"/>
      <c r="L2164" s="52" t="str">
        <f>IF(VLOOKUP(B2164,Sheet2!A:B,2,FALSE)=0,"",VLOOKUP(B2164,Sheet2!A:B,2,FALSE))</f>
        <v/>
      </c>
    </row>
    <row r="2165" spans="1:12" x14ac:dyDescent="0.2">
      <c r="B2165" s="29" t="s">
        <v>1861</v>
      </c>
      <c r="C2165" s="29" t="str">
        <f>VLOOKUP(B2165,所有物料对应供应商单价新旧料号对照!A:C,3,0)</f>
        <v>UFBBT137</v>
      </c>
      <c r="D2165" s="29" t="str">
        <f>VLOOKUP(B2165,所有物料对应供应商单价新旧料号对照!A:F,4,0)</f>
        <v>不干胶 UFP134B标贴 134*190 白底</v>
      </c>
      <c r="E2165" s="35" t="s">
        <v>2093</v>
      </c>
      <c r="F2165" s="36" t="s">
        <v>6576</v>
      </c>
      <c r="G2165" s="36" t="s">
        <v>5833</v>
      </c>
      <c r="H2165" s="35" t="s">
        <v>2057</v>
      </c>
      <c r="I2165" s="37">
        <v>387</v>
      </c>
      <c r="J2165" s="52"/>
      <c r="K2165" s="52"/>
      <c r="L2165" s="52" t="str">
        <f>IF(VLOOKUP(B2165,Sheet2!A:B,2,FALSE)=0,"",VLOOKUP(B2165,Sheet2!A:B,2,FALSE))</f>
        <v/>
      </c>
    </row>
    <row r="2166" spans="1:12" x14ac:dyDescent="0.2">
      <c r="B2166" s="29" t="s">
        <v>1885</v>
      </c>
      <c r="C2166" s="29" t="str">
        <f>VLOOKUP(B2166,所有物料对应供应商单价新旧料号对照!A:C,3,0)</f>
        <v>UFBBT164</v>
      </c>
      <c r="D2166" s="29" t="str">
        <f>VLOOKUP(B2166,所有物料对应供应商单价新旧料号对照!A:F,4,0)</f>
        <v>不干胶 UFP100LB标贴 134*190 白底</v>
      </c>
      <c r="E2166" s="35" t="s">
        <v>2093</v>
      </c>
      <c r="F2166" s="36" t="s">
        <v>6577</v>
      </c>
      <c r="G2166" s="36" t="s">
        <v>5833</v>
      </c>
      <c r="H2166" s="35" t="s">
        <v>2057</v>
      </c>
      <c r="I2166" s="37">
        <v>336</v>
      </c>
      <c r="J2166" s="52"/>
      <c r="K2166" s="52"/>
      <c r="L2166" s="52" t="str">
        <f>IF(VLOOKUP(B2166,Sheet2!A:B,2,FALSE)=0,"",VLOOKUP(B2166,Sheet2!A:B,2,FALSE))</f>
        <v/>
      </c>
    </row>
    <row r="2167" spans="1:12" x14ac:dyDescent="0.2">
      <c r="A2167" t="str">
        <f>F2167&amp;" "&amp;G2167</f>
        <v>标贴90326021-074FC4B 134*190</v>
      </c>
      <c r="B2167" s="29" t="s">
        <v>6578</v>
      </c>
      <c r="C2167" s="29" t="e">
        <f>VLOOKUP(A2167,Sheet5!A:C,2,FALSE)</f>
        <v>#N/A</v>
      </c>
      <c r="D2167" s="29" t="e">
        <f>VLOOKUP(A2167,Sheet5!A:C,3,FALSE)</f>
        <v>#N/A</v>
      </c>
      <c r="E2167" s="35" t="s">
        <v>2093</v>
      </c>
      <c r="F2167" s="108" t="s">
        <v>8694</v>
      </c>
      <c r="G2167" s="108" t="s">
        <v>5833</v>
      </c>
      <c r="H2167" s="35" t="s">
        <v>2057</v>
      </c>
      <c r="I2167" s="37">
        <v>86</v>
      </c>
      <c r="J2167" s="52"/>
      <c r="K2167" s="52"/>
      <c r="L2167" s="52" t="str">
        <f>IF(VLOOKUP(B2167,Sheet2!A:B,2,FALSE)=0,"",VLOOKUP(B2167,Sheet2!A:B,2,FALSE))</f>
        <v/>
      </c>
    </row>
    <row r="2168" spans="1:12" x14ac:dyDescent="0.2">
      <c r="B2168" s="29" t="s">
        <v>1708</v>
      </c>
      <c r="C2168" s="29" t="str">
        <f>VLOOKUP(B2168,所有物料对应供应商单价新旧料号对照!A:C,3,0)</f>
        <v>UFBBT049</v>
      </c>
      <c r="D2168" s="29" t="str">
        <f>VLOOKUP(B2168,所有物料对应供应商单价新旧料号对照!A:F,4,0)</f>
        <v>不干胶 UF9032202B标贴 134*190 白底</v>
      </c>
      <c r="E2168" s="35" t="s">
        <v>2093</v>
      </c>
      <c r="F2168" s="36" t="s">
        <v>6580</v>
      </c>
      <c r="G2168" s="36" t="s">
        <v>5833</v>
      </c>
      <c r="H2168" s="35" t="s">
        <v>2057</v>
      </c>
      <c r="I2168" s="37">
        <v>107</v>
      </c>
      <c r="J2168" s="52"/>
      <c r="K2168" s="52"/>
      <c r="L2168" s="52" t="str">
        <f>IF(VLOOKUP(B2168,Sheet2!A:B,2,FALSE)=0,"",VLOOKUP(B2168,Sheet2!A:B,2,FALSE))</f>
        <v/>
      </c>
    </row>
    <row r="2169" spans="1:12" x14ac:dyDescent="0.2">
      <c r="A2169" t="str">
        <f t="shared" ref="A2169:A2170" si="87">F2169&amp;" "&amp;G2169</f>
        <v>标贴9045202-070/RIVF650W 134*190</v>
      </c>
      <c r="B2169" s="29" t="s">
        <v>6581</v>
      </c>
      <c r="C2169" s="29" t="e">
        <f>VLOOKUP(A2169,Sheet5!A:C,2,FALSE)</f>
        <v>#N/A</v>
      </c>
      <c r="D2169" s="29" t="e">
        <f>VLOOKUP(A2169,Sheet5!A:C,3,FALSE)</f>
        <v>#N/A</v>
      </c>
      <c r="E2169" s="35" t="s">
        <v>2093</v>
      </c>
      <c r="F2169" s="108" t="s">
        <v>8695</v>
      </c>
      <c r="G2169" s="108" t="s">
        <v>5833</v>
      </c>
      <c r="H2169" s="35" t="s">
        <v>2057</v>
      </c>
      <c r="I2169" s="37">
        <v>258</v>
      </c>
      <c r="J2169" s="52"/>
      <c r="K2169" s="52"/>
      <c r="L2169" s="52" t="str">
        <f>IF(VLOOKUP(B2169,Sheet2!A:B,2,FALSE)=0,"",VLOOKUP(B2169,Sheet2!A:B,2,FALSE))</f>
        <v/>
      </c>
    </row>
    <row r="2170" spans="1:12" x14ac:dyDescent="0.2">
      <c r="A2170" t="str">
        <f t="shared" si="87"/>
        <v>标贴9045202-074/RIVF650B 134*190</v>
      </c>
      <c r="B2170" s="29" t="s">
        <v>6583</v>
      </c>
      <c r="C2170" s="29" t="e">
        <f>VLOOKUP(A2170,Sheet5!A:C,2,FALSE)</f>
        <v>#N/A</v>
      </c>
      <c r="D2170" s="29" t="e">
        <f>VLOOKUP(A2170,Sheet5!A:C,3,FALSE)</f>
        <v>#N/A</v>
      </c>
      <c r="E2170" s="35" t="s">
        <v>2093</v>
      </c>
      <c r="F2170" s="108" t="s">
        <v>8696</v>
      </c>
      <c r="G2170" s="108" t="s">
        <v>5833</v>
      </c>
      <c r="H2170" s="35" t="s">
        <v>2057</v>
      </c>
      <c r="I2170" s="37">
        <v>207</v>
      </c>
      <c r="J2170" s="52"/>
      <c r="K2170" s="52"/>
      <c r="L2170" s="52" t="str">
        <f>IF(VLOOKUP(B2170,Sheet2!A:B,2,FALSE)=0,"",VLOOKUP(B2170,Sheet2!A:B,2,FALSE))</f>
        <v/>
      </c>
    </row>
    <row r="2171" spans="1:12" x14ac:dyDescent="0.2">
      <c r="B2171" s="29" t="s">
        <v>1526</v>
      </c>
      <c r="C2171" s="29" t="str">
        <f>VLOOKUP(B2171,所有物料对应供应商单价新旧料号对照!A:C,3,0)</f>
        <v>UFBZX009</v>
      </c>
      <c r="D2171" s="29" t="str">
        <f>VLOOKUP(B2171,所有物料对应供应商单价新旧料号对照!A:F,4,0)</f>
        <v>五层牛卡纸 UF9032108内纸箱 585*65*730 原色 附图</v>
      </c>
      <c r="E2171" s="35" t="s">
        <v>2093</v>
      </c>
      <c r="F2171" s="36" t="s">
        <v>6585</v>
      </c>
      <c r="G2171" s="36" t="s">
        <v>6220</v>
      </c>
      <c r="H2171" s="35" t="s">
        <v>2089</v>
      </c>
      <c r="I2171" s="37">
        <v>15</v>
      </c>
      <c r="J2171" s="52"/>
      <c r="K2171" s="52"/>
      <c r="L2171" s="52">
        <v>31</v>
      </c>
    </row>
    <row r="2172" spans="1:12" x14ac:dyDescent="0.2">
      <c r="A2172" t="str">
        <f t="shared" ref="A2172:A2176" si="88">F2172&amp;" "&amp;G2172</f>
        <v>水性哑光白二分光实HZZP007 水性哑光白二分光实HZZP007mm</v>
      </c>
      <c r="B2172" s="29" t="s">
        <v>6586</v>
      </c>
      <c r="C2172" s="29" t="e">
        <f>VLOOKUP(A2172,Sheet5!A:C,2,FALSE)</f>
        <v>#N/A</v>
      </c>
      <c r="D2172" s="29" t="e">
        <f>VLOOKUP(A2172,Sheet5!A:C,3,FALSE)</f>
        <v>#N/A</v>
      </c>
      <c r="E2172" s="35" t="s">
        <v>2055</v>
      </c>
      <c r="F2172" s="108" t="s">
        <v>8697</v>
      </c>
      <c r="G2172" s="108" t="s">
        <v>8698</v>
      </c>
      <c r="H2172" s="35" t="s">
        <v>1062</v>
      </c>
      <c r="I2172" s="37">
        <v>287.5</v>
      </c>
      <c r="J2172" s="52"/>
      <c r="K2172" s="52"/>
      <c r="L2172" s="52" t="str">
        <f>IF(VLOOKUP(B2172,Sheet2!A:B,2,FALSE)=0,"",VLOOKUP(B2172,Sheet2!A:B,2,FALSE))</f>
        <v/>
      </c>
    </row>
    <row r="2173" spans="1:12" x14ac:dyDescent="0.2">
      <c r="A2173" t="str">
        <f t="shared" si="88"/>
        <v>贝壳拉手HYSO116 贝壳拉手HYSO116mm</v>
      </c>
      <c r="B2173" s="29" t="s">
        <v>6589</v>
      </c>
      <c r="C2173" s="29" t="e">
        <f>VLOOKUP(A2173,Sheet5!A:C,2,FALSE)</f>
        <v>#N/A</v>
      </c>
      <c r="D2173" s="29" t="e">
        <f>VLOOKUP(A2173,Sheet5!A:C,3,FALSE)</f>
        <v>#N/A</v>
      </c>
      <c r="E2173" s="35" t="s">
        <v>2079</v>
      </c>
      <c r="F2173" s="108" t="s">
        <v>8699</v>
      </c>
      <c r="G2173" s="108" t="s">
        <v>8700</v>
      </c>
      <c r="H2173" s="35" t="s">
        <v>2089</v>
      </c>
      <c r="I2173" s="37">
        <v>16910</v>
      </c>
      <c r="J2173" s="52"/>
      <c r="K2173" s="52"/>
      <c r="L2173" s="52" t="str">
        <f>IF(VLOOKUP(B2173,Sheet2!A:B,2,FALSE)=0,"",VLOOKUP(B2173,Sheet2!A:B,2,FALSE))</f>
        <v/>
      </c>
    </row>
    <row r="2174" spans="1:12" x14ac:dyDescent="0.2">
      <c r="A2174" t="str">
        <f t="shared" si="88"/>
        <v>圆盘砂400#背绒 圆盘砂400mm</v>
      </c>
      <c r="B2174" s="29" t="s">
        <v>6592</v>
      </c>
      <c r="C2174" s="29" t="str">
        <f>VLOOKUP(A2174,Sheet5!A:C,2,FALSE)</f>
        <v>UFFQT068</v>
      </c>
      <c r="D2174" s="29" t="str">
        <f>VLOOKUP(A2174,Sheet5!A:C,3,FALSE)</f>
        <v>棕刚玉 圆形背绒 240目 Ø125</v>
      </c>
      <c r="E2174" s="35" t="s">
        <v>2417</v>
      </c>
      <c r="F2174" s="108" t="s">
        <v>8369</v>
      </c>
      <c r="G2174" s="108" t="s">
        <v>8370</v>
      </c>
      <c r="H2174" s="35" t="s">
        <v>2057</v>
      </c>
      <c r="I2174" s="37">
        <v>600</v>
      </c>
      <c r="J2174" s="52"/>
      <c r="K2174" s="52"/>
      <c r="L2174" s="52">
        <f>IF(VLOOKUP(B2174,Sheet2!A:B,2,FALSE)=0,"",VLOOKUP(B2174,Sheet2!A:B,2,FALSE))</f>
        <v>3550</v>
      </c>
    </row>
    <row r="2175" spans="1:12" x14ac:dyDescent="0.2">
      <c r="A2175" t="str">
        <f t="shared" si="88"/>
        <v>泡沫板2000*2010*20 2000*1210*20</v>
      </c>
      <c r="B2175" s="29" t="s">
        <v>6595</v>
      </c>
      <c r="C2175" s="29" t="e">
        <f>VLOOKUP(A2175,Sheet5!A:C,2,FALSE)</f>
        <v>#N/A</v>
      </c>
      <c r="D2175" s="29" t="e">
        <f>VLOOKUP(A2175,Sheet5!A:C,3,FALSE)</f>
        <v>#N/A</v>
      </c>
      <c r="E2175" s="35" t="s">
        <v>2093</v>
      </c>
      <c r="F2175" s="108" t="s">
        <v>8701</v>
      </c>
      <c r="G2175" s="108" t="s">
        <v>2095</v>
      </c>
      <c r="H2175" s="35" t="s">
        <v>2096</v>
      </c>
      <c r="I2175" s="37">
        <v>141.30200000000008</v>
      </c>
      <c r="J2175" s="52"/>
      <c r="K2175" s="52"/>
      <c r="L2175" s="52" t="str">
        <f>IF(VLOOKUP(B2175,Sheet2!A:B,2,FALSE)=0,"",VLOOKUP(B2175,Sheet2!A:B,2,FALSE))</f>
        <v/>
      </c>
    </row>
    <row r="2176" spans="1:12" x14ac:dyDescent="0.2">
      <c r="A2176" t="str">
        <f t="shared" si="88"/>
        <v>木肖8*40 木肖8*40mm</v>
      </c>
      <c r="B2176" s="29" t="s">
        <v>6597</v>
      </c>
      <c r="C2176" s="29" t="str">
        <f>VLOOKUP(A2176,Sheet5!A:C,2,FALSE)</f>
        <v>UFPSJ005</v>
      </c>
      <c r="D2176" s="29" t="str">
        <f>VLOOKUP(A2176,Sheet5!A:C,3,FALSE)</f>
        <v>实木 圆形 木榫 Φ8*40</v>
      </c>
      <c r="E2176" s="35" t="s">
        <v>2093</v>
      </c>
      <c r="F2176" s="108" t="s">
        <v>8371</v>
      </c>
      <c r="G2176" s="108" t="s">
        <v>8372</v>
      </c>
      <c r="H2176" s="35" t="s">
        <v>2089</v>
      </c>
      <c r="I2176" s="37">
        <v>112000</v>
      </c>
      <c r="J2176" s="52"/>
      <c r="K2176" s="52"/>
      <c r="L2176" s="52">
        <f>IF(VLOOKUP(B2176,Sheet2!A:B,2,FALSE)=0,"",VLOOKUP(B2176,Sheet2!A:B,2,FALSE))</f>
        <v>100000</v>
      </c>
    </row>
    <row r="2177" spans="1:13" x14ac:dyDescent="0.2">
      <c r="B2177" s="29" t="s">
        <v>1599</v>
      </c>
      <c r="C2177" s="29" t="str">
        <f>VLOOKUP(B2177,所有物料对应供应商单价新旧料号对照!A:C,3,0)</f>
        <v>UFBZX054</v>
      </c>
      <c r="D2177" s="29" t="str">
        <f>VLOOKUP(B2177,所有物料对应供应商单价新旧料号对照!A:F,4,0)</f>
        <v>五层牛卡纸 UF9012001-363外纸箱 640*340*60 原色 附图</v>
      </c>
      <c r="E2177" s="35" t="s">
        <v>2093</v>
      </c>
      <c r="F2177" s="36" t="s">
        <v>6600</v>
      </c>
      <c r="G2177" s="36" t="s">
        <v>6223</v>
      </c>
      <c r="H2177" s="35" t="s">
        <v>2089</v>
      </c>
      <c r="I2177" s="37">
        <v>8.5</v>
      </c>
      <c r="J2177" s="52"/>
      <c r="K2177" s="52"/>
      <c r="L2177" s="52" t="str">
        <f>IF(VLOOKUP(B2177,Sheet2!A:B,2,FALSE)=0,"",VLOOKUP(B2177,Sheet2!A:B,2,FALSE))</f>
        <v/>
      </c>
    </row>
    <row r="2178" spans="1:13" x14ac:dyDescent="0.2">
      <c r="B2178" s="29" t="s">
        <v>1601</v>
      </c>
      <c r="C2178" s="29" t="str">
        <f>VLOOKUP(B2178,所有物料对应供应商单价新旧料号对照!A:C,3,0)</f>
        <v>UFBZX055</v>
      </c>
      <c r="D2178" s="29" t="str">
        <f>VLOOKUP(B2178,所有物料对应供应商单价新旧料号对照!A:F,4,0)</f>
        <v>五层牛卡纸 UF9012001-364外纸箱 940*340*60 原色 附图</v>
      </c>
      <c r="E2178" s="35" t="s">
        <v>2093</v>
      </c>
      <c r="F2178" s="36" t="s">
        <v>6601</v>
      </c>
      <c r="G2178" s="36" t="s">
        <v>6602</v>
      </c>
      <c r="H2178" s="35" t="s">
        <v>2089</v>
      </c>
      <c r="I2178" s="37">
        <v>37</v>
      </c>
      <c r="J2178" s="52"/>
      <c r="K2178" s="52"/>
      <c r="L2178" s="52" t="str">
        <f>IF(VLOOKUP(B2178,Sheet2!A:B,2,FALSE)=0,"",VLOOKUP(B2178,Sheet2!A:B,2,FALSE))</f>
        <v/>
      </c>
    </row>
    <row r="2179" spans="1:13" x14ac:dyDescent="0.2">
      <c r="A2179" t="str">
        <f t="shared" ref="A2179:A2180" si="89">F2179&amp;" "&amp;G2179</f>
        <v>纸皮 1500*2500</v>
      </c>
      <c r="B2179" s="29" t="s">
        <v>6604</v>
      </c>
      <c r="C2179" s="29" t="e">
        <f>VLOOKUP(A2179,Sheet5!A:C,2,FALSE)</f>
        <v>#N/A</v>
      </c>
      <c r="D2179" s="29" t="e">
        <f>VLOOKUP(A2179,Sheet5!A:C,3,FALSE)</f>
        <v>#N/A</v>
      </c>
      <c r="E2179" s="35" t="s">
        <v>2093</v>
      </c>
      <c r="F2179" s="108" t="s">
        <v>6605</v>
      </c>
      <c r="G2179" s="108" t="s">
        <v>6606</v>
      </c>
      <c r="H2179" s="35" t="s">
        <v>2089</v>
      </c>
      <c r="I2179" s="37">
        <v>70</v>
      </c>
      <c r="J2179" s="52"/>
      <c r="K2179" s="52"/>
      <c r="L2179" s="52" t="str">
        <f>IF(VLOOKUP(B2179,Sheet2!A:B,2,FALSE)=0,"",VLOOKUP(B2179,Sheet2!A:B,2,FALSE))</f>
        <v/>
      </c>
    </row>
    <row r="2180" spans="1:13" x14ac:dyDescent="0.2">
      <c r="A2180" t="str">
        <f t="shared" si="89"/>
        <v>纸箱9032208-072外箱 845*525*625</v>
      </c>
      <c r="B2180" s="29" t="s">
        <v>6607</v>
      </c>
      <c r="C2180" s="29" t="e">
        <f>VLOOKUP(A2180,Sheet5!A:C,2,FALSE)</f>
        <v>#N/A</v>
      </c>
      <c r="D2180" s="29" t="e">
        <f>VLOOKUP(A2180,Sheet5!A:C,3,FALSE)</f>
        <v>#N/A</v>
      </c>
      <c r="E2180" s="35" t="s">
        <v>2093</v>
      </c>
      <c r="F2180" s="108" t="s">
        <v>8702</v>
      </c>
      <c r="G2180" s="108" t="s">
        <v>6221</v>
      </c>
      <c r="H2180" s="35" t="s">
        <v>2089</v>
      </c>
      <c r="I2180" s="37">
        <v>16</v>
      </c>
      <c r="J2180" s="52"/>
      <c r="K2180" s="52"/>
      <c r="L2180" s="52" t="str">
        <f>IF(VLOOKUP(B2180,Sheet2!A:B,2,FALSE)=0,"",VLOOKUP(B2180,Sheet2!A:B,2,FALSE))</f>
        <v/>
      </c>
    </row>
    <row r="2181" spans="1:13" x14ac:dyDescent="0.2">
      <c r="B2181" s="29" t="s">
        <v>1534</v>
      </c>
      <c r="C2181" s="29" t="str">
        <f>VLOOKUP(B2181,所有物料对应供应商单价新旧料号对照!A:C,3,0)</f>
        <v>UFBZX014</v>
      </c>
      <c r="D2181" s="29" t="str">
        <f>VLOOKUP(B2181,所有物料对应供应商单价新旧料号对照!A:F,4,0)</f>
        <v>五层牛卡纸 UF9032208内纸箱 585*65*780 原色 附图</v>
      </c>
      <c r="E2181" s="35" t="s">
        <v>2093</v>
      </c>
      <c r="F2181" s="36" t="s">
        <v>6609</v>
      </c>
      <c r="G2181" s="36" t="s">
        <v>5483</v>
      </c>
      <c r="H2181" s="35" t="s">
        <v>2089</v>
      </c>
      <c r="I2181" s="37">
        <v>21</v>
      </c>
      <c r="J2181" s="52"/>
      <c r="K2181" s="52"/>
      <c r="L2181" s="52">
        <v>4</v>
      </c>
    </row>
    <row r="2182" spans="1:13" x14ac:dyDescent="0.2">
      <c r="B2182" s="29" t="s">
        <v>1542</v>
      </c>
      <c r="C2182" s="29" t="str">
        <f>VLOOKUP(B2182,所有物料对应供应商单价新旧料号对照!A:C,3,0)</f>
        <v>UFBZX019</v>
      </c>
      <c r="D2182" s="29" t="str">
        <f>VLOOKUP(B2182,所有物料对应供应商单价新旧料号对照!A:F,4,0)</f>
        <v>五层牛卡纸 UF9032308内纸箱 1745*65*585 原色 附图</v>
      </c>
      <c r="E2182" s="35" t="s">
        <v>2093</v>
      </c>
      <c r="F2182" s="36" t="s">
        <v>6610</v>
      </c>
      <c r="G2182" s="36" t="s">
        <v>5479</v>
      </c>
      <c r="H2182" s="35" t="s">
        <v>2089</v>
      </c>
      <c r="I2182" s="37">
        <v>372</v>
      </c>
      <c r="J2182" s="52"/>
      <c r="K2182" s="52"/>
      <c r="L2182" s="52">
        <f>61+105</f>
        <v>166</v>
      </c>
    </row>
    <row r="2183" spans="1:13" x14ac:dyDescent="0.2">
      <c r="A2183" t="str">
        <f t="shared" ref="A2183:A2200" si="90">F2183&amp;" "&amp;G2183</f>
        <v>台面920*530 人造雅士白30#</v>
      </c>
      <c r="B2183" s="29" t="s">
        <v>6611</v>
      </c>
      <c r="C2183" s="29" t="e">
        <f>VLOOKUP(A2183,Sheet5!A:C,2,FALSE)</f>
        <v>#N/A</v>
      </c>
      <c r="D2183" s="29" t="e">
        <f>VLOOKUP(A2183,Sheet5!A:C,3,FALSE)</f>
        <v>#N/A</v>
      </c>
      <c r="E2183" s="35" t="s">
        <v>2055</v>
      </c>
      <c r="F2183" s="108" t="s">
        <v>8703</v>
      </c>
      <c r="G2183" s="108" t="s">
        <v>8704</v>
      </c>
      <c r="H2183" s="35" t="s">
        <v>2471</v>
      </c>
      <c r="I2183" s="37">
        <v>1</v>
      </c>
      <c r="J2183" s="52"/>
      <c r="K2183" s="52"/>
      <c r="L2183" s="52" t="str">
        <f>IF(VLOOKUP(B2183,Sheet2!A:B,2,FALSE)=0,"",VLOOKUP(B2183,Sheet2!A:B,2,FALSE))</f>
        <v/>
      </c>
      <c r="M2183" s="56" t="s">
        <v>7743</v>
      </c>
    </row>
    <row r="2184" spans="1:13" x14ac:dyDescent="0.2">
      <c r="A2184" t="str">
        <f t="shared" si="90"/>
        <v>挡水条920*50 人造雅士白30#</v>
      </c>
      <c r="B2184" s="29" t="s">
        <v>6614</v>
      </c>
      <c r="C2184" s="29" t="e">
        <f>VLOOKUP(A2184,Sheet5!A:C,2,FALSE)</f>
        <v>#N/A</v>
      </c>
      <c r="D2184" s="29" t="e">
        <f>VLOOKUP(A2184,Sheet5!A:C,3,FALSE)</f>
        <v>#N/A</v>
      </c>
      <c r="E2184" s="35" t="s">
        <v>2055</v>
      </c>
      <c r="F2184" s="108" t="s">
        <v>8705</v>
      </c>
      <c r="G2184" s="108" t="s">
        <v>8704</v>
      </c>
      <c r="H2184" s="35" t="s">
        <v>2471</v>
      </c>
      <c r="I2184" s="37">
        <v>1</v>
      </c>
      <c r="J2184" s="52"/>
      <c r="K2184" s="52"/>
      <c r="L2184" s="52" t="str">
        <f>IF(VLOOKUP(B2184,Sheet2!A:B,2,FALSE)=0,"",VLOOKUP(B2184,Sheet2!A:B,2,FALSE))</f>
        <v/>
      </c>
      <c r="M2184" s="56" t="s">
        <v>7743</v>
      </c>
    </row>
    <row r="2185" spans="1:13" x14ac:dyDescent="0.2">
      <c r="A2185" t="str">
        <f t="shared" si="90"/>
        <v>挡水条516*50 人造雅士白30#</v>
      </c>
      <c r="B2185" s="29" t="s">
        <v>6616</v>
      </c>
      <c r="C2185" s="29" t="e">
        <f>VLOOKUP(A2185,Sheet5!A:C,2,FALSE)</f>
        <v>#N/A</v>
      </c>
      <c r="D2185" s="29" t="e">
        <f>VLOOKUP(A2185,Sheet5!A:C,3,FALSE)</f>
        <v>#N/A</v>
      </c>
      <c r="E2185" s="35" t="s">
        <v>2055</v>
      </c>
      <c r="F2185" s="108" t="s">
        <v>8706</v>
      </c>
      <c r="G2185" s="108" t="s">
        <v>8704</v>
      </c>
      <c r="H2185" s="35" t="s">
        <v>2471</v>
      </c>
      <c r="I2185" s="37">
        <v>2</v>
      </c>
      <c r="J2185" s="52"/>
      <c r="K2185" s="52"/>
      <c r="L2185" s="52" t="str">
        <f>IF(VLOOKUP(B2185,Sheet2!A:B,2,FALSE)=0,"",VLOOKUP(B2185,Sheet2!A:B,2,FALSE))</f>
        <v/>
      </c>
      <c r="M2185" s="56" t="s">
        <v>7743</v>
      </c>
    </row>
    <row r="2186" spans="1:13" x14ac:dyDescent="0.2">
      <c r="A2186" t="str">
        <f t="shared" si="90"/>
        <v>台面1595*400 人造雅士白30#/19F</v>
      </c>
      <c r="B2186" s="29" t="s">
        <v>6618</v>
      </c>
      <c r="C2186" s="29" t="e">
        <f>VLOOKUP(A2186,Sheet5!A:C,2,FALSE)</f>
        <v>#N/A</v>
      </c>
      <c r="D2186" s="29" t="e">
        <f>VLOOKUP(A2186,Sheet5!A:C,3,FALSE)</f>
        <v>#N/A</v>
      </c>
      <c r="E2186" s="35" t="s">
        <v>2055</v>
      </c>
      <c r="F2186" s="108" t="s">
        <v>8707</v>
      </c>
      <c r="G2186" s="108" t="s">
        <v>8708</v>
      </c>
      <c r="H2186" s="35" t="s">
        <v>2471</v>
      </c>
      <c r="I2186" s="37">
        <v>1</v>
      </c>
      <c r="J2186" s="52"/>
      <c r="K2186" s="52"/>
      <c r="L2186" s="52" t="str">
        <f>IF(VLOOKUP(B2186,Sheet2!A:B,2,FALSE)=0,"",VLOOKUP(B2186,Sheet2!A:B,2,FALSE))</f>
        <v/>
      </c>
      <c r="M2186" s="56" t="s">
        <v>7743</v>
      </c>
    </row>
    <row r="2187" spans="1:13" x14ac:dyDescent="0.2">
      <c r="A2187" t="str">
        <f t="shared" si="90"/>
        <v>挡水条1595*50 人造雅士白30#/19F</v>
      </c>
      <c r="B2187" s="29" t="s">
        <v>6621</v>
      </c>
      <c r="C2187" s="29" t="e">
        <f>VLOOKUP(A2187,Sheet5!A:C,2,FALSE)</f>
        <v>#N/A</v>
      </c>
      <c r="D2187" s="29" t="e">
        <f>VLOOKUP(A2187,Sheet5!A:C,3,FALSE)</f>
        <v>#N/A</v>
      </c>
      <c r="E2187" s="35" t="s">
        <v>2055</v>
      </c>
      <c r="F2187" s="108" t="s">
        <v>8709</v>
      </c>
      <c r="G2187" s="108" t="s">
        <v>8708</v>
      </c>
      <c r="H2187" s="35" t="s">
        <v>2471</v>
      </c>
      <c r="I2187" s="37">
        <v>1</v>
      </c>
      <c r="J2187" s="52"/>
      <c r="K2187" s="52"/>
      <c r="L2187" s="52" t="str">
        <f>IF(VLOOKUP(B2187,Sheet2!A:B,2,FALSE)=0,"",VLOOKUP(B2187,Sheet2!A:B,2,FALSE))</f>
        <v/>
      </c>
      <c r="M2187" s="56" t="s">
        <v>7743</v>
      </c>
    </row>
    <row r="2188" spans="1:13" x14ac:dyDescent="0.2">
      <c r="A2188" t="str">
        <f t="shared" si="90"/>
        <v>台面1595*400 人造雅士白28#</v>
      </c>
      <c r="B2188" s="29" t="s">
        <v>6623</v>
      </c>
      <c r="C2188" s="29" t="e">
        <f>VLOOKUP(A2188,Sheet5!A:C,2,FALSE)</f>
        <v>#N/A</v>
      </c>
      <c r="D2188" s="29" t="e">
        <f>VLOOKUP(A2188,Sheet5!A:C,3,FALSE)</f>
        <v>#N/A</v>
      </c>
      <c r="E2188" s="35" t="s">
        <v>2055</v>
      </c>
      <c r="F2188" s="108" t="s">
        <v>8707</v>
      </c>
      <c r="G2188" s="108" t="s">
        <v>8710</v>
      </c>
      <c r="H2188" s="35" t="s">
        <v>2471</v>
      </c>
      <c r="I2188" s="37">
        <v>1</v>
      </c>
      <c r="J2188" s="52"/>
      <c r="K2188" s="52"/>
      <c r="L2188" s="52" t="str">
        <f>IF(VLOOKUP(B2188,Sheet2!A:B,2,FALSE)=0,"",VLOOKUP(B2188,Sheet2!A:B,2,FALSE))</f>
        <v/>
      </c>
      <c r="M2188" s="56" t="s">
        <v>7743</v>
      </c>
    </row>
    <row r="2189" spans="1:13" x14ac:dyDescent="0.2">
      <c r="A2189" t="str">
        <f t="shared" si="90"/>
        <v>挡水条1595*50 人造雅士白28#</v>
      </c>
      <c r="B2189" s="29" t="s">
        <v>6625</v>
      </c>
      <c r="C2189" s="29" t="e">
        <f>VLOOKUP(A2189,Sheet5!A:C,2,FALSE)</f>
        <v>#N/A</v>
      </c>
      <c r="D2189" s="29" t="e">
        <f>VLOOKUP(A2189,Sheet5!A:C,3,FALSE)</f>
        <v>#N/A</v>
      </c>
      <c r="E2189" s="35" t="s">
        <v>2055</v>
      </c>
      <c r="F2189" s="108" t="s">
        <v>8709</v>
      </c>
      <c r="G2189" s="108" t="s">
        <v>8710</v>
      </c>
      <c r="H2189" s="35" t="s">
        <v>2471</v>
      </c>
      <c r="I2189" s="37">
        <v>1</v>
      </c>
      <c r="J2189" s="52"/>
      <c r="K2189" s="52"/>
      <c r="L2189" s="52" t="str">
        <f>IF(VLOOKUP(B2189,Sheet2!A:B,2,FALSE)=0,"",VLOOKUP(B2189,Sheet2!A:B,2,FALSE))</f>
        <v/>
      </c>
      <c r="M2189" s="56" t="s">
        <v>7743</v>
      </c>
    </row>
    <row r="2190" spans="1:13" x14ac:dyDescent="0.2">
      <c r="A2190" t="str">
        <f t="shared" si="90"/>
        <v>台面1190*580单孔 爵士白SMO45S12</v>
      </c>
      <c r="B2190" s="29" t="s">
        <v>6626</v>
      </c>
      <c r="C2190" s="29" t="e">
        <f>VLOOKUP(A2190,Sheet5!A:C,2,FALSE)</f>
        <v>#N/A</v>
      </c>
      <c r="D2190" s="29" t="e">
        <f>VLOOKUP(A2190,Sheet5!A:C,3,FALSE)</f>
        <v>#N/A</v>
      </c>
      <c r="E2190" s="35" t="s">
        <v>2055</v>
      </c>
      <c r="F2190" s="108" t="s">
        <v>8711</v>
      </c>
      <c r="G2190" s="108" t="s">
        <v>8712</v>
      </c>
      <c r="H2190" s="35" t="s">
        <v>2471</v>
      </c>
      <c r="I2190" s="37">
        <v>1</v>
      </c>
      <c r="J2190" s="52"/>
      <c r="K2190" s="52"/>
      <c r="L2190" s="52" t="str">
        <f>IF(VLOOKUP(B2190,Sheet2!A:B,2,FALSE)=0,"",VLOOKUP(B2190,Sheet2!A:B,2,FALSE))</f>
        <v/>
      </c>
      <c r="M2190" s="56" t="s">
        <v>7743</v>
      </c>
    </row>
    <row r="2191" spans="1:13" x14ac:dyDescent="0.2">
      <c r="A2191" t="str">
        <f t="shared" si="90"/>
        <v>挡水条1140*70 爵士白SMO45S12</v>
      </c>
      <c r="B2191" s="29" t="s">
        <v>6629</v>
      </c>
      <c r="C2191" s="29" t="e">
        <f>VLOOKUP(A2191,Sheet5!A:C,2,FALSE)</f>
        <v>#N/A</v>
      </c>
      <c r="D2191" s="29" t="e">
        <f>VLOOKUP(A2191,Sheet5!A:C,3,FALSE)</f>
        <v>#N/A</v>
      </c>
      <c r="E2191" s="35" t="s">
        <v>2055</v>
      </c>
      <c r="F2191" s="108" t="s">
        <v>8713</v>
      </c>
      <c r="G2191" s="108" t="s">
        <v>8712</v>
      </c>
      <c r="H2191" s="35" t="s">
        <v>2471</v>
      </c>
      <c r="I2191" s="37">
        <v>1</v>
      </c>
      <c r="J2191" s="52"/>
      <c r="K2191" s="52"/>
      <c r="L2191" s="52" t="str">
        <f>IF(VLOOKUP(B2191,Sheet2!A:B,2,FALSE)=0,"",VLOOKUP(B2191,Sheet2!A:B,2,FALSE))</f>
        <v/>
      </c>
      <c r="M2191" s="56" t="s">
        <v>7743</v>
      </c>
    </row>
    <row r="2192" spans="1:13" x14ac:dyDescent="0.2">
      <c r="A2192" t="str">
        <f t="shared" si="90"/>
        <v>台面1190*580三孔 爵士白SMO45S12</v>
      </c>
      <c r="B2192" s="29" t="s">
        <v>6631</v>
      </c>
      <c r="C2192" s="29" t="e">
        <f>VLOOKUP(A2192,Sheet5!A:C,2,FALSE)</f>
        <v>#N/A</v>
      </c>
      <c r="D2192" s="29" t="e">
        <f>VLOOKUP(A2192,Sheet5!A:C,3,FALSE)</f>
        <v>#N/A</v>
      </c>
      <c r="E2192" s="35" t="s">
        <v>2055</v>
      </c>
      <c r="F2192" s="108" t="s">
        <v>8714</v>
      </c>
      <c r="G2192" s="108" t="s">
        <v>8712</v>
      </c>
      <c r="H2192" s="35" t="s">
        <v>2471</v>
      </c>
      <c r="I2192" s="37">
        <v>1</v>
      </c>
      <c r="J2192" s="52"/>
      <c r="K2192" s="52"/>
      <c r="L2192" s="52" t="str">
        <f>IF(VLOOKUP(B2192,Sheet2!A:B,2,FALSE)=0,"",VLOOKUP(B2192,Sheet2!A:B,2,FALSE))</f>
        <v/>
      </c>
      <c r="M2192" s="56" t="s">
        <v>7743</v>
      </c>
    </row>
    <row r="2193" spans="1:13" x14ac:dyDescent="0.2">
      <c r="A2193" t="str">
        <f t="shared" si="90"/>
        <v>挡水条1140*70 爵士白SMO45S12</v>
      </c>
      <c r="B2193" s="29" t="s">
        <v>6633</v>
      </c>
      <c r="C2193" s="29" t="e">
        <f>VLOOKUP(A2193,Sheet5!A:C,2,FALSE)</f>
        <v>#N/A</v>
      </c>
      <c r="D2193" s="29" t="e">
        <f>VLOOKUP(A2193,Sheet5!A:C,3,FALSE)</f>
        <v>#N/A</v>
      </c>
      <c r="E2193" s="35" t="s">
        <v>2055</v>
      </c>
      <c r="F2193" s="108" t="s">
        <v>8713</v>
      </c>
      <c r="G2193" s="108" t="s">
        <v>8712</v>
      </c>
      <c r="H2193" s="35" t="s">
        <v>2471</v>
      </c>
      <c r="I2193" s="37">
        <v>1</v>
      </c>
      <c r="J2193" s="52"/>
      <c r="K2193" s="52"/>
      <c r="L2193" s="52" t="str">
        <f>IF(VLOOKUP(B2193,Sheet2!A:B,2,FALSE)=0,"",VLOOKUP(B2193,Sheet2!A:B,2,FALSE))</f>
        <v/>
      </c>
      <c r="M2193" s="56" t="s">
        <v>7743</v>
      </c>
    </row>
    <row r="2194" spans="1:13" x14ac:dyDescent="0.2">
      <c r="A2194" t="str">
        <f t="shared" si="90"/>
        <v>台面830*550 人造爵士白25#10F外</v>
      </c>
      <c r="B2194" s="29" t="s">
        <v>6634</v>
      </c>
      <c r="C2194" s="29" t="e">
        <f>VLOOKUP(A2194,Sheet5!A:C,2,FALSE)</f>
        <v>#N/A</v>
      </c>
      <c r="D2194" s="29" t="e">
        <f>VLOOKUP(A2194,Sheet5!A:C,3,FALSE)</f>
        <v>#N/A</v>
      </c>
      <c r="E2194" s="35" t="s">
        <v>2055</v>
      </c>
      <c r="F2194" s="108" t="s">
        <v>8715</v>
      </c>
      <c r="G2194" s="108" t="s">
        <v>8716</v>
      </c>
      <c r="H2194" s="35" t="s">
        <v>2471</v>
      </c>
      <c r="I2194" s="37">
        <v>1</v>
      </c>
      <c r="J2194" s="52"/>
      <c r="K2194" s="52"/>
      <c r="L2194" s="52" t="str">
        <f>IF(VLOOKUP(B2194,Sheet2!A:B,2,FALSE)=0,"",VLOOKUP(B2194,Sheet2!A:B,2,FALSE))</f>
        <v/>
      </c>
      <c r="M2194" s="56" t="s">
        <v>7743</v>
      </c>
    </row>
    <row r="2195" spans="1:13" x14ac:dyDescent="0.2">
      <c r="A2195" t="str">
        <f t="shared" si="90"/>
        <v>挡水条830*50 人造爵士白25#10F外</v>
      </c>
      <c r="B2195" s="29" t="s">
        <v>6637</v>
      </c>
      <c r="C2195" s="29" t="e">
        <f>VLOOKUP(A2195,Sheet5!A:C,2,FALSE)</f>
        <v>#N/A</v>
      </c>
      <c r="D2195" s="29" t="e">
        <f>VLOOKUP(A2195,Sheet5!A:C,3,FALSE)</f>
        <v>#N/A</v>
      </c>
      <c r="E2195" s="35" t="s">
        <v>2055</v>
      </c>
      <c r="F2195" s="108" t="s">
        <v>8717</v>
      </c>
      <c r="G2195" s="108" t="s">
        <v>8716</v>
      </c>
      <c r="H2195" s="35" t="s">
        <v>2471</v>
      </c>
      <c r="I2195" s="37">
        <v>1</v>
      </c>
      <c r="J2195" s="52"/>
      <c r="K2195" s="52"/>
      <c r="L2195" s="52" t="str">
        <f>IF(VLOOKUP(B2195,Sheet2!A:B,2,FALSE)=0,"",VLOOKUP(B2195,Sheet2!A:B,2,FALSE))</f>
        <v/>
      </c>
      <c r="M2195" s="56" t="s">
        <v>7743</v>
      </c>
    </row>
    <row r="2196" spans="1:13" x14ac:dyDescent="0.2">
      <c r="A2196" t="str">
        <f t="shared" si="90"/>
        <v>挡水条536*50 人造爵士白25#10F外</v>
      </c>
      <c r="B2196" s="29" t="s">
        <v>6639</v>
      </c>
      <c r="C2196" s="29" t="e">
        <f>VLOOKUP(A2196,Sheet5!A:C,2,FALSE)</f>
        <v>#N/A</v>
      </c>
      <c r="D2196" s="29" t="e">
        <f>VLOOKUP(A2196,Sheet5!A:C,3,FALSE)</f>
        <v>#N/A</v>
      </c>
      <c r="E2196" s="35" t="s">
        <v>2055</v>
      </c>
      <c r="F2196" s="108" t="s">
        <v>8718</v>
      </c>
      <c r="G2196" s="108" t="s">
        <v>8716</v>
      </c>
      <c r="H2196" s="35" t="s">
        <v>2471</v>
      </c>
      <c r="I2196" s="37">
        <v>2</v>
      </c>
      <c r="J2196" s="52"/>
      <c r="K2196" s="52"/>
      <c r="L2196" s="52" t="str">
        <f>IF(VLOOKUP(B2196,Sheet2!A:B,2,FALSE)=0,"",VLOOKUP(B2196,Sheet2!A:B,2,FALSE))</f>
        <v/>
      </c>
      <c r="M2196" s="56" t="s">
        <v>7743</v>
      </c>
    </row>
    <row r="2197" spans="1:13" x14ac:dyDescent="0.2">
      <c r="A2197" t="str">
        <f t="shared" si="90"/>
        <v>台面800*550 人造爵士白25#10F主</v>
      </c>
      <c r="B2197" s="29" t="s">
        <v>6641</v>
      </c>
      <c r="C2197" s="29" t="e">
        <f>VLOOKUP(A2197,Sheet5!A:C,2,FALSE)</f>
        <v>#N/A</v>
      </c>
      <c r="D2197" s="29" t="e">
        <f>VLOOKUP(A2197,Sheet5!A:C,3,FALSE)</f>
        <v>#N/A</v>
      </c>
      <c r="E2197" s="35" t="s">
        <v>2055</v>
      </c>
      <c r="F2197" s="108" t="s">
        <v>8719</v>
      </c>
      <c r="G2197" s="108" t="s">
        <v>8720</v>
      </c>
      <c r="H2197" s="35" t="s">
        <v>2471</v>
      </c>
      <c r="I2197" s="37">
        <v>1</v>
      </c>
      <c r="J2197" s="52"/>
      <c r="K2197" s="52"/>
      <c r="L2197" s="52" t="str">
        <f>IF(VLOOKUP(B2197,Sheet2!A:B,2,FALSE)=0,"",VLOOKUP(B2197,Sheet2!A:B,2,FALSE))</f>
        <v/>
      </c>
      <c r="M2197" s="56" t="s">
        <v>7743</v>
      </c>
    </row>
    <row r="2198" spans="1:13" x14ac:dyDescent="0.2">
      <c r="A2198" t="str">
        <f t="shared" si="90"/>
        <v>挡水条800*50 人造爵士白25#10F主</v>
      </c>
      <c r="B2198" s="29" t="s">
        <v>6644</v>
      </c>
      <c r="C2198" s="29" t="e">
        <f>VLOOKUP(A2198,Sheet5!A:C,2,FALSE)</f>
        <v>#N/A</v>
      </c>
      <c r="D2198" s="29" t="e">
        <f>VLOOKUP(A2198,Sheet5!A:C,3,FALSE)</f>
        <v>#N/A</v>
      </c>
      <c r="E2198" s="35" t="s">
        <v>2055</v>
      </c>
      <c r="F2198" s="108" t="s">
        <v>8721</v>
      </c>
      <c r="G2198" s="108" t="s">
        <v>8720</v>
      </c>
      <c r="H2198" s="35" t="s">
        <v>2471</v>
      </c>
      <c r="I2198" s="37">
        <v>1</v>
      </c>
      <c r="J2198" s="52"/>
      <c r="K2198" s="52"/>
      <c r="L2198" s="52" t="str">
        <f>IF(VLOOKUP(B2198,Sheet2!A:B,2,FALSE)=0,"",VLOOKUP(B2198,Sheet2!A:B,2,FALSE))</f>
        <v/>
      </c>
      <c r="M2198" s="56" t="s">
        <v>7743</v>
      </c>
    </row>
    <row r="2199" spans="1:13" x14ac:dyDescent="0.2">
      <c r="A2199" t="str">
        <f t="shared" si="90"/>
        <v>挡水条536*50 人造爵士白25#10F主</v>
      </c>
      <c r="B2199" s="29" t="s">
        <v>6646</v>
      </c>
      <c r="C2199" s="29" t="e">
        <f>VLOOKUP(A2199,Sheet5!A:C,2,FALSE)</f>
        <v>#N/A</v>
      </c>
      <c r="D2199" s="29" t="e">
        <f>VLOOKUP(A2199,Sheet5!A:C,3,FALSE)</f>
        <v>#N/A</v>
      </c>
      <c r="E2199" s="35" t="s">
        <v>2055</v>
      </c>
      <c r="F2199" s="108" t="s">
        <v>8718</v>
      </c>
      <c r="G2199" s="108" t="s">
        <v>8720</v>
      </c>
      <c r="H2199" s="35" t="s">
        <v>2471</v>
      </c>
      <c r="I2199" s="37">
        <v>2</v>
      </c>
      <c r="J2199" s="52"/>
      <c r="K2199" s="52"/>
      <c r="L2199" s="52" t="str">
        <f>IF(VLOOKUP(B2199,Sheet2!A:B,2,FALSE)=0,"",VLOOKUP(B2199,Sheet2!A:B,2,FALSE))</f>
        <v/>
      </c>
      <c r="M2199" s="56" t="s">
        <v>7743</v>
      </c>
    </row>
    <row r="2200" spans="1:13" x14ac:dyDescent="0.2">
      <c r="A2200" t="str">
        <f t="shared" si="90"/>
        <v>S52白色内盒 440*100*700</v>
      </c>
      <c r="B2200" s="29" t="s">
        <v>6647</v>
      </c>
      <c r="C2200" s="29" t="e">
        <f>VLOOKUP(A2200,Sheet5!A:C,2,FALSE)</f>
        <v>#N/A</v>
      </c>
      <c r="D2200" s="29" t="e">
        <f>VLOOKUP(A2200,Sheet5!A:C,3,FALSE)</f>
        <v>#N/A</v>
      </c>
      <c r="E2200" s="35" t="s">
        <v>2093</v>
      </c>
      <c r="F2200" s="108" t="s">
        <v>6648</v>
      </c>
      <c r="G2200" s="108" t="s">
        <v>6522</v>
      </c>
      <c r="H2200" s="35" t="s">
        <v>2089</v>
      </c>
      <c r="I2200" s="37">
        <v>352</v>
      </c>
      <c r="J2200" s="52"/>
      <c r="K2200" s="52"/>
      <c r="L2200" s="52">
        <v>0</v>
      </c>
    </row>
    <row r="2201" spans="1:13" x14ac:dyDescent="0.2">
      <c r="B2201" s="29" t="s">
        <v>6649</v>
      </c>
      <c r="C2201" s="29" t="str">
        <f>VLOOKUP(B2201,所有物料对应供应商单价新旧料号对照!A:C,3,0)</f>
        <v>UFBFW008</v>
      </c>
      <c r="D2201" s="29" t="str">
        <f>VLOOKUP(B2201,所有物料对应供应商单价新旧料号对照!A:F,4,0)</f>
        <v>瓦楞原纸 蜂窝板 860*630*20mm</v>
      </c>
      <c r="E2201" s="35" t="s">
        <v>2093</v>
      </c>
      <c r="F2201" s="36" t="s">
        <v>6650</v>
      </c>
      <c r="G2201" s="36" t="s">
        <v>6651</v>
      </c>
      <c r="H2201" s="35" t="s">
        <v>2089</v>
      </c>
      <c r="I2201" s="37">
        <v>129</v>
      </c>
      <c r="J2201" s="52"/>
      <c r="K2201" s="52"/>
      <c r="L2201" s="52" t="str">
        <f>IF(VLOOKUP(B2201,Sheet2!A:B,2,FALSE)=0,"",VLOOKUP(B2201,Sheet2!A:B,2,FALSE))</f>
        <v/>
      </c>
    </row>
    <row r="2202" spans="1:13" x14ac:dyDescent="0.2">
      <c r="B2202" s="29" t="s">
        <v>6652</v>
      </c>
      <c r="C2202" s="29" t="str">
        <f>VLOOKUP(B2202,所有物料对应供应商单价新旧料号对照!A:C,3,0)</f>
        <v>UFBFW007</v>
      </c>
      <c r="D2202" s="29" t="str">
        <f>VLOOKUP(B2202,所有物料对应供应商单价新旧料号对照!A:F,4,0)</f>
        <v>瓦楞原纸 蜂窝板 970*630*20mm</v>
      </c>
      <c r="E2202" s="35" t="s">
        <v>2093</v>
      </c>
      <c r="F2202" s="36" t="s">
        <v>6653</v>
      </c>
      <c r="G2202" s="36" t="s">
        <v>6654</v>
      </c>
      <c r="H2202" s="35" t="s">
        <v>2089</v>
      </c>
      <c r="I2202" s="37">
        <v>149</v>
      </c>
      <c r="J2202" s="52"/>
      <c r="K2202" s="52"/>
      <c r="L2202" s="52" t="str">
        <f>IF(VLOOKUP(B2202,Sheet2!A:B,2,FALSE)=0,"",VLOOKUP(B2202,Sheet2!A:B,2,FALSE))</f>
        <v/>
      </c>
    </row>
    <row r="2203" spans="1:13" x14ac:dyDescent="0.2">
      <c r="A2203" t="str">
        <f t="shared" ref="A2203:A2206" si="91">F2203&amp;" "&amp;G2203</f>
        <v>打包带 打包mm</v>
      </c>
      <c r="B2203" s="29" t="s">
        <v>6655</v>
      </c>
      <c r="C2203" s="29" t="str">
        <f>VLOOKUP(A2203,Sheet5!A:C,2,FALSE)</f>
        <v>UFBSJ002</v>
      </c>
      <c r="D2203" s="29" t="str">
        <f>VLOOKUP(A2203,Sheet5!A:C,3,FALSE)</f>
        <v>打包带</v>
      </c>
      <c r="E2203" s="35" t="s">
        <v>2417</v>
      </c>
      <c r="F2203" s="108" t="s">
        <v>6128</v>
      </c>
      <c r="G2203" s="108" t="s">
        <v>6457</v>
      </c>
      <c r="H2203" s="35" t="s">
        <v>5269</v>
      </c>
      <c r="I2203" s="37">
        <v>14</v>
      </c>
      <c r="J2203" s="52"/>
      <c r="K2203" s="52"/>
      <c r="L2203" s="52">
        <f>IF(VLOOKUP(B2203,Sheet2!A:B,2,FALSE)=0,"",VLOOKUP(B2203,Sheet2!A:B,2,FALSE))</f>
        <v>4</v>
      </c>
    </row>
    <row r="2204" spans="1:13" x14ac:dyDescent="0.2">
      <c r="A2204" t="str">
        <f t="shared" si="91"/>
        <v>16刨花双银灰-5麻 1220*2440*16</v>
      </c>
      <c r="B2204" s="29" t="s">
        <v>6656</v>
      </c>
      <c r="C2204" s="29" t="e">
        <f>VLOOKUP(A2204,Sheet5!A:C,2,FALSE)</f>
        <v>#N/A</v>
      </c>
      <c r="D2204" s="29" t="e">
        <f>VLOOKUP(A2204,Sheet5!A:C,3,FALSE)</f>
        <v>#N/A</v>
      </c>
      <c r="E2204" s="35" t="s">
        <v>2055</v>
      </c>
      <c r="F2204" s="108" t="s">
        <v>6657</v>
      </c>
      <c r="G2204" s="108" t="s">
        <v>2141</v>
      </c>
      <c r="H2204" s="35" t="s">
        <v>2057</v>
      </c>
      <c r="I2204" s="37">
        <v>31</v>
      </c>
      <c r="J2204" s="52"/>
      <c r="K2204" s="52"/>
      <c r="L2204" s="52" t="str">
        <f>IF(VLOOKUP(B2204,Sheet2!A:B,2,FALSE)=0,"",VLOOKUP(B2204,Sheet2!A:B,2,FALSE))</f>
        <v/>
      </c>
    </row>
    <row r="2205" spans="1:13" x14ac:dyDescent="0.2">
      <c r="A2205" t="str">
        <f t="shared" si="91"/>
        <v>18中纤单浅灰-12麻 1220*2440*18</v>
      </c>
      <c r="B2205" s="29" t="s">
        <v>6658</v>
      </c>
      <c r="C2205" s="29" t="e">
        <f>VLOOKUP(A2205,Sheet5!A:C,2,FALSE)</f>
        <v>#N/A</v>
      </c>
      <c r="D2205" s="29" t="e">
        <f>VLOOKUP(A2205,Sheet5!A:C,3,FALSE)</f>
        <v>#N/A</v>
      </c>
      <c r="E2205" s="35" t="s">
        <v>2055</v>
      </c>
      <c r="F2205" s="108" t="s">
        <v>6659</v>
      </c>
      <c r="G2205" s="108" t="s">
        <v>2117</v>
      </c>
      <c r="H2205" s="35" t="s">
        <v>2057</v>
      </c>
      <c r="I2205" s="37">
        <v>13</v>
      </c>
      <c r="J2205" s="52"/>
      <c r="K2205" s="52"/>
      <c r="L2205" s="52" t="str">
        <f>IF(VLOOKUP(B2205,Sheet2!A:B,2,FALSE)=0,"",VLOOKUP(B2205,Sheet2!A:B,2,FALSE))</f>
        <v/>
      </c>
    </row>
    <row r="2206" spans="1:13" x14ac:dyDescent="0.2">
      <c r="A2206" t="str">
        <f t="shared" si="91"/>
        <v>多层板 双19605秋香木麻1220*2440*16</v>
      </c>
      <c r="B2206" s="29" t="s">
        <v>6660</v>
      </c>
      <c r="C2206" s="29" t="e">
        <f>VLOOKUP(A2206,Sheet5!A:C,2,FALSE)</f>
        <v>#N/A</v>
      </c>
      <c r="D2206" s="29" t="e">
        <f>VLOOKUP(A2206,Sheet5!A:C,3,FALSE)</f>
        <v>#N/A</v>
      </c>
      <c r="E2206" s="35" t="s">
        <v>2055</v>
      </c>
      <c r="F2206" s="108" t="s">
        <v>2157</v>
      </c>
      <c r="G2206" s="108" t="s">
        <v>6661</v>
      </c>
      <c r="H2206" s="35" t="s">
        <v>2057</v>
      </c>
      <c r="I2206" s="37">
        <v>50</v>
      </c>
      <c r="J2206" s="52"/>
      <c r="K2206" s="52"/>
      <c r="L2206" s="52" t="str">
        <f>IF(VLOOKUP(B2206,Sheet2!A:B,2,FALSE)=0,"",VLOOKUP(B2206,Sheet2!A:B,2,FALSE))</f>
        <v/>
      </c>
    </row>
    <row r="2207" spans="1:13" x14ac:dyDescent="0.2">
      <c r="B2207" s="29" t="s">
        <v>1118</v>
      </c>
      <c r="C2207" s="29" t="str">
        <f>VLOOKUP(B2207,所有物料对应供应商单价新旧料号对照!A:C,3,0)</f>
        <v>UFM00001</v>
      </c>
      <c r="D2207" s="29" t="str">
        <f>VLOOKUP(B2207,所有物料对应供应商单价新旧料号对照!A:F,4,0)</f>
        <v>中密度纤维 E1 平面 双面板 2440*1220*30mm A哑光白B哑光白-070</v>
      </c>
      <c r="E2207" s="35" t="s">
        <v>2055</v>
      </c>
      <c r="F2207" s="36" t="s">
        <v>2176</v>
      </c>
      <c r="G2207" s="36" t="s">
        <v>6662</v>
      </c>
      <c r="H2207" s="35" t="s">
        <v>2057</v>
      </c>
      <c r="I2207" s="37">
        <v>62</v>
      </c>
      <c r="J2207" s="52"/>
      <c r="K2207" s="52"/>
      <c r="L2207" s="52" t="str">
        <f>IF(VLOOKUP(B2207,Sheet2!A:B,2,FALSE)=0,"",VLOOKUP(B2207,Sheet2!A:B,2,FALSE))</f>
        <v/>
      </c>
    </row>
    <row r="2208" spans="1:13" x14ac:dyDescent="0.2">
      <c r="A2208" t="str">
        <f>F2208&amp;" "&amp;G2208</f>
        <v>中纤板 双7040订深灰1220*2440*30</v>
      </c>
      <c r="B2208" s="29" t="s">
        <v>6663</v>
      </c>
      <c r="C2208" s="29" t="e">
        <f>VLOOKUP(A2208,Sheet5!A:C,2,FALSE)</f>
        <v>#N/A</v>
      </c>
      <c r="D2208" s="29" t="e">
        <f>VLOOKUP(A2208,Sheet5!A:C,3,FALSE)</f>
        <v>#N/A</v>
      </c>
      <c r="E2208" s="35" t="s">
        <v>2055</v>
      </c>
      <c r="F2208" s="108" t="s">
        <v>2176</v>
      </c>
      <c r="G2208" s="108" t="s">
        <v>6664</v>
      </c>
      <c r="H2208" s="35" t="s">
        <v>2057</v>
      </c>
      <c r="I2208" s="37">
        <v>29</v>
      </c>
      <c r="J2208" s="52"/>
      <c r="K2208" s="52"/>
      <c r="L2208" s="52" t="str">
        <f>IF(VLOOKUP(B2208,Sheet2!A:B,2,FALSE)=0,"",VLOOKUP(B2208,Sheet2!A:B,2,FALSE))</f>
        <v/>
      </c>
    </row>
    <row r="2209" spans="1:12" x14ac:dyDescent="0.2">
      <c r="B2209" s="29" t="s">
        <v>1126</v>
      </c>
      <c r="C2209" s="29" t="str">
        <f>VLOOKUP(B2209,所有物料对应供应商单价新旧料号对照!A:C,3,0)</f>
        <v>UFM00005</v>
      </c>
      <c r="D2209" s="29" t="str">
        <f>VLOOKUP(B2209,所有物料对应供应商单价新旧料号对照!A:F,4,0)</f>
        <v>中密度纤维 E1 平面 双面板 2440*1220*30mm AS灰BS灰-071</v>
      </c>
      <c r="E2209" s="35" t="s">
        <v>2055</v>
      </c>
      <c r="F2209" s="36" t="s">
        <v>2176</v>
      </c>
      <c r="G2209" s="36" t="s">
        <v>6665</v>
      </c>
      <c r="H2209" s="35" t="s">
        <v>2057</v>
      </c>
      <c r="I2209" s="37">
        <v>21</v>
      </c>
      <c r="J2209" s="52"/>
      <c r="K2209" s="52"/>
      <c r="L2209" s="52" t="str">
        <f>IF(VLOOKUP(B2209,Sheet2!A:B,2,FALSE)=0,"",VLOOKUP(B2209,Sheet2!A:B,2,FALSE))</f>
        <v/>
      </c>
    </row>
    <row r="2210" spans="1:12" x14ac:dyDescent="0.2">
      <c r="B2210" s="29" t="s">
        <v>1124</v>
      </c>
      <c r="C2210" s="29" t="str">
        <f>VLOOKUP(B2210,所有物料对应供应商单价新旧料号对照!A:C,3,0)</f>
        <v>UFM00004</v>
      </c>
      <c r="D2210" s="29" t="str">
        <f>VLOOKUP(B2210,所有物料对应供应商单价新旧料号对照!A:F,4,0)</f>
        <v>中密度纤维 E1 平面 双面板 2440*1220*30mm A橄榄绿B橄榄绿-073</v>
      </c>
      <c r="E2210" s="35" t="s">
        <v>2055</v>
      </c>
      <c r="F2210" s="36" t="s">
        <v>2176</v>
      </c>
      <c r="G2210" s="36" t="s">
        <v>6666</v>
      </c>
      <c r="H2210" s="35" t="s">
        <v>2057</v>
      </c>
      <c r="I2210" s="37">
        <v>58</v>
      </c>
      <c r="J2210" s="52"/>
      <c r="K2210" s="52"/>
      <c r="L2210" s="52" t="str">
        <f>IF(VLOOKUP(B2210,Sheet2!A:B,2,FALSE)=0,"",VLOOKUP(B2210,Sheet2!A:B,2,FALSE))</f>
        <v/>
      </c>
    </row>
    <row r="2211" spans="1:12" x14ac:dyDescent="0.2">
      <c r="A2211" t="str">
        <f t="shared" ref="A2211:A2213" si="92">F2211&amp;" "&amp;G2211</f>
        <v>中纤板 双亚光蓝1220*2440*30</v>
      </c>
      <c r="B2211" s="29" t="s">
        <v>6667</v>
      </c>
      <c r="C2211" s="29" t="e">
        <f>VLOOKUP(A2211,Sheet5!A:C,2,FALSE)</f>
        <v>#N/A</v>
      </c>
      <c r="D2211" s="29" t="e">
        <f>VLOOKUP(A2211,Sheet5!A:C,3,FALSE)</f>
        <v>#N/A</v>
      </c>
      <c r="E2211" s="35" t="s">
        <v>2055</v>
      </c>
      <c r="F2211" s="108" t="s">
        <v>2176</v>
      </c>
      <c r="G2211" s="108" t="s">
        <v>6668</v>
      </c>
      <c r="H2211" s="35" t="s">
        <v>2057</v>
      </c>
      <c r="I2211" s="37">
        <v>3</v>
      </c>
      <c r="J2211" s="52"/>
      <c r="K2211" s="52"/>
      <c r="L2211" s="52" t="str">
        <f>IF(VLOOKUP(B2211,Sheet2!A:B,2,FALSE)=0,"",VLOOKUP(B2211,Sheet2!A:B,2,FALSE))</f>
        <v/>
      </c>
    </row>
    <row r="2212" spans="1:12" x14ac:dyDescent="0.2">
      <c r="A2212" t="str">
        <f t="shared" si="92"/>
        <v>圆盘砂400mm背胶 圆盘砂400mm</v>
      </c>
      <c r="B2212" s="29" t="s">
        <v>6669</v>
      </c>
      <c r="C2212" s="29" t="str">
        <f>VLOOKUP(A2212,Sheet5!A:C,2,FALSE)</f>
        <v>UFFQT069</v>
      </c>
      <c r="D2212" s="29" t="str">
        <f>VLOOKUP(A2212,Sheet5!A:C,3,FALSE)</f>
        <v>砂纸 背胶 圆盘砂 400</v>
      </c>
      <c r="E2212" s="35" t="s">
        <v>2417</v>
      </c>
      <c r="F2212" s="108" t="s">
        <v>8373</v>
      </c>
      <c r="G2212" s="108" t="s">
        <v>8370</v>
      </c>
      <c r="H2212" s="35" t="s">
        <v>2057</v>
      </c>
      <c r="I2212" s="37">
        <v>6600</v>
      </c>
      <c r="J2212" s="52"/>
      <c r="K2212" s="52"/>
      <c r="L2212" s="52">
        <f>IF(VLOOKUP(B2212,Sheet2!A:B,2,FALSE)=0,"",VLOOKUP(B2212,Sheet2!A:B,2,FALSE))</f>
        <v>5600</v>
      </c>
    </row>
    <row r="2213" spans="1:12" x14ac:dyDescent="0.2">
      <c r="A2213" t="str">
        <f t="shared" si="92"/>
        <v>隐藏式缓冲滑轨三节 300MM</v>
      </c>
      <c r="B2213" s="29" t="s">
        <v>6672</v>
      </c>
      <c r="C2213" s="29" t="e">
        <f>VLOOKUP(A2213,Sheet5!A:C,2,FALSE)</f>
        <v>#N/A</v>
      </c>
      <c r="D2213" s="29" t="e">
        <f>VLOOKUP(A2213,Sheet5!A:C,3,FALSE)</f>
        <v>#N/A</v>
      </c>
      <c r="E2213" s="35" t="s">
        <v>2079</v>
      </c>
      <c r="F2213" s="108" t="s">
        <v>6673</v>
      </c>
      <c r="G2213" s="108" t="s">
        <v>2639</v>
      </c>
      <c r="H2213" s="35" t="s">
        <v>2089</v>
      </c>
      <c r="I2213" s="37">
        <v>20</v>
      </c>
      <c r="J2213" s="52"/>
      <c r="K2213" s="52"/>
      <c r="L2213" s="52" t="str">
        <f>IF(VLOOKUP(B2213,Sheet2!A:B,2,FALSE)=0,"",VLOOKUP(B2213,Sheet2!A:B,2,FALSE))</f>
        <v/>
      </c>
    </row>
    <row r="2214" spans="1:12" x14ac:dyDescent="0.2">
      <c r="B2214" s="29" t="s">
        <v>2035</v>
      </c>
      <c r="C2214" s="29" t="str">
        <f>VLOOKUP(B2214,所有物料对应供应商单价新旧料号对照!A:C,3,0)</f>
        <v>UFY00007</v>
      </c>
      <c r="D2214" s="29" t="str">
        <f>VLOOKUP(B2214,所有物料对应供应商单价新旧料号对照!A:F,4,0)</f>
        <v>水性 一分光 液体 H12M0601-10水性面油 20KG每桶 哑光蓝-074</v>
      </c>
      <c r="E2214" s="35" t="s">
        <v>2055</v>
      </c>
      <c r="F2214" s="36" t="s">
        <v>6674</v>
      </c>
      <c r="G2214" s="36" t="s">
        <v>6675</v>
      </c>
      <c r="H2214" s="35" t="s">
        <v>1062</v>
      </c>
      <c r="I2214" s="37">
        <v>245</v>
      </c>
      <c r="J2214" s="52"/>
      <c r="K2214" s="52"/>
      <c r="L2214" s="52">
        <f>IF(VLOOKUP(B2214,Sheet2!A:B,2,FALSE)=0,"",VLOOKUP(B2214,Sheet2!A:B,2,FALSE))</f>
        <v>160</v>
      </c>
    </row>
    <row r="2215" spans="1:12" x14ac:dyDescent="0.2">
      <c r="A2215" t="str">
        <f t="shared" ref="A2215:A2216" si="93">F2215&amp;" "&amp;G2215</f>
        <v>三合一 三合mm</v>
      </c>
      <c r="B2215" s="29" t="s">
        <v>6677</v>
      </c>
      <c r="C2215" s="29" t="e">
        <f>VLOOKUP(A2215,Sheet5!A:C,2,FALSE)</f>
        <v>#N/A</v>
      </c>
      <c r="D2215" s="29" t="e">
        <f>VLOOKUP(A2215,Sheet5!A:C,3,FALSE)</f>
        <v>#N/A</v>
      </c>
      <c r="E2215" s="35" t="s">
        <v>2079</v>
      </c>
      <c r="F2215" s="108" t="s">
        <v>5005</v>
      </c>
      <c r="G2215" s="108" t="s">
        <v>6467</v>
      </c>
      <c r="H2215" s="35" t="s">
        <v>5006</v>
      </c>
      <c r="I2215" s="37">
        <v>102500</v>
      </c>
      <c r="J2215" s="52"/>
      <c r="K2215" s="52"/>
      <c r="L2215" s="52" t="str">
        <f>IF(VLOOKUP(B2215,Sheet2!A:B,2,FALSE)=0,"",VLOOKUP(B2215,Sheet2!A:B,2,FALSE))</f>
        <v/>
      </c>
    </row>
    <row r="2216" spans="1:12" x14ac:dyDescent="0.2">
      <c r="A2216" t="str">
        <f t="shared" si="93"/>
        <v>桦木实木封边皮 0.5*45</v>
      </c>
      <c r="B2216" s="29" t="s">
        <v>6678</v>
      </c>
      <c r="C2216" s="29" t="str">
        <f>VLOOKUP(A2216,Sheet5!A:C,2,FALSE)</f>
        <v>UFM00181</v>
      </c>
      <c r="D2216" s="29" t="str">
        <f>VLOOKUP(A2216,Sheet5!A:C,3,FALSE)</f>
        <v>实木 封边条 0.5*20mm 桦木</v>
      </c>
      <c r="E2216" s="35" t="s">
        <v>2055</v>
      </c>
      <c r="F2216" s="108" t="s">
        <v>6679</v>
      </c>
      <c r="G2216" s="108" t="s">
        <v>6680</v>
      </c>
      <c r="H2216" s="35" t="s">
        <v>2072</v>
      </c>
      <c r="I2216" s="37">
        <v>1600</v>
      </c>
      <c r="J2216" s="52"/>
      <c r="K2216" s="52"/>
      <c r="L2216" s="52">
        <v>800</v>
      </c>
    </row>
    <row r="2217" spans="1:12" s="49" customFormat="1" x14ac:dyDescent="0.2">
      <c r="B2217" s="47" t="s">
        <v>1281</v>
      </c>
      <c r="C2217" s="47" t="str">
        <f>VLOOKUP(B2217,所有物料对应供应商单价新旧料号对照!A:C,3,0)</f>
        <v>UFM00131</v>
      </c>
      <c r="D2217" s="47" t="str">
        <f>VLOOKUP(B2217,所有物料对应供应商单价新旧料号对照!A:F,4,0)</f>
        <v>实木 封边条 0.5*28mm 白桦木</v>
      </c>
      <c r="E2217" s="47" t="s">
        <v>2055</v>
      </c>
      <c r="F2217" s="39" t="s">
        <v>6679</v>
      </c>
      <c r="G2217" s="39" t="s">
        <v>6681</v>
      </c>
      <c r="H2217" s="47" t="s">
        <v>2072</v>
      </c>
      <c r="I2217" s="40">
        <v>1800</v>
      </c>
      <c r="J2217" s="70"/>
      <c r="K2217" s="70"/>
      <c r="L2217" s="52" t="str">
        <f>IF(VLOOKUP(B2217,Sheet2!A:B,2,FALSE)=0,"",VLOOKUP(B2217,Sheet2!A:B,2,FALSE))</f>
        <v/>
      </c>
    </row>
    <row r="2218" spans="1:12" x14ac:dyDescent="0.2">
      <c r="A2218" t="str">
        <f t="shared" ref="A2218:A2219" si="94">F2218&amp;" "&amp;G2218</f>
        <v>毛刷1寸 毛刷1mm</v>
      </c>
      <c r="B2218" s="29" t="s">
        <v>6682</v>
      </c>
      <c r="C2218" s="29" t="e">
        <f>VLOOKUP(A2218,Sheet5!A:C,2,FALSE)</f>
        <v>#N/A</v>
      </c>
      <c r="D2218" s="29" t="e">
        <f>VLOOKUP(A2218,Sheet5!A:C,3,FALSE)</f>
        <v>#N/A</v>
      </c>
      <c r="E2218" s="35" t="s">
        <v>2417</v>
      </c>
      <c r="F2218" s="108" t="s">
        <v>8722</v>
      </c>
      <c r="G2218" s="108" t="s">
        <v>8723</v>
      </c>
      <c r="H2218" s="35" t="s">
        <v>2089</v>
      </c>
      <c r="I2218" s="37">
        <v>20</v>
      </c>
      <c r="J2218" s="52"/>
      <c r="K2218" s="52"/>
      <c r="L2218" s="52" t="str">
        <f>IF(VLOOKUP(B2218,Sheet2!A:B,2,FALSE)=0,"",VLOOKUP(B2218,Sheet2!A:B,2,FALSE))</f>
        <v/>
      </c>
    </row>
    <row r="2219" spans="1:12" x14ac:dyDescent="0.2">
      <c r="A2219" t="str">
        <f t="shared" si="94"/>
        <v>酒精 酒精mm</v>
      </c>
      <c r="B2219" s="29" t="s">
        <v>6685</v>
      </c>
      <c r="C2219" s="29" t="str">
        <f>VLOOKUP(A2219,Sheet5!A:C,2,FALSE)</f>
        <v>UFFQT070</v>
      </c>
      <c r="D2219" s="29" t="str">
        <f>VLOOKUP(A2219,Sheet5!A:C,3,FALSE)</f>
        <v>酒精</v>
      </c>
      <c r="E2219" s="35" t="s">
        <v>2055</v>
      </c>
      <c r="F2219" s="108" t="s">
        <v>6686</v>
      </c>
      <c r="G2219" s="108" t="s">
        <v>6687</v>
      </c>
      <c r="H2219" s="35" t="s">
        <v>5054</v>
      </c>
      <c r="I2219" s="37">
        <v>4</v>
      </c>
      <c r="J2219" s="52"/>
      <c r="K2219" s="52"/>
      <c r="L2219" s="52">
        <f>IF(VLOOKUP(B2219,Sheet2!A:B,2,FALSE)=0,"",VLOOKUP(B2219,Sheet2!A:B,2,FALSE))</f>
        <v>4</v>
      </c>
    </row>
    <row r="2220" spans="1:12" x14ac:dyDescent="0.2">
      <c r="B2220" s="29" t="s">
        <v>1510</v>
      </c>
      <c r="C2220" s="29" t="str">
        <f>VLOOKUP(B2220,所有物料对应供应商单价新旧料号对照!A:C,3,0)</f>
        <v>UFBZX001</v>
      </c>
      <c r="D2220" s="29" t="str">
        <f>VLOOKUP(B2220,所有物料对应供应商单价新旧料号对照!A:F,4,0)</f>
        <v>五层牛卡纸 UF9032002外纸箱 475*470*830 原色 附图</v>
      </c>
      <c r="E2220" s="35" t="s">
        <v>2093</v>
      </c>
      <c r="F2220" s="36" t="s">
        <v>6688</v>
      </c>
      <c r="G2220" s="36" t="s">
        <v>6222</v>
      </c>
      <c r="H2220" s="35" t="s">
        <v>2089</v>
      </c>
      <c r="I2220" s="37">
        <v>70</v>
      </c>
      <c r="J2220" s="52"/>
      <c r="K2220" s="52"/>
      <c r="L2220" s="52">
        <f>22+45</f>
        <v>67</v>
      </c>
    </row>
    <row r="2221" spans="1:12" x14ac:dyDescent="0.2">
      <c r="B2221" s="29" t="s">
        <v>1536</v>
      </c>
      <c r="C2221" s="29" t="str">
        <f>VLOOKUP(B2221,所有物料对应供应商单价新旧料号对照!A:C,3,0)</f>
        <v>UFBZX016</v>
      </c>
      <c r="D2221" s="29" t="str">
        <f>VLOOKUP(B2221,所有物料对应供应商单价新旧料号对照!A:F,4,0)</f>
        <v>五层牛卡纸 UF9032209外纸箱 645*345*865 原色 附图</v>
      </c>
      <c r="E2221" s="35" t="s">
        <v>2093</v>
      </c>
      <c r="F2221" s="36" t="s">
        <v>6689</v>
      </c>
      <c r="G2221" s="36" t="s">
        <v>5486</v>
      </c>
      <c r="H2221" s="35" t="s">
        <v>2089</v>
      </c>
      <c r="I2221" s="37">
        <v>5</v>
      </c>
      <c r="J2221" s="52"/>
      <c r="K2221" s="52"/>
      <c r="L2221" s="52">
        <v>47</v>
      </c>
    </row>
    <row r="2222" spans="1:12" x14ac:dyDescent="0.2">
      <c r="B2222" s="29" t="s">
        <v>1577</v>
      </c>
      <c r="C2222" s="29" t="str">
        <f>VLOOKUP(B2222,所有物料对应供应商单价新旧料号对照!A:C,3,0)</f>
        <v>UFBZX042</v>
      </c>
      <c r="D2222" s="29" t="str">
        <f>VLOOKUP(B2222,所有物料对应供应商单价新旧料号对照!A:F,4,0)</f>
        <v>五层牛卡纸 UF9045102外纸箱 590*490*850 原色 附图</v>
      </c>
      <c r="E2222" s="35" t="s">
        <v>2093</v>
      </c>
      <c r="F2222" s="36" t="s">
        <v>6690</v>
      </c>
      <c r="G2222" s="36" t="s">
        <v>6353</v>
      </c>
      <c r="H2222" s="35" t="s">
        <v>2089</v>
      </c>
      <c r="I2222" s="37">
        <v>213</v>
      </c>
      <c r="J2222" s="52"/>
      <c r="K2222" s="52"/>
      <c r="L2222" s="52">
        <v>170</v>
      </c>
    </row>
    <row r="2223" spans="1:12" x14ac:dyDescent="0.2">
      <c r="B2223" s="29" t="s">
        <v>1579</v>
      </c>
      <c r="C2223" s="29" t="str">
        <f>VLOOKUP(B2223,所有物料对应供应商单价新旧料号对照!A:C,3,0)</f>
        <v>UFBZX043</v>
      </c>
      <c r="D2223" s="29" t="str">
        <f>VLOOKUP(B2223,所有物料对应供应商单价新旧料号对照!A:F,4,0)</f>
        <v>五层牛卡纸 UF9045202外纸箱 640*490*850 原色 附图</v>
      </c>
      <c r="E2223" s="35" t="s">
        <v>2093</v>
      </c>
      <c r="F2223" s="36" t="s">
        <v>6691</v>
      </c>
      <c r="G2223" s="36" t="s">
        <v>6692</v>
      </c>
      <c r="H2223" s="35" t="s">
        <v>2089</v>
      </c>
      <c r="I2223" s="37">
        <v>60</v>
      </c>
      <c r="J2223" s="52"/>
      <c r="K2223" s="52"/>
      <c r="L2223" s="52">
        <f>81</f>
        <v>81</v>
      </c>
    </row>
    <row r="2224" spans="1:12" x14ac:dyDescent="0.2">
      <c r="B2224" s="29" t="s">
        <v>1611</v>
      </c>
      <c r="C2224" s="29" t="str">
        <f>VLOOKUP(B2224,所有物料对应供应商单价新旧料号对照!A:C,3,0)</f>
        <v>UFBZX060</v>
      </c>
      <c r="D2224" s="29" t="str">
        <f>VLOOKUP(B2224,所有物料对应供应商单价新旧料号对照!A:F,4,0)</f>
        <v>五层牛卡纸 UF9012107外纸箱 640*340*870 原色 附图</v>
      </c>
      <c r="E2224" s="35" t="s">
        <v>2093</v>
      </c>
      <c r="F2224" s="36" t="s">
        <v>6696</v>
      </c>
      <c r="G2224" s="36" t="s">
        <v>6139</v>
      </c>
      <c r="H2224" s="35" t="s">
        <v>2089</v>
      </c>
      <c r="I2224" s="37">
        <v>324</v>
      </c>
      <c r="J2224" s="52"/>
      <c r="K2224" s="52"/>
      <c r="L2224" s="52">
        <f>11+42+39</f>
        <v>92</v>
      </c>
    </row>
    <row r="2225" spans="1:12" x14ac:dyDescent="0.2">
      <c r="A2225" t="str">
        <f>F2225&amp;" "&amp;G2225</f>
        <v>纸箱9013108 870*640*340</v>
      </c>
      <c r="B2225" s="29" t="s">
        <v>6697</v>
      </c>
      <c r="C2225" s="29" t="e">
        <f>VLOOKUP(A2225,Sheet5!A:C,2,FALSE)</f>
        <v>#N/A</v>
      </c>
      <c r="D2225" s="29" t="e">
        <f>VLOOKUP(A2225,Sheet5!A:C,3,FALSE)</f>
        <v>#N/A</v>
      </c>
      <c r="E2225" s="35" t="s">
        <v>2093</v>
      </c>
      <c r="F2225" s="108" t="s">
        <v>8724</v>
      </c>
      <c r="G2225" s="108" t="s">
        <v>6695</v>
      </c>
      <c r="H2225" s="35" t="s">
        <v>2089</v>
      </c>
      <c r="I2225" s="37">
        <v>9</v>
      </c>
      <c r="J2225" s="52"/>
      <c r="K2225" s="52"/>
      <c r="L2225" s="52">
        <v>0</v>
      </c>
    </row>
    <row r="2226" spans="1:12" x14ac:dyDescent="0.2">
      <c r="B2226" s="29" t="s">
        <v>1516</v>
      </c>
      <c r="C2226" s="29" t="str">
        <f>VLOOKUP(B2226,所有物料对应供应商单价新旧料号对照!A:C,3,0)</f>
        <v>UFBZX004</v>
      </c>
      <c r="D2226" s="29" t="str">
        <f>VLOOKUP(B2226,所有物料对应供应商单价新旧料号对照!A:F,4,0)</f>
        <v>五层牛卡纸 UF9032008外纸箱 645*345*865 原色 附图</v>
      </c>
      <c r="E2226" s="35" t="s">
        <v>2093</v>
      </c>
      <c r="F2226" s="36" t="s">
        <v>6699</v>
      </c>
      <c r="G2226" s="36" t="s">
        <v>5486</v>
      </c>
      <c r="H2226" s="35" t="s">
        <v>2089</v>
      </c>
      <c r="I2226" s="37">
        <v>36</v>
      </c>
      <c r="J2226" s="52"/>
      <c r="K2226" s="52"/>
      <c r="L2226" s="52" t="str">
        <f>IF(VLOOKUP(B2226,Sheet2!A:B,2,FALSE)=0,"",VLOOKUP(B2226,Sheet2!A:B,2,FALSE))</f>
        <v/>
      </c>
    </row>
    <row r="2227" spans="1:12" x14ac:dyDescent="0.2">
      <c r="A2227" t="str">
        <f>F2227&amp;" "&amp;G2227</f>
        <v>纸箱903223022-074 645*345*865</v>
      </c>
      <c r="B2227" s="29" t="s">
        <v>6700</v>
      </c>
      <c r="C2227" s="29" t="e">
        <f>VLOOKUP(A2227,Sheet5!A:C,2,FALSE)</f>
        <v>#N/A</v>
      </c>
      <c r="D2227" s="29" t="e">
        <f>VLOOKUP(A2227,Sheet5!A:C,3,FALSE)</f>
        <v>#N/A</v>
      </c>
      <c r="E2227" s="35" t="s">
        <v>2093</v>
      </c>
      <c r="F2227" s="108" t="s">
        <v>8725</v>
      </c>
      <c r="G2227" s="108" t="s">
        <v>5486</v>
      </c>
      <c r="H2227" s="35" t="s">
        <v>2089</v>
      </c>
      <c r="I2227" s="37">
        <v>18</v>
      </c>
      <c r="J2227" s="52"/>
      <c r="K2227" s="52"/>
      <c r="L2227" s="52" t="str">
        <f>IF(VLOOKUP(B2227,Sheet2!A:B,2,FALSE)=0,"",VLOOKUP(B2227,Sheet2!A:B,2,FALSE))</f>
        <v/>
      </c>
    </row>
    <row r="2228" spans="1:12" x14ac:dyDescent="0.2">
      <c r="B2228" s="29" t="s">
        <v>1596</v>
      </c>
      <c r="C2228" s="29" t="str">
        <f>VLOOKUP(B2228,所有物料对应供应商单价新旧料号对照!A:C,3,0)</f>
        <v>UFBZX052</v>
      </c>
      <c r="D2228" s="29" t="str">
        <f>VLOOKUP(B2228,所有物料对应供应商单价新旧料号对照!A:F,4,0)</f>
        <v>五层牛卡纸 UF9011103外纸箱 790*640*190 原色 附图</v>
      </c>
      <c r="E2228" s="35" t="s">
        <v>2093</v>
      </c>
      <c r="F2228" s="36" t="s">
        <v>6702</v>
      </c>
      <c r="G2228" s="36" t="s">
        <v>6515</v>
      </c>
      <c r="H2228" s="35" t="s">
        <v>2089</v>
      </c>
      <c r="I2228" s="37">
        <v>29</v>
      </c>
      <c r="J2228" s="52"/>
      <c r="K2228" s="52"/>
      <c r="L2228" s="52">
        <v>17</v>
      </c>
    </row>
    <row r="2229" spans="1:12" x14ac:dyDescent="0.2">
      <c r="B2229" s="29" t="s">
        <v>1926</v>
      </c>
      <c r="C2229" s="29" t="str">
        <f>VLOOKUP(B2229,所有物料对应供应商单价新旧料号对照!A:C,3,0)</f>
        <v>UFBAZ004</v>
      </c>
      <c r="D2229" s="29" t="str">
        <f>VLOOKUP(B2229,所有物料对应供应商单价新旧料号对照!A:F,4,0)</f>
        <v xml:space="preserve">A4纸 UF9032008说明书 A4 </v>
      </c>
      <c r="E2229" s="35" t="s">
        <v>2093</v>
      </c>
      <c r="F2229" s="36" t="s">
        <v>6703</v>
      </c>
      <c r="G2229" s="36" t="s">
        <v>5240</v>
      </c>
      <c r="H2229" s="35" t="s">
        <v>3233</v>
      </c>
      <c r="I2229" s="37">
        <v>295</v>
      </c>
      <c r="J2229" s="52"/>
      <c r="K2229" s="52"/>
      <c r="L2229" s="52" t="str">
        <f>IF(VLOOKUP(B2229,Sheet2!A:B,2,FALSE)=0,"",VLOOKUP(B2229,Sheet2!A:B,2,FALSE))</f>
        <v/>
      </c>
    </row>
    <row r="2230" spans="1:12" x14ac:dyDescent="0.2">
      <c r="A2230" t="str">
        <f t="shared" ref="A2230:A2232" si="95">F2230&amp;" "&amp;G2230</f>
        <v>标贴S52 100*40</v>
      </c>
      <c r="B2230" s="29" t="s">
        <v>6704</v>
      </c>
      <c r="C2230" s="29" t="str">
        <f>VLOOKUP(A2230,Sheet5!A:C,2,FALSE)</f>
        <v>UFBBT192</v>
      </c>
      <c r="D2230" s="29" t="str">
        <f>VLOOKUP(A2230,Sheet5!A:C,3,FALSE)</f>
        <v>不干胶 UFWCSS4367-C143标贴 134*195 白底</v>
      </c>
      <c r="E2230" s="35" t="s">
        <v>2093</v>
      </c>
      <c r="F2230" s="108" t="s">
        <v>8374</v>
      </c>
      <c r="G2230" s="108" t="s">
        <v>6537</v>
      </c>
      <c r="H2230" s="35" t="s">
        <v>2057</v>
      </c>
      <c r="I2230" s="37">
        <v>142</v>
      </c>
      <c r="J2230" s="52"/>
      <c r="K2230" s="52"/>
      <c r="L2230" s="52">
        <v>142</v>
      </c>
    </row>
    <row r="2231" spans="1:12" x14ac:dyDescent="0.2">
      <c r="A2231" t="str">
        <f t="shared" si="95"/>
        <v>A4纸不干胶 210*297</v>
      </c>
      <c r="B2231" s="29" t="s">
        <v>6706</v>
      </c>
      <c r="C2231" s="29" t="str">
        <f>VLOOKUP(A2231,Sheet5!A:C,2,FALSE)</f>
        <v>UFFQT071</v>
      </c>
      <c r="D2231" s="29" t="str">
        <f>VLOOKUP(A2231,Sheet5!A:C,3,FALSE)</f>
        <v>不干胶 A4 白色</v>
      </c>
      <c r="E2231" s="35" t="s">
        <v>2093</v>
      </c>
      <c r="F2231" s="108" t="s">
        <v>6676</v>
      </c>
      <c r="G2231" s="108" t="s">
        <v>5240</v>
      </c>
      <c r="H2231" s="35" t="s">
        <v>2057</v>
      </c>
      <c r="I2231" s="37">
        <v>1000</v>
      </c>
      <c r="J2231" s="52"/>
      <c r="K2231" s="52"/>
      <c r="L2231" s="52">
        <f>IF(VLOOKUP(B2231,Sheet2!A:B,2,FALSE)=0,"",VLOOKUP(B2231,Sheet2!A:B,2,FALSE))</f>
        <v>1000</v>
      </c>
    </row>
    <row r="2232" spans="1:12" x14ac:dyDescent="0.2">
      <c r="A2232" t="str">
        <f t="shared" si="95"/>
        <v>说明书S52 210*297</v>
      </c>
      <c r="B2232" s="29" t="s">
        <v>6707</v>
      </c>
      <c r="C2232" s="29" t="str">
        <f>VLOOKUP(A2232,Sheet5!A:C,2,FALSE)</f>
        <v>UFBAZ032</v>
      </c>
      <c r="D2232" s="29" t="str">
        <f>VLOOKUP(A2232,Sheet5!A:C,3,FALSE)</f>
        <v>A4 UFWCSS4367说明书 A4</v>
      </c>
      <c r="E2232" s="35" t="s">
        <v>2093</v>
      </c>
      <c r="F2232" s="108" t="s">
        <v>8375</v>
      </c>
      <c r="G2232" s="108" t="s">
        <v>5240</v>
      </c>
      <c r="H2232" s="35" t="s">
        <v>3233</v>
      </c>
      <c r="I2232" s="37">
        <v>189</v>
      </c>
      <c r="J2232" s="52"/>
      <c r="K2232" s="52"/>
      <c r="L2232" s="52">
        <v>189</v>
      </c>
    </row>
    <row r="2233" spans="1:12" x14ac:dyDescent="0.2">
      <c r="B2233" s="29" t="s">
        <v>1386</v>
      </c>
      <c r="C2233" s="29" t="str">
        <f>VLOOKUP(B2233,所有物料对应供应商单价新旧料号对照!A:C,3,0)</f>
        <v>UFPKD001</v>
      </c>
      <c r="D2233" s="29" t="str">
        <f>VLOOKUP(B2233,所有物料对应供应商单价新旧料号对照!A:F,4,0)</f>
        <v>塑包铁杆 KD三合一 连接杆 Φ6*40mm</v>
      </c>
      <c r="E2233" s="35" t="s">
        <v>2079</v>
      </c>
      <c r="F2233" s="36" t="s">
        <v>6464</v>
      </c>
      <c r="G2233" s="36" t="s">
        <v>6465</v>
      </c>
      <c r="H2233" s="35" t="s">
        <v>2089</v>
      </c>
      <c r="I2233" s="37">
        <v>0</v>
      </c>
      <c r="J2233" s="52"/>
      <c r="K2233" s="52"/>
      <c r="L2233" s="52" t="str">
        <f>IF(VLOOKUP(B2233,Sheet2!A:B,2,FALSE)=0,"",VLOOKUP(B2233,Sheet2!A:B,2,FALSE))</f>
        <v/>
      </c>
    </row>
    <row r="2234" spans="1:12" x14ac:dyDescent="0.2">
      <c r="B2234" s="29" t="s">
        <v>6708</v>
      </c>
      <c r="C2234" s="29" t="str">
        <f>VLOOKUP(B2234,所有物料对应供应商单价新旧料号对照!A:C,3,0)</f>
        <v>UFPKD003</v>
      </c>
      <c r="D2234" s="29" t="str">
        <f>VLOOKUP(B2234,所有物料对应供应商单价新旧料号对照!A:F,4,0)</f>
        <v>塑料 KD三合一 预埋件 Φ10.7*10.4 白色</v>
      </c>
      <c r="E2234" s="35" t="s">
        <v>2079</v>
      </c>
      <c r="F2234" s="36" t="s">
        <v>6466</v>
      </c>
      <c r="G2234" s="36" t="s">
        <v>6467</v>
      </c>
      <c r="H2234" s="35" t="s">
        <v>2089</v>
      </c>
      <c r="I2234" s="37">
        <v>0</v>
      </c>
      <c r="J2234" s="52"/>
      <c r="K2234" s="52"/>
      <c r="L2234" s="52" t="str">
        <f>IF(VLOOKUP(B2234,Sheet2!A:B,2,FALSE)=0,"",VLOOKUP(B2234,Sheet2!A:B,2,FALSE))</f>
        <v/>
      </c>
    </row>
    <row r="2235" spans="1:12" x14ac:dyDescent="0.2">
      <c r="B2235" s="29" t="s">
        <v>6709</v>
      </c>
      <c r="C2235" s="29" t="str">
        <f>VLOOKUP(B2235,所有物料对应供应商单价新旧料号对照!A:C,3,0)</f>
        <v>UFPKD002</v>
      </c>
      <c r="D2235" s="29" t="str">
        <f>VLOOKUP(B2235,所有物料对应供应商单价新旧料号对照!A:F,4,0)</f>
        <v xml:space="preserve">锌合金 KD三合一 锁扣件 Φ14.3*11.3 </v>
      </c>
      <c r="E2235" s="35" t="s">
        <v>2079</v>
      </c>
      <c r="F2235" s="36" t="s">
        <v>6468</v>
      </c>
      <c r="G2235" s="36" t="s">
        <v>6467</v>
      </c>
      <c r="H2235" s="35" t="s">
        <v>2089</v>
      </c>
      <c r="I2235" s="37">
        <v>0</v>
      </c>
      <c r="J2235" s="52"/>
      <c r="K2235" s="52"/>
      <c r="L2235" s="52">
        <f>IF(VLOOKUP(B2235,Sheet2!A:B,2,FALSE)=0,"",VLOOKUP(B2235,Sheet2!A:B,2,FALSE))</f>
        <v>9000</v>
      </c>
    </row>
    <row r="2236" spans="1:12" x14ac:dyDescent="0.2">
      <c r="A2236" t="str">
        <f t="shared" ref="A2236:A2243" si="96">F2236&amp;" "&amp;G2236</f>
        <v>水箱 112212-2007230032-2</v>
      </c>
      <c r="B2236" s="29" t="s">
        <v>6710</v>
      </c>
      <c r="C2236" s="29" t="e">
        <f>VLOOKUP(A2236,Sheet5!A:C,2,FALSE)</f>
        <v>#N/A</v>
      </c>
      <c r="D2236" s="29" t="e">
        <f>VLOOKUP(A2236,Sheet5!A:C,3,FALSE)</f>
        <v>#N/A</v>
      </c>
      <c r="E2236" s="35" t="s">
        <v>6225</v>
      </c>
      <c r="F2236" s="108" t="s">
        <v>6226</v>
      </c>
      <c r="G2236" s="108" t="s">
        <v>6711</v>
      </c>
      <c r="H2236" s="35" t="s">
        <v>2089</v>
      </c>
      <c r="I2236" s="37">
        <v>-19</v>
      </c>
      <c r="J2236" s="52"/>
      <c r="K2236" s="52"/>
      <c r="L2236" s="52" t="str">
        <f>IF(VLOOKUP(B2236,Sheet2!A:B,2,FALSE)=0,"",VLOOKUP(B2236,Sheet2!A:B,2,FALSE))</f>
        <v/>
      </c>
    </row>
    <row r="2237" spans="1:12" x14ac:dyDescent="0.2">
      <c r="A2237" t="str">
        <f t="shared" si="96"/>
        <v>贝壳拉手螺丝专用 9*5/32*13MM</v>
      </c>
      <c r="B2237" s="29" t="s">
        <v>6712</v>
      </c>
      <c r="C2237" s="29" t="e">
        <f>VLOOKUP(A2237,Sheet5!A:C,2,FALSE)</f>
        <v>#N/A</v>
      </c>
      <c r="D2237" s="29" t="e">
        <f>VLOOKUP(A2237,Sheet5!A:C,3,FALSE)</f>
        <v>#N/A</v>
      </c>
      <c r="E2237" s="35" t="s">
        <v>2079</v>
      </c>
      <c r="F2237" s="108" t="s">
        <v>8726</v>
      </c>
      <c r="G2237" s="108" t="s">
        <v>6714</v>
      </c>
      <c r="H2237" s="35">
        <v>0</v>
      </c>
      <c r="I2237" s="37">
        <v>20000</v>
      </c>
      <c r="J2237" s="52"/>
      <c r="K2237" s="52"/>
      <c r="L2237" s="52" t="str">
        <f>IF(VLOOKUP(B2237,Sheet2!A:B,2,FALSE)=0,"",VLOOKUP(B2237,Sheet2!A:B,2,FALSE))</f>
        <v/>
      </c>
    </row>
    <row r="2238" spans="1:12" x14ac:dyDescent="0.2">
      <c r="A2238" t="str">
        <f t="shared" si="96"/>
        <v>底漆+木质配件 底漆mm</v>
      </c>
      <c r="B2238" s="29" t="s">
        <v>6715</v>
      </c>
      <c r="C2238" s="29" t="e">
        <f>VLOOKUP(A2238,Sheet5!A:C,2,FALSE)</f>
        <v>#N/A</v>
      </c>
      <c r="D2238" s="29" t="e">
        <f>VLOOKUP(A2238,Sheet5!A:C,3,FALSE)</f>
        <v>#N/A</v>
      </c>
      <c r="E2238" s="35" t="s">
        <v>2055</v>
      </c>
      <c r="F2238" s="108" t="s">
        <v>6716</v>
      </c>
      <c r="G2238" s="108" t="s">
        <v>6717</v>
      </c>
      <c r="H2238" s="35">
        <v>0</v>
      </c>
      <c r="I2238" s="37">
        <v>3304.2254000000003</v>
      </c>
      <c r="J2238" s="52"/>
      <c r="K2238" s="52"/>
      <c r="L2238" s="52" t="str">
        <f>IF(VLOOKUP(B2238,Sheet2!A:B,2,FALSE)=0,"",VLOOKUP(B2238,Sheet2!A:B,2,FALSE))</f>
        <v/>
      </c>
    </row>
    <row r="2239" spans="1:12" x14ac:dyDescent="0.2">
      <c r="A2239" t="str">
        <f t="shared" si="96"/>
        <v>底漆 底漆mm</v>
      </c>
      <c r="B2239" s="29" t="s">
        <v>7577</v>
      </c>
      <c r="C2239" s="29" t="e">
        <f>VLOOKUP(A2239,Sheet5!A:C,2,FALSE)</f>
        <v>#N/A</v>
      </c>
      <c r="D2239" s="29" t="e">
        <f>VLOOKUP(A2239,Sheet5!A:C,3,FALSE)</f>
        <v>#N/A</v>
      </c>
      <c r="E2239" s="35" t="s">
        <v>2055</v>
      </c>
      <c r="F2239" s="108" t="s">
        <v>6718</v>
      </c>
      <c r="G2239" s="108" t="s">
        <v>6717</v>
      </c>
      <c r="H2239" s="35">
        <v>0</v>
      </c>
      <c r="I2239" s="37">
        <v>90</v>
      </c>
      <c r="J2239" s="52"/>
      <c r="K2239" s="52"/>
      <c r="L2239" s="52" t="str">
        <f>IF(VLOOKUP(B2239,Sheet2!A:B,2,FALSE)=0,"",VLOOKUP(B2239,Sheet2!A:B,2,FALSE))</f>
        <v/>
      </c>
    </row>
    <row r="2240" spans="1:12" x14ac:dyDescent="0.2">
      <c r="A2240" t="str">
        <f t="shared" si="96"/>
        <v>粘合剂G108 粘合剂G108mm</v>
      </c>
      <c r="B2240" s="29" t="s">
        <v>6719</v>
      </c>
      <c r="C2240" s="29" t="e">
        <f>VLOOKUP(A2240,Sheet5!A:C,2,FALSE)</f>
        <v>#N/A</v>
      </c>
      <c r="D2240" s="29" t="e">
        <f>VLOOKUP(A2240,Sheet5!A:C,3,FALSE)</f>
        <v>#N/A</v>
      </c>
      <c r="E2240" s="35" t="s">
        <v>2055</v>
      </c>
      <c r="F2240" s="108" t="s">
        <v>8727</v>
      </c>
      <c r="G2240" s="108" t="s">
        <v>8728</v>
      </c>
      <c r="H2240" s="35" t="s">
        <v>1062</v>
      </c>
      <c r="I2240" s="37">
        <v>52</v>
      </c>
      <c r="J2240" s="52"/>
      <c r="K2240" s="52"/>
      <c r="L2240" s="52">
        <v>0</v>
      </c>
    </row>
    <row r="2241" spans="1:12" x14ac:dyDescent="0.2">
      <c r="A2241" t="str">
        <f t="shared" si="96"/>
        <v>封边条银灰-5 05*20</v>
      </c>
      <c r="B2241" s="29" t="s">
        <v>6722</v>
      </c>
      <c r="C2241" s="29" t="str">
        <f>VLOOKUP(A2241,Sheet5!A:C,2,FALSE)</f>
        <v>UFM00182</v>
      </c>
      <c r="D2241" s="29" t="str">
        <f>VLOOKUP(A2241,Sheet5!A:C,3,FALSE)</f>
        <v>PVC 封边条 0.5*20mm 银灰</v>
      </c>
      <c r="E2241" s="35" t="s">
        <v>2055</v>
      </c>
      <c r="F2241" s="108" t="s">
        <v>8376</v>
      </c>
      <c r="G2241" s="108" t="s">
        <v>6724</v>
      </c>
      <c r="H2241" s="35">
        <v>0</v>
      </c>
      <c r="I2241" s="37">
        <v>1794</v>
      </c>
      <c r="J2241" s="52"/>
      <c r="K2241" s="52"/>
      <c r="L2241" s="52">
        <v>1600</v>
      </c>
    </row>
    <row r="2242" spans="1:12" x14ac:dyDescent="0.2">
      <c r="A2242" t="str">
        <f t="shared" si="96"/>
        <v>防水板PVC 防水mm</v>
      </c>
      <c r="B2242" s="29" t="s">
        <v>6725</v>
      </c>
      <c r="C2242" s="29" t="e">
        <f>VLOOKUP(A2242,Sheet5!A:C,2,FALSE)</f>
        <v>#N/A</v>
      </c>
      <c r="D2242" s="29" t="e">
        <f>VLOOKUP(A2242,Sheet5!A:C,3,FALSE)</f>
        <v>#N/A</v>
      </c>
      <c r="E2242" s="35" t="s">
        <v>2055</v>
      </c>
      <c r="F2242" s="108" t="s">
        <v>6010</v>
      </c>
      <c r="G2242" s="108" t="s">
        <v>6726</v>
      </c>
      <c r="H2242" s="35">
        <v>0</v>
      </c>
      <c r="I2242" s="37">
        <v>78</v>
      </c>
      <c r="J2242" s="52"/>
      <c r="K2242" s="52"/>
      <c r="L2242" s="52" t="str">
        <f>IF(VLOOKUP(B2242,Sheet2!A:B,2,FALSE)=0,"",VLOOKUP(B2242,Sheet2!A:B,2,FALSE))</f>
        <v/>
      </c>
    </row>
    <row r="2243" spans="1:12" x14ac:dyDescent="0.2">
      <c r="A2243" t="str">
        <f t="shared" si="96"/>
        <v>定制锯片 400*50.8*3.5*60T</v>
      </c>
      <c r="B2243" s="29" t="s">
        <v>6727</v>
      </c>
      <c r="C2243" s="29" t="e">
        <f>VLOOKUP(A2243,Sheet5!A:C,2,FALSE)</f>
        <v>#N/A</v>
      </c>
      <c r="D2243" s="29" t="e">
        <f>VLOOKUP(A2243,Sheet5!A:C,3,FALSE)</f>
        <v>#N/A</v>
      </c>
      <c r="E2243" s="35" t="s">
        <v>2417</v>
      </c>
      <c r="F2243" s="108" t="s">
        <v>6728</v>
      </c>
      <c r="G2243" s="108" t="s">
        <v>6729</v>
      </c>
      <c r="H2243" s="35">
        <v>0</v>
      </c>
      <c r="I2243" s="37">
        <v>4</v>
      </c>
      <c r="J2243" s="52"/>
      <c r="K2243" s="52"/>
      <c r="L2243" s="52" t="str">
        <f>IF(VLOOKUP(B2243,Sheet2!A:B,2,FALSE)=0,"",VLOOKUP(B2243,Sheet2!A:B,2,FALSE))</f>
        <v/>
      </c>
    </row>
    <row r="2244" spans="1:12" x14ac:dyDescent="0.2">
      <c r="B2244" s="29" t="s">
        <v>2034</v>
      </c>
      <c r="C2244" s="29" t="str">
        <f>VLOOKUP(B2244,所有物料对应供应商单价新旧料号对照!A:C,3,0)</f>
        <v>UFY00006</v>
      </c>
      <c r="D2244" s="29" t="str">
        <f>VLOOKUP(B2244,所有物料对应供应商单价新旧料号对照!A:F,4,0)</f>
        <v>水性 一分光 液体 H12M0601-11水性面油 20KG每桶 S灰-071</v>
      </c>
      <c r="E2244" s="35" t="s">
        <v>2055</v>
      </c>
      <c r="F2244" s="36" t="s">
        <v>6732</v>
      </c>
      <c r="G2244" s="36" t="s">
        <v>6733</v>
      </c>
      <c r="H2244" s="35">
        <v>0</v>
      </c>
      <c r="I2244" s="37">
        <v>84</v>
      </c>
      <c r="J2244" s="52"/>
      <c r="K2244" s="52"/>
      <c r="L2244" s="52">
        <f>IF(VLOOKUP(B2244,Sheet2!A:B,2,FALSE)=0,"",VLOOKUP(B2244,Sheet2!A:B,2,FALSE))</f>
        <v>207</v>
      </c>
    </row>
    <row r="2245" spans="1:12" x14ac:dyDescent="0.2">
      <c r="B2245" s="29" t="s">
        <v>2001</v>
      </c>
      <c r="C2245" s="29" t="str">
        <f>VLOOKUP(B2245,所有物料对应供应商单价新旧料号对照!A:C,3,0)</f>
        <v>UFBFW001</v>
      </c>
      <c r="D2245" s="29" t="str">
        <f>VLOOKUP(B2245,所有物料对应供应商单价新旧料号对照!A:F,4,0)</f>
        <v>瓦楞原纸 蜂窝板 990*740*20mm</v>
      </c>
      <c r="E2245" s="35" t="s">
        <v>2093</v>
      </c>
      <c r="F2245" s="36" t="s">
        <v>6734</v>
      </c>
      <c r="G2245" s="36" t="s">
        <v>6240</v>
      </c>
      <c r="H2245" s="35">
        <v>0</v>
      </c>
      <c r="I2245" s="37">
        <v>214</v>
      </c>
      <c r="J2245" s="52"/>
      <c r="K2245" s="52"/>
      <c r="L2245" s="52" t="str">
        <f>IF(VLOOKUP(B2245,Sheet2!A:B,2,FALSE)=0,"",VLOOKUP(B2245,Sheet2!A:B,2,FALSE))</f>
        <v/>
      </c>
    </row>
    <row r="2246" spans="1:12" x14ac:dyDescent="0.2">
      <c r="B2246" s="29" t="s">
        <v>2002</v>
      </c>
      <c r="C2246" s="29" t="str">
        <f>VLOOKUP(B2246,所有物料对应供应商单价新旧料号对照!A:C,3,0)</f>
        <v>UFBFW002</v>
      </c>
      <c r="D2246" s="29" t="str">
        <f>VLOOKUP(B2246,所有物料对应供应商单价新旧料号对照!A:F,4,0)</f>
        <v>瓦楞原纸 蜂窝板 990*610*20mm</v>
      </c>
      <c r="E2246" s="35" t="s">
        <v>2093</v>
      </c>
      <c r="F2246" s="36" t="s">
        <v>6734</v>
      </c>
      <c r="G2246" s="36" t="s">
        <v>6241</v>
      </c>
      <c r="H2246" s="35">
        <v>0</v>
      </c>
      <c r="I2246" s="37">
        <v>72</v>
      </c>
      <c r="J2246" s="52"/>
      <c r="K2246" s="52"/>
      <c r="L2246" s="52" t="str">
        <f>IF(VLOOKUP(B2246,Sheet2!A:B,2,FALSE)=0,"",VLOOKUP(B2246,Sheet2!A:B,2,FALSE))</f>
        <v/>
      </c>
    </row>
    <row r="2247" spans="1:12" x14ac:dyDescent="0.2">
      <c r="B2247" s="29" t="s">
        <v>1495</v>
      </c>
      <c r="C2247" s="29" t="str">
        <f>VLOOKUP(B2247,所有物料对应供应商单价新旧料号对照!A:C,3,0)</f>
        <v>UFGCB008</v>
      </c>
      <c r="D2247" s="29" t="str">
        <f>VLOOKUP(B2247,所有物料对应供应商单价新旧料号对照!A:F,4,0)</f>
        <v>白玻 钢化 玻璃层板 261*265*5mm 直边</v>
      </c>
      <c r="E2247" s="35" t="s">
        <v>2055</v>
      </c>
      <c r="F2247" s="36" t="s">
        <v>6280</v>
      </c>
      <c r="G2247" s="36" t="s">
        <v>6735</v>
      </c>
      <c r="H2247" s="35">
        <v>0</v>
      </c>
      <c r="I2247" s="37">
        <v>1073</v>
      </c>
      <c r="J2247" s="52"/>
      <c r="K2247" s="52"/>
      <c r="L2247" s="52">
        <v>168</v>
      </c>
    </row>
    <row r="2248" spans="1:12" x14ac:dyDescent="0.2">
      <c r="A2248" t="str">
        <f t="shared" ref="A2248:A2250" si="97">F2248&amp;" "&amp;G2248</f>
        <v>钢化玻璃 262*252</v>
      </c>
      <c r="B2248" s="29" t="s">
        <v>6736</v>
      </c>
      <c r="C2248" s="29" t="str">
        <f>VLOOKUP(A2248,Sheet5!A:C,2,FALSE)</f>
        <v>UFGCB017</v>
      </c>
      <c r="D2248" s="29" t="str">
        <f>VLOOKUP(A2248,Sheet5!A:C,3,FALSE)</f>
        <v>白玻 钢化 玻璃层板 262*252*5mm 直边</v>
      </c>
      <c r="E2248" s="35" t="s">
        <v>2055</v>
      </c>
      <c r="F2248" s="108" t="s">
        <v>6280</v>
      </c>
      <c r="G2248" s="108" t="s">
        <v>8377</v>
      </c>
      <c r="H2248" s="35">
        <v>0</v>
      </c>
      <c r="I2248" s="37">
        <v>790</v>
      </c>
      <c r="J2248" s="52"/>
      <c r="K2248" s="52"/>
      <c r="L2248" s="72">
        <v>294</v>
      </c>
    </row>
    <row r="2249" spans="1:12" x14ac:dyDescent="0.2">
      <c r="A2249" t="str">
        <f t="shared" si="97"/>
        <v>钢化玻璃 262*201</v>
      </c>
      <c r="B2249" s="29" t="s">
        <v>6738</v>
      </c>
      <c r="C2249" s="29" t="e">
        <f>VLOOKUP(A2249,Sheet5!A:C,2,FALSE)</f>
        <v>#N/A</v>
      </c>
      <c r="D2249" s="29" t="e">
        <f>VLOOKUP(A2249,Sheet5!A:C,3,FALSE)</f>
        <v>#N/A</v>
      </c>
      <c r="E2249" s="35" t="s">
        <v>2055</v>
      </c>
      <c r="F2249" s="108" t="s">
        <v>6280</v>
      </c>
      <c r="G2249" s="108" t="s">
        <v>8729</v>
      </c>
      <c r="H2249" s="35">
        <v>0</v>
      </c>
      <c r="I2249" s="37">
        <v>129</v>
      </c>
      <c r="J2249" s="52"/>
      <c r="K2249" s="52"/>
      <c r="L2249" s="52" t="str">
        <f>IF(VLOOKUP(B2249,Sheet2!A:B,2,FALSE)=0,"",VLOOKUP(B2249,Sheet2!A:B,2,FALSE))</f>
        <v/>
      </c>
    </row>
    <row r="2250" spans="1:12" x14ac:dyDescent="0.2">
      <c r="A2250" t="str">
        <f t="shared" si="97"/>
        <v>钢化玻璃 562*107</v>
      </c>
      <c r="B2250" s="29" t="s">
        <v>6740</v>
      </c>
      <c r="C2250" s="29" t="e">
        <f>VLOOKUP(A2250,Sheet5!A:C,2,FALSE)</f>
        <v>#N/A</v>
      </c>
      <c r="D2250" s="29" t="e">
        <f>VLOOKUP(A2250,Sheet5!A:C,3,FALSE)</f>
        <v>#N/A</v>
      </c>
      <c r="E2250" s="35" t="s">
        <v>2055</v>
      </c>
      <c r="F2250" s="108" t="s">
        <v>6280</v>
      </c>
      <c r="G2250" s="108" t="s">
        <v>8730</v>
      </c>
      <c r="H2250" s="35">
        <v>0</v>
      </c>
      <c r="I2250" s="37">
        <v>352</v>
      </c>
      <c r="J2250" s="52"/>
      <c r="K2250" s="52"/>
      <c r="L2250" s="52" t="str">
        <f>IF(VLOOKUP(B2250,Sheet2!A:B,2,FALSE)=0,"",VLOOKUP(B2250,Sheet2!A:B,2,FALSE))</f>
        <v/>
      </c>
    </row>
    <row r="2251" spans="1:12" x14ac:dyDescent="0.2">
      <c r="B2251" s="29" t="s">
        <v>1546</v>
      </c>
      <c r="C2251" s="29" t="str">
        <f>VLOOKUP(B2251,所有物料对应供应商单价新旧料号对照!A:C,3,0)</f>
        <v>UFBZX021</v>
      </c>
      <c r="D2251" s="29" t="str">
        <f>VLOOKUP(B2251,所有物料对应供应商单价新旧料号对照!A:F,4,0)</f>
        <v>五层牛卡纸 UF9032402L柜体纸箱 1030*615*765 原色 附图</v>
      </c>
      <c r="E2251" s="35" t="s">
        <v>2093</v>
      </c>
      <c r="F2251" s="36" t="s">
        <v>6742</v>
      </c>
      <c r="G2251" s="36" t="s">
        <v>6141</v>
      </c>
      <c r="H2251" s="35">
        <v>0</v>
      </c>
      <c r="I2251" s="37">
        <v>115</v>
      </c>
      <c r="J2251" s="52"/>
      <c r="K2251" s="52"/>
      <c r="L2251" s="52">
        <v>56</v>
      </c>
    </row>
    <row r="2252" spans="1:12" x14ac:dyDescent="0.2">
      <c r="A2252" t="str">
        <f t="shared" ref="A2252:A2253" si="98">F2252&amp;" "&amp;G2252</f>
        <v>开票切割片(刀架) 开票mm</v>
      </c>
      <c r="B2252" s="29" t="s">
        <v>6743</v>
      </c>
      <c r="C2252" s="29" t="e">
        <f>VLOOKUP(A2252,Sheet5!A:C,2,FALSE)</f>
        <v>#N/A</v>
      </c>
      <c r="D2252" s="29" t="e">
        <f>VLOOKUP(A2252,Sheet5!A:C,3,FALSE)</f>
        <v>#N/A</v>
      </c>
      <c r="E2252" s="35" t="s">
        <v>2417</v>
      </c>
      <c r="F2252" s="108" t="s">
        <v>6744</v>
      </c>
      <c r="G2252" s="108" t="s">
        <v>6745</v>
      </c>
      <c r="H2252" s="35">
        <v>0</v>
      </c>
      <c r="I2252" s="37">
        <v>10</v>
      </c>
      <c r="J2252" s="52"/>
      <c r="K2252" s="52"/>
      <c r="L2252" s="52" t="str">
        <f>IF(VLOOKUP(B2252,Sheet2!A:B,2,FALSE)=0,"",VLOOKUP(B2252,Sheet2!A:B,2,FALSE))</f>
        <v/>
      </c>
    </row>
    <row r="2253" spans="1:12" x14ac:dyDescent="0.2">
      <c r="A2253" t="str">
        <f t="shared" si="98"/>
        <v>枪钉T50 枪钉T50mm</v>
      </c>
      <c r="B2253" s="29" t="s">
        <v>6746</v>
      </c>
      <c r="C2253" s="29" t="e">
        <f>VLOOKUP(A2253,Sheet5!A:C,2,FALSE)</f>
        <v>#N/A</v>
      </c>
      <c r="D2253" s="29" t="e">
        <f>VLOOKUP(A2253,Sheet5!A:C,3,FALSE)</f>
        <v>#N/A</v>
      </c>
      <c r="E2253" s="35" t="s">
        <v>2079</v>
      </c>
      <c r="F2253" s="108" t="s">
        <v>8731</v>
      </c>
      <c r="G2253" s="108" t="s">
        <v>8732</v>
      </c>
      <c r="H2253" s="35">
        <v>0</v>
      </c>
      <c r="I2253" s="37">
        <v>10</v>
      </c>
      <c r="J2253" s="52"/>
      <c r="K2253" s="52"/>
      <c r="L2253" s="52" t="str">
        <f>IF(VLOOKUP(B2253,Sheet2!A:B,2,FALSE)=0,"",VLOOKUP(B2253,Sheet2!A:B,2,FALSE))</f>
        <v/>
      </c>
    </row>
    <row r="2254" spans="1:12" x14ac:dyDescent="0.2">
      <c r="B2254" s="29" t="s">
        <v>1235</v>
      </c>
      <c r="C2254" s="29" t="str">
        <f>VLOOKUP(B2254,所有物料对应供应商单价新旧料号对照!A:C,3,0)</f>
        <v>UFM00065</v>
      </c>
      <c r="D2254" s="29" t="str">
        <f>VLOOKUP(B2254,所有物料对应供应商单价新旧料号对照!A:F,4,0)</f>
        <v>PVC 封边条 0.5*22mm 哑光灰-072</v>
      </c>
      <c r="E2254" s="35" t="s">
        <v>2055</v>
      </c>
      <c r="F2254" s="36" t="s">
        <v>2070</v>
      </c>
      <c r="G2254" s="36" t="s">
        <v>6749</v>
      </c>
      <c r="H2254" s="35">
        <v>0</v>
      </c>
      <c r="I2254" s="37">
        <v>2197</v>
      </c>
      <c r="J2254" s="52"/>
      <c r="K2254" s="52"/>
      <c r="L2254" s="52" t="str">
        <f>IF(VLOOKUP(B2254,Sheet2!A:B,2,FALSE)=0,"",VLOOKUP(B2254,Sheet2!A:B,2,FALSE))</f>
        <v/>
      </c>
    </row>
    <row r="2255" spans="1:12" x14ac:dyDescent="0.2">
      <c r="A2255" t="str">
        <f>F2255&amp;" "&amp;G2255</f>
        <v>浴缸RLP-1807-PV 浴缸RLP-1807mm</v>
      </c>
      <c r="B2255" s="29" t="s">
        <v>6750</v>
      </c>
      <c r="C2255" s="29" t="e">
        <f>VLOOKUP(A2255,Sheet5!A:C,2,FALSE)</f>
        <v>#N/A</v>
      </c>
      <c r="D2255" s="29" t="e">
        <f>VLOOKUP(A2255,Sheet5!A:C,3,FALSE)</f>
        <v>#N/A</v>
      </c>
      <c r="E2255" s="35" t="s">
        <v>2055</v>
      </c>
      <c r="F2255" s="108" t="s">
        <v>8655</v>
      </c>
      <c r="G2255" s="108" t="s">
        <v>8656</v>
      </c>
      <c r="H2255" s="35">
        <v>0</v>
      </c>
      <c r="I2255" s="37">
        <v>66</v>
      </c>
      <c r="J2255" s="52"/>
      <c r="K2255" s="52"/>
      <c r="L2255" s="52" t="str">
        <f>IF(VLOOKUP(B2255,Sheet2!A:B,2,FALSE)=0,"",VLOOKUP(B2255,Sheet2!A:B,2,FALSE))</f>
        <v/>
      </c>
    </row>
    <row r="2256" spans="1:12" x14ac:dyDescent="0.2">
      <c r="B2256" s="29" t="s">
        <v>1483</v>
      </c>
      <c r="C2256" s="29" t="str">
        <f>VLOOKUP(B2256,所有物料对应供应商单价新旧料号对照!A:C,3,0)</f>
        <v>UFGCB002</v>
      </c>
      <c r="D2256" s="29" t="str">
        <f>VLOOKUP(B2256,所有物料对应供应商单价新旧料号对照!A:F,4,0)</f>
        <v>白玻 钢化 玻璃层板 587*358*5mm 直边</v>
      </c>
      <c r="E2256" s="35" t="s">
        <v>2055</v>
      </c>
      <c r="F2256" s="36" t="s">
        <v>5154</v>
      </c>
      <c r="G2256" s="36" t="s">
        <v>6751</v>
      </c>
      <c r="H2256" s="35" t="s">
        <v>2484</v>
      </c>
      <c r="I2256" s="37">
        <v>1843</v>
      </c>
      <c r="J2256" s="52"/>
      <c r="K2256" s="52"/>
      <c r="L2256" s="52">
        <f>31+38+27+104+50+64+21</f>
        <v>335</v>
      </c>
    </row>
    <row r="2257" spans="1:12" x14ac:dyDescent="0.2">
      <c r="B2257" s="29" t="s">
        <v>1298</v>
      </c>
      <c r="C2257" s="29" t="str">
        <f>VLOOKUP(B2257,所有物料对应供应商单价新旧料号对照!A:C,3,0)</f>
        <v>UFPJL007</v>
      </c>
      <c r="D2257" s="29" t="str">
        <f>VLOOKUP(B2257,所有物料对应供应商单价新旧料号对照!A:F,4,0)</f>
        <v>不锈钢 DTC铰链 内掩四孔带阻尼 镀镍</v>
      </c>
      <c r="E2257" s="35" t="s">
        <v>2079</v>
      </c>
      <c r="F2257" s="36" t="s">
        <v>6752</v>
      </c>
      <c r="G2257" s="36" t="s">
        <v>6753</v>
      </c>
      <c r="H2257" s="35">
        <v>0</v>
      </c>
      <c r="I2257" s="37">
        <v>372</v>
      </c>
      <c r="J2257" s="52"/>
      <c r="K2257" s="52"/>
      <c r="L2257" s="52" t="str">
        <f>IF(VLOOKUP(B2257,Sheet2!A:B,2,FALSE)=0,"",VLOOKUP(B2257,Sheet2!A:B,2,FALSE))</f>
        <v/>
      </c>
    </row>
    <row r="2258" spans="1:12" x14ac:dyDescent="0.2">
      <c r="B2258" s="29" t="s">
        <v>1607</v>
      </c>
      <c r="C2258" s="29" t="str">
        <f>VLOOKUP(B2258,所有物料对应供应商单价新旧料号对照!A:C,3,0)</f>
        <v>UFBZX058</v>
      </c>
      <c r="D2258" s="29" t="str">
        <f>VLOOKUP(B2258,所有物料对应供应商单价新旧料号对照!A:F,4,0)</f>
        <v>五层牛卡纸 UF9012007外纸箱 340*340*870 原色 附图</v>
      </c>
      <c r="E2258" s="35" t="s">
        <v>2093</v>
      </c>
      <c r="F2258" s="36" t="s">
        <v>6754</v>
      </c>
      <c r="G2258" s="36" t="s">
        <v>6693</v>
      </c>
      <c r="H2258" s="35">
        <v>0</v>
      </c>
      <c r="I2258" s="37">
        <v>67</v>
      </c>
      <c r="J2258" s="52"/>
      <c r="K2258" s="52"/>
      <c r="L2258" s="52">
        <v>18</v>
      </c>
    </row>
    <row r="2259" spans="1:12" x14ac:dyDescent="0.2">
      <c r="B2259" s="29" t="s">
        <v>1613</v>
      </c>
      <c r="C2259" s="29" t="str">
        <f>VLOOKUP(B2259,所有物料对应供应商单价新旧料号对照!A:C,3,0)</f>
        <v>UFBZX061</v>
      </c>
      <c r="D2259" s="29" t="str">
        <f>VLOOKUP(B2259,所有物料对应供应商单价新旧料号对照!A:F,4,0)</f>
        <v>五层牛卡纸 UF9012502外纸箱 640*340*870 原色 附图</v>
      </c>
      <c r="E2259" s="35" t="s">
        <v>2093</v>
      </c>
      <c r="F2259" s="36" t="s">
        <v>6694</v>
      </c>
      <c r="G2259" s="36" t="s">
        <v>6695</v>
      </c>
      <c r="H2259" s="35">
        <v>0</v>
      </c>
      <c r="I2259" s="37">
        <v>0</v>
      </c>
      <c r="J2259" s="52"/>
      <c r="K2259" s="52"/>
      <c r="L2259" s="52" t="str">
        <f>IF(VLOOKUP(B2259,Sheet2!A:B,2,FALSE)=0,"",VLOOKUP(B2259,Sheet2!A:B,2,FALSE))</f>
        <v/>
      </c>
    </row>
    <row r="2260" spans="1:12" x14ac:dyDescent="0.2">
      <c r="B2260" s="29" t="s">
        <v>1609</v>
      </c>
      <c r="C2260" s="29" t="str">
        <f>VLOOKUP(B2260,所有物料对应供应商单价新旧料号对照!A:C,3,0)</f>
        <v>UFBZX059</v>
      </c>
      <c r="D2260" s="29" t="str">
        <f>VLOOKUP(B2260,所有物料对应供应商单价新旧料号对照!A:F,4,0)</f>
        <v>五层牛卡纸 UF9012009外纸箱 1950*340*340 原色 附图</v>
      </c>
      <c r="E2260" s="35" t="s">
        <v>2093</v>
      </c>
      <c r="F2260" s="36" t="s">
        <v>6755</v>
      </c>
      <c r="G2260" s="36" t="s">
        <v>6552</v>
      </c>
      <c r="H2260" s="35">
        <v>0</v>
      </c>
      <c r="I2260" s="37">
        <v>9</v>
      </c>
      <c r="J2260" s="52"/>
      <c r="K2260" s="52"/>
      <c r="L2260" s="52" t="str">
        <f>IF(VLOOKUP(B2260,Sheet2!A:B,2,FALSE)=0,"",VLOOKUP(B2260,Sheet2!A:B,2,FALSE))</f>
        <v/>
      </c>
    </row>
    <row r="2261" spans="1:12" x14ac:dyDescent="0.2">
      <c r="B2261" s="29" t="s">
        <v>1603</v>
      </c>
      <c r="C2261" s="29" t="str">
        <f>VLOOKUP(B2261,所有物料对应供应商单价新旧料号对照!A:C,3,0)</f>
        <v>UFBZX056</v>
      </c>
      <c r="D2261" s="29" t="str">
        <f>VLOOKUP(B2261,所有物料对应供应商单价新旧料号对照!A:F,4,0)</f>
        <v>五层牛卡纸 UF9012001-366外纸箱 1240*340*60 原色 附图</v>
      </c>
      <c r="E2261" s="35" t="s">
        <v>2093</v>
      </c>
      <c r="F2261" s="36" t="s">
        <v>6756</v>
      </c>
      <c r="G2261" s="36" t="s">
        <v>6224</v>
      </c>
      <c r="H2261" s="35">
        <v>0</v>
      </c>
      <c r="I2261" s="37">
        <v>25</v>
      </c>
      <c r="J2261" s="52"/>
      <c r="K2261" s="52"/>
      <c r="L2261" s="52" t="str">
        <f>IF(VLOOKUP(B2261,Sheet2!A:B,2,FALSE)=0,"",VLOOKUP(B2261,Sheet2!A:B,2,FALSE))</f>
        <v/>
      </c>
    </row>
    <row r="2262" spans="1:12" x14ac:dyDescent="0.2">
      <c r="B2262" s="29" t="s">
        <v>1605</v>
      </c>
      <c r="C2262" s="29" t="str">
        <f>VLOOKUP(B2262,所有物料对应供应商单价新旧料号对照!A:C,3,0)</f>
        <v>UFBZX057</v>
      </c>
      <c r="D2262" s="29" t="str">
        <f>VLOOKUP(B2262,所有物料对应供应商单价新旧料号对照!A:F,4,0)</f>
        <v>五层牛卡纸 UF9012001-367外纸箱 1540*340*60 原色 附图</v>
      </c>
      <c r="E2262" s="35" t="s">
        <v>2093</v>
      </c>
      <c r="F2262" s="36" t="s">
        <v>6757</v>
      </c>
      <c r="G2262" s="36" t="s">
        <v>6603</v>
      </c>
      <c r="H2262" s="35">
        <v>0</v>
      </c>
      <c r="I2262" s="37">
        <v>24</v>
      </c>
      <c r="J2262" s="52"/>
      <c r="K2262" s="52"/>
      <c r="L2262" s="52" t="str">
        <f>IF(VLOOKUP(B2262,Sheet2!A:B,2,FALSE)=0,"",VLOOKUP(B2262,Sheet2!A:B,2,FALSE))</f>
        <v/>
      </c>
    </row>
    <row r="2263" spans="1:12" x14ac:dyDescent="0.2">
      <c r="B2263" s="29" t="s">
        <v>1593</v>
      </c>
      <c r="C2263" s="29" t="str">
        <f>VLOOKUP(B2263,所有物料对应供应商单价新旧料号对照!A:C,3,0)</f>
        <v>UFBZX050</v>
      </c>
      <c r="D2263" s="29" t="str">
        <f>VLOOKUP(B2263,所有物料对应供应商单价新旧料号对照!A:F,4,0)</f>
        <v>五层牛卡纸 UF9011003外纸箱 790*340*190 原色 附图</v>
      </c>
      <c r="E2263" s="35" t="s">
        <v>2093</v>
      </c>
      <c r="F2263" s="36" t="s">
        <v>6758</v>
      </c>
      <c r="G2263" s="36" t="s">
        <v>6514</v>
      </c>
      <c r="H2263" s="35">
        <v>0</v>
      </c>
      <c r="I2263" s="37">
        <v>184</v>
      </c>
      <c r="J2263" s="52"/>
      <c r="K2263" s="52"/>
      <c r="L2263" s="52">
        <v>24</v>
      </c>
    </row>
    <row r="2264" spans="1:12" x14ac:dyDescent="0.2">
      <c r="A2264" t="str">
        <f t="shared" ref="A2264:A2271" si="99">F2264&amp;" "&amp;G2264</f>
        <v>5中纤双暖白麻 5mm</v>
      </c>
      <c r="B2264" s="29" t="s">
        <v>6759</v>
      </c>
      <c r="C2264" s="29" t="e">
        <f>VLOOKUP(A2264,Sheet5!A:C,2,FALSE)</f>
        <v>#N/A</v>
      </c>
      <c r="D2264" s="29" t="e">
        <f>VLOOKUP(A2264,Sheet5!A:C,3,FALSE)</f>
        <v>#N/A</v>
      </c>
      <c r="E2264" s="35" t="s">
        <v>2055</v>
      </c>
      <c r="F2264" s="108" t="s">
        <v>6760</v>
      </c>
      <c r="G2264" s="108" t="s">
        <v>5163</v>
      </c>
      <c r="H2264" s="35">
        <v>0</v>
      </c>
      <c r="I2264" s="37">
        <v>56</v>
      </c>
      <c r="J2264" s="52"/>
      <c r="K2264" s="52"/>
      <c r="L2264" s="52" t="str">
        <f>IF(VLOOKUP(B2264,Sheet2!A:B,2,FALSE)=0,"",VLOOKUP(B2264,Sheet2!A:B,2,FALSE))</f>
        <v/>
      </c>
    </row>
    <row r="2265" spans="1:12" x14ac:dyDescent="0.2">
      <c r="A2265" t="str">
        <f t="shared" si="99"/>
        <v>5中纤双纤灰-12光 5中纤双纤灰-12mm</v>
      </c>
      <c r="B2265" s="29" t="s">
        <v>6761</v>
      </c>
      <c r="C2265" s="29" t="e">
        <f>VLOOKUP(A2265,Sheet5!A:C,2,FALSE)</f>
        <v>#N/A</v>
      </c>
      <c r="D2265" s="29" t="e">
        <f>VLOOKUP(A2265,Sheet5!A:C,3,FALSE)</f>
        <v>#N/A</v>
      </c>
      <c r="E2265" s="35" t="s">
        <v>2055</v>
      </c>
      <c r="F2265" s="108" t="s">
        <v>6762</v>
      </c>
      <c r="G2265" s="108" t="s">
        <v>6763</v>
      </c>
      <c r="H2265" s="35">
        <v>0</v>
      </c>
      <c r="I2265" s="37">
        <v>94</v>
      </c>
      <c r="J2265" s="52"/>
      <c r="K2265" s="52"/>
      <c r="L2265" s="52" t="str">
        <f>IF(VLOOKUP(B2265,Sheet2!A:B,2,FALSE)=0,"",VLOOKUP(B2265,Sheet2!A:B,2,FALSE))</f>
        <v/>
      </c>
    </row>
    <row r="2266" spans="1:12" x14ac:dyDescent="0.2">
      <c r="A2266" t="str">
        <f t="shared" si="99"/>
        <v>18中纤A白光/B进口暖白光 18mm</v>
      </c>
      <c r="B2266" s="29" t="s">
        <v>6764</v>
      </c>
      <c r="C2266" s="29" t="e">
        <f>VLOOKUP(A2266,Sheet5!A:C,2,FALSE)</f>
        <v>#N/A</v>
      </c>
      <c r="D2266" s="29" t="e">
        <f>VLOOKUP(A2266,Sheet5!A:C,3,FALSE)</f>
        <v>#N/A</v>
      </c>
      <c r="E2266" s="35" t="s">
        <v>2055</v>
      </c>
      <c r="F2266" s="108" t="s">
        <v>6765</v>
      </c>
      <c r="G2266" s="108" t="s">
        <v>4999</v>
      </c>
      <c r="H2266" s="35">
        <v>0</v>
      </c>
      <c r="I2266" s="37">
        <v>50</v>
      </c>
      <c r="J2266" s="52"/>
      <c r="K2266" s="52"/>
      <c r="L2266" s="52" t="str">
        <f>IF(VLOOKUP(B2266,Sheet2!A:B,2,FALSE)=0,"",VLOOKUP(B2266,Sheet2!A:B,2,FALSE))</f>
        <v/>
      </c>
    </row>
    <row r="2267" spans="1:12" x14ac:dyDescent="0.2">
      <c r="A2267" t="str">
        <f t="shared" si="99"/>
        <v>18中纤双7040订深灰 18中纤双7040mm</v>
      </c>
      <c r="B2267" s="29" t="s">
        <v>6766</v>
      </c>
      <c r="C2267" s="29" t="e">
        <f>VLOOKUP(A2267,Sheet5!A:C,2,FALSE)</f>
        <v>#N/A</v>
      </c>
      <c r="D2267" s="29" t="e">
        <f>VLOOKUP(A2267,Sheet5!A:C,3,FALSE)</f>
        <v>#N/A</v>
      </c>
      <c r="E2267" s="35" t="s">
        <v>2055</v>
      </c>
      <c r="F2267" s="108" t="s">
        <v>6767</v>
      </c>
      <c r="G2267" s="108" t="s">
        <v>6768</v>
      </c>
      <c r="H2267" s="35">
        <v>0</v>
      </c>
      <c r="I2267" s="37">
        <v>21</v>
      </c>
      <c r="J2267" s="52"/>
      <c r="K2267" s="52"/>
      <c r="L2267" s="52" t="str">
        <f>IF(VLOOKUP(B2267,Sheet2!A:B,2,FALSE)=0,"",VLOOKUP(B2267,Sheet2!A:B,2,FALSE))</f>
        <v/>
      </c>
    </row>
    <row r="2268" spans="1:12" x14ac:dyDescent="0.2">
      <c r="A2268" t="str">
        <f t="shared" si="99"/>
        <v>12中纤单哑光蓝 12mm</v>
      </c>
      <c r="B2268" s="29" t="s">
        <v>6769</v>
      </c>
      <c r="C2268" s="29" t="e">
        <f>VLOOKUP(A2268,Sheet5!A:C,2,FALSE)</f>
        <v>#N/A</v>
      </c>
      <c r="D2268" s="29" t="e">
        <f>VLOOKUP(A2268,Sheet5!A:C,3,FALSE)</f>
        <v>#N/A</v>
      </c>
      <c r="E2268" s="35" t="s">
        <v>2055</v>
      </c>
      <c r="F2268" s="108" t="s">
        <v>6770</v>
      </c>
      <c r="G2268" s="108" t="s">
        <v>5403</v>
      </c>
      <c r="H2268" s="35">
        <v>0</v>
      </c>
      <c r="I2268" s="37">
        <v>26</v>
      </c>
      <c r="J2268" s="52"/>
      <c r="K2268" s="52"/>
      <c r="L2268" s="52" t="str">
        <f>IF(VLOOKUP(B2268,Sheet2!A:B,2,FALSE)=0,"",VLOOKUP(B2268,Sheet2!A:B,2,FALSE))</f>
        <v/>
      </c>
    </row>
    <row r="2269" spans="1:12" x14ac:dyDescent="0.2">
      <c r="A2269" t="str">
        <f t="shared" si="99"/>
        <v>三节滑轨300mm 三节滑轨300mm</v>
      </c>
      <c r="B2269" s="29" t="s">
        <v>6771</v>
      </c>
      <c r="C2269" s="29" t="e">
        <f>VLOOKUP(A2269,Sheet5!A:C,2,FALSE)</f>
        <v>#N/A</v>
      </c>
      <c r="D2269" s="29" t="e">
        <f>VLOOKUP(A2269,Sheet5!A:C,3,FALSE)</f>
        <v>#N/A</v>
      </c>
      <c r="E2269" s="35" t="s">
        <v>2079</v>
      </c>
      <c r="F2269" s="108" t="s">
        <v>8733</v>
      </c>
      <c r="G2269" s="108" t="s">
        <v>8733</v>
      </c>
      <c r="H2269" s="35">
        <v>0</v>
      </c>
      <c r="I2269" s="37">
        <v>40</v>
      </c>
      <c r="J2269" s="52"/>
      <c r="K2269" s="52"/>
      <c r="L2269" s="52" t="str">
        <f>IF(VLOOKUP(B2269,Sheet2!A:B,2,FALSE)=0,"",VLOOKUP(B2269,Sheet2!A:B,2,FALSE))</f>
        <v/>
      </c>
    </row>
    <row r="2270" spans="1:12" x14ac:dyDescent="0.2">
      <c r="A2270" t="str">
        <f t="shared" si="99"/>
        <v>封边条0.5*90 桦木</v>
      </c>
      <c r="B2270" s="29" t="s">
        <v>6773</v>
      </c>
      <c r="C2270" s="29" t="str">
        <f>VLOOKUP(A2270,Sheet5!A:C,2,FALSE)</f>
        <v>UFM00183</v>
      </c>
      <c r="D2270" s="29" t="str">
        <f>VLOOKUP(A2270,Sheet5!A:C,3,FALSE)</f>
        <v>PVC 封边条 0.5*90mm 桦木</v>
      </c>
      <c r="E2270" s="35" t="s">
        <v>2055</v>
      </c>
      <c r="F2270" s="108" t="s">
        <v>8378</v>
      </c>
      <c r="G2270" s="108" t="s">
        <v>6775</v>
      </c>
      <c r="H2270" s="35">
        <v>0</v>
      </c>
      <c r="I2270" s="37">
        <v>2002</v>
      </c>
      <c r="J2270" s="52"/>
      <c r="K2270" s="52"/>
      <c r="L2270" s="52">
        <v>800</v>
      </c>
    </row>
    <row r="2271" spans="1:12" x14ac:dyDescent="0.2">
      <c r="A2271" t="str">
        <f t="shared" si="99"/>
        <v>原子灰固化剂 原子mm</v>
      </c>
      <c r="B2271" s="29" t="s">
        <v>6776</v>
      </c>
      <c r="C2271" s="29" t="e">
        <f>VLOOKUP(A2271,Sheet5!A:C,2,FALSE)</f>
        <v>#N/A</v>
      </c>
      <c r="D2271" s="29" t="e">
        <f>VLOOKUP(A2271,Sheet5!A:C,3,FALSE)</f>
        <v>#N/A</v>
      </c>
      <c r="E2271" s="35" t="s">
        <v>2417</v>
      </c>
      <c r="F2271" s="108" t="s">
        <v>8734</v>
      </c>
      <c r="G2271" s="108" t="s">
        <v>6778</v>
      </c>
      <c r="H2271" s="35">
        <v>0</v>
      </c>
      <c r="I2271" s="37">
        <v>17</v>
      </c>
      <c r="J2271" s="52"/>
      <c r="K2271" s="52"/>
      <c r="L2271" s="52" t="str">
        <f>IF(VLOOKUP(B2271,Sheet2!A:B,2,FALSE)=0,"",VLOOKUP(B2271,Sheet2!A:B,2,FALSE))</f>
        <v/>
      </c>
    </row>
    <row r="2272" spans="1:12" x14ac:dyDescent="0.2">
      <c r="B2272" s="29" t="s">
        <v>1998</v>
      </c>
      <c r="C2272" s="29" t="str">
        <f>VLOOKUP(B2272,所有物料对应供应商单价新旧料号对照!A:C,3,0)</f>
        <v>UFBPE007</v>
      </c>
      <c r="D2272" s="29" t="str">
        <f>VLOOKUP(B2272,所有物料对应供应商单价新旧料号对照!A:F,4,0)</f>
        <v>PE 塑料袋 1500*600*900 透明</v>
      </c>
      <c r="E2272" s="35" t="s">
        <v>2093</v>
      </c>
      <c r="F2272" s="36" t="s">
        <v>6779</v>
      </c>
      <c r="G2272" s="36" t="s">
        <v>6780</v>
      </c>
      <c r="H2272" s="35">
        <v>0</v>
      </c>
      <c r="I2272" s="37">
        <v>6</v>
      </c>
      <c r="J2272" s="52"/>
      <c r="K2272" s="52"/>
      <c r="L2272" s="52" t="str">
        <f>IF(VLOOKUP(B2272,Sheet2!A:B,2,FALSE)=0,"",VLOOKUP(B2272,Sheet2!A:B,2,FALSE))</f>
        <v/>
      </c>
    </row>
    <row r="2273" spans="1:12" x14ac:dyDescent="0.2">
      <c r="B2273" s="29" t="s">
        <v>1493</v>
      </c>
      <c r="C2273" s="29" t="str">
        <f>VLOOKUP(B2273,所有物料对应供应商单价新旧料号对照!A:C,3,0)</f>
        <v>UFGCB007</v>
      </c>
      <c r="D2273" s="29" t="str">
        <f>VLOOKUP(B2273,所有物料对应供应商单价新旧料号对照!A:F,4,0)</f>
        <v>白玻 钢化 玻璃层板 561*265*5mm 直边</v>
      </c>
      <c r="E2273" s="35" t="s">
        <v>2055</v>
      </c>
      <c r="F2273" s="36" t="s">
        <v>5154</v>
      </c>
      <c r="G2273" s="36" t="s">
        <v>6781</v>
      </c>
      <c r="H2273" s="35" t="s">
        <v>2484</v>
      </c>
      <c r="I2273" s="37">
        <v>174</v>
      </c>
      <c r="J2273" s="52"/>
      <c r="K2273" s="52"/>
      <c r="L2273" s="52">
        <v>46</v>
      </c>
    </row>
    <row r="2274" spans="1:12" x14ac:dyDescent="0.2">
      <c r="B2274" s="29" t="s">
        <v>1491</v>
      </c>
      <c r="C2274" s="29" t="str">
        <f>VLOOKUP(B2274,所有物料对应供应商单价新旧料号对照!A:C,3,0)</f>
        <v>UFGCB006</v>
      </c>
      <c r="D2274" s="29" t="str">
        <f>VLOOKUP(B2274,所有物料对应供应商单价新旧料号对照!A:F,4,0)</f>
        <v>白玻 钢化 玻璃层板 561*202*5mm 直边</v>
      </c>
      <c r="E2274" s="35" t="s">
        <v>2055</v>
      </c>
      <c r="F2274" s="36" t="s">
        <v>5154</v>
      </c>
      <c r="G2274" s="36" t="s">
        <v>6121</v>
      </c>
      <c r="H2274" s="35" t="s">
        <v>2484</v>
      </c>
      <c r="I2274" s="37">
        <v>379</v>
      </c>
      <c r="J2274" s="52"/>
      <c r="K2274" s="52"/>
      <c r="L2274" s="52">
        <v>79</v>
      </c>
    </row>
    <row r="2275" spans="1:12" x14ac:dyDescent="0.2">
      <c r="A2275" t="str">
        <f>F2275&amp;" "&amp;G2275</f>
        <v>镜片 561*119.5*5</v>
      </c>
      <c r="B2275" s="29" t="s">
        <v>6782</v>
      </c>
      <c r="C2275" s="29" t="e">
        <f>VLOOKUP(A2275,Sheet5!A:C,2,FALSE)</f>
        <v>#N/A</v>
      </c>
      <c r="D2275" s="29" t="e">
        <f>VLOOKUP(A2275,Sheet5!A:C,3,FALSE)</f>
        <v>#N/A</v>
      </c>
      <c r="E2275" s="35" t="s">
        <v>2055</v>
      </c>
      <c r="F2275" s="108" t="s">
        <v>5154</v>
      </c>
      <c r="G2275" s="108" t="s">
        <v>6783</v>
      </c>
      <c r="H2275" s="35" t="s">
        <v>2484</v>
      </c>
      <c r="I2275" s="37">
        <v>342</v>
      </c>
      <c r="J2275" s="52"/>
      <c r="K2275" s="52"/>
      <c r="L2275" s="52" t="str">
        <f>IF(VLOOKUP(B2275,Sheet2!A:B,2,FALSE)=0,"",VLOOKUP(B2275,Sheet2!A:B,2,FALSE))</f>
        <v/>
      </c>
    </row>
    <row r="2276" spans="1:12" x14ac:dyDescent="0.2">
      <c r="B2276" s="29" t="s">
        <v>1503</v>
      </c>
      <c r="C2276" s="29" t="str">
        <f>VLOOKUP(B2276,所有物料对应供应商单价新旧料号对照!A:C,3,0)</f>
        <v>UFGCB012</v>
      </c>
      <c r="D2276" s="29" t="str">
        <f>VLOOKUP(B2276,所有物料对应供应商单价新旧料号对照!A:F,4,0)</f>
        <v>白玻 钢化 玻璃层板 432*115*5mm 直边</v>
      </c>
      <c r="E2276" s="35" t="s">
        <v>2055</v>
      </c>
      <c r="F2276" s="36" t="s">
        <v>5154</v>
      </c>
      <c r="G2276" s="36" t="s">
        <v>5589</v>
      </c>
      <c r="H2276" s="35" t="s">
        <v>2484</v>
      </c>
      <c r="I2276" s="37">
        <v>835</v>
      </c>
      <c r="J2276" s="52"/>
      <c r="K2276" s="52"/>
      <c r="L2276" s="52">
        <f>44+21+42+48</f>
        <v>155</v>
      </c>
    </row>
    <row r="2277" spans="1:12" x14ac:dyDescent="0.2">
      <c r="B2277" s="29" t="s">
        <v>1501</v>
      </c>
      <c r="C2277" s="29" t="str">
        <f>VLOOKUP(B2277,所有物料对应供应商单价新旧料号对照!A:C,3,0)</f>
        <v>UFGCB011</v>
      </c>
      <c r="D2277" s="29" t="str">
        <f>VLOOKUP(B2277,所有物料对应供应商单价新旧料号对照!A:F,4,0)</f>
        <v>白玻 钢化 玻璃层板 477*268*5mm 直边</v>
      </c>
      <c r="E2277" s="35" t="s">
        <v>2055</v>
      </c>
      <c r="F2277" s="36" t="s">
        <v>5154</v>
      </c>
      <c r="G2277" s="36" t="s">
        <v>5588</v>
      </c>
      <c r="H2277" s="35" t="s">
        <v>2484</v>
      </c>
      <c r="I2277" s="37">
        <v>305</v>
      </c>
      <c r="J2277" s="52"/>
      <c r="K2277" s="52"/>
      <c r="L2277" s="52">
        <v>131</v>
      </c>
    </row>
    <row r="2278" spans="1:12" x14ac:dyDescent="0.2">
      <c r="A2278" t="str">
        <f t="shared" ref="A2278:A2280" si="100">F2278&amp;" "&amp;G2278</f>
        <v>镜片 562*200*5</v>
      </c>
      <c r="B2278" s="29" t="s">
        <v>6784</v>
      </c>
      <c r="C2278" s="29" t="e">
        <f>VLOOKUP(A2278,Sheet5!A:C,2,FALSE)</f>
        <v>#N/A</v>
      </c>
      <c r="D2278" s="29" t="e">
        <f>VLOOKUP(A2278,Sheet5!A:C,3,FALSE)</f>
        <v>#N/A</v>
      </c>
      <c r="E2278" s="35" t="s">
        <v>2055</v>
      </c>
      <c r="F2278" s="108" t="s">
        <v>5154</v>
      </c>
      <c r="G2278" s="108" t="s">
        <v>6785</v>
      </c>
      <c r="H2278" s="35" t="s">
        <v>2484</v>
      </c>
      <c r="I2278" s="37">
        <v>192</v>
      </c>
      <c r="J2278" s="52"/>
      <c r="K2278" s="52"/>
      <c r="L2278" s="52" t="str">
        <f>IF(VLOOKUP(B2278,Sheet2!A:B,2,FALSE)=0,"",VLOOKUP(B2278,Sheet2!A:B,2,FALSE))</f>
        <v/>
      </c>
    </row>
    <row r="2279" spans="1:12" x14ac:dyDescent="0.2">
      <c r="A2279" t="str">
        <f t="shared" si="100"/>
        <v>镜片 562*250*5</v>
      </c>
      <c r="B2279" s="29" t="s">
        <v>6786</v>
      </c>
      <c r="C2279" s="29" t="e">
        <f>VLOOKUP(A2279,Sheet5!A:C,2,FALSE)</f>
        <v>#N/A</v>
      </c>
      <c r="D2279" s="29" t="e">
        <f>VLOOKUP(A2279,Sheet5!A:C,3,FALSE)</f>
        <v>#N/A</v>
      </c>
      <c r="E2279" s="35" t="s">
        <v>2055</v>
      </c>
      <c r="F2279" s="108" t="s">
        <v>5154</v>
      </c>
      <c r="G2279" s="108" t="s">
        <v>5808</v>
      </c>
      <c r="H2279" s="35" t="s">
        <v>2484</v>
      </c>
      <c r="I2279" s="37">
        <v>146</v>
      </c>
      <c r="J2279" s="52"/>
      <c r="K2279" s="52"/>
      <c r="L2279" s="52" t="str">
        <f>IF(VLOOKUP(B2279,Sheet2!A:B,2,FALSE)=0,"",VLOOKUP(B2279,Sheet2!A:B,2,FALSE))</f>
        <v/>
      </c>
    </row>
    <row r="2280" spans="1:12" x14ac:dyDescent="0.2">
      <c r="A2280" t="str">
        <f t="shared" si="100"/>
        <v>异形钢化玻璃 480*278*5</v>
      </c>
      <c r="B2280" s="29" t="s">
        <v>6787</v>
      </c>
      <c r="C2280" s="29" t="e">
        <f>VLOOKUP(A2280,Sheet5!A:C,2,FALSE)</f>
        <v>#N/A</v>
      </c>
      <c r="D2280" s="29" t="e">
        <f>VLOOKUP(A2280,Sheet5!A:C,3,FALSE)</f>
        <v>#N/A</v>
      </c>
      <c r="E2280" s="35" t="s">
        <v>2055</v>
      </c>
      <c r="F2280" s="108" t="s">
        <v>6186</v>
      </c>
      <c r="G2280" s="108" t="s">
        <v>6788</v>
      </c>
      <c r="H2280" s="35" t="s">
        <v>2484</v>
      </c>
      <c r="I2280" s="37">
        <v>1094</v>
      </c>
      <c r="J2280" s="52"/>
      <c r="K2280" s="52"/>
      <c r="L2280" s="52" t="str">
        <f>IF(VLOOKUP(B2280,Sheet2!A:B,2,FALSE)=0,"",VLOOKUP(B2280,Sheet2!A:B,2,FALSE))</f>
        <v/>
      </c>
    </row>
    <row r="2281" spans="1:12" x14ac:dyDescent="0.2">
      <c r="B2281" s="29" t="s">
        <v>1487</v>
      </c>
      <c r="C2281" s="29" t="str">
        <f>VLOOKUP(B2281,所有物料对应供应商单价新旧料号对照!A:C,3,0)</f>
        <v>UFGCB004</v>
      </c>
      <c r="D2281" s="29" t="str">
        <f>VLOOKUP(B2281,所有物料对应供应商单价新旧料号对照!A:F,4,0)</f>
        <v>白玻 钢化 玻璃层板 606*358*5mm 直边</v>
      </c>
      <c r="E2281" s="35" t="s">
        <v>2055</v>
      </c>
      <c r="F2281" s="36" t="s">
        <v>5154</v>
      </c>
      <c r="G2281" s="36" t="s">
        <v>6411</v>
      </c>
      <c r="H2281" s="35" t="s">
        <v>2484</v>
      </c>
      <c r="I2281" s="37">
        <v>194</v>
      </c>
      <c r="J2281" s="52"/>
      <c r="K2281" s="52"/>
      <c r="L2281" s="52">
        <f>62+39</f>
        <v>101</v>
      </c>
    </row>
    <row r="2282" spans="1:12" x14ac:dyDescent="0.2">
      <c r="B2282" s="29" t="s">
        <v>1485</v>
      </c>
      <c r="C2282" s="29" t="str">
        <f>VLOOKUP(B2282,所有物料对应供应商单价新旧料号对照!A:C,3,0)</f>
        <v>UFGCB003</v>
      </c>
      <c r="D2282" s="29" t="str">
        <f>VLOOKUP(B2282,所有物料对应供应商单价新旧料号对照!A:F,4,0)</f>
        <v>白玻 钢化 玻璃层板 624*358*5mm 直边</v>
      </c>
      <c r="E2282" s="35" t="s">
        <v>2055</v>
      </c>
      <c r="F2282" s="36" t="s">
        <v>5154</v>
      </c>
      <c r="G2282" s="36" t="s">
        <v>5805</v>
      </c>
      <c r="H2282" s="35" t="s">
        <v>2484</v>
      </c>
      <c r="I2282" s="37">
        <v>221</v>
      </c>
      <c r="J2282" s="52"/>
      <c r="K2282" s="52"/>
      <c r="L2282" s="52">
        <f>63+14</f>
        <v>77</v>
      </c>
    </row>
    <row r="2283" spans="1:12" x14ac:dyDescent="0.2">
      <c r="A2283" t="str">
        <f>F2283&amp;" "&amp;G2283</f>
        <v>镜片 261*109.5*5</v>
      </c>
      <c r="B2283" s="29" t="s">
        <v>6789</v>
      </c>
      <c r="C2283" s="29" t="e">
        <f>VLOOKUP(A2283,Sheet5!A:C,2,FALSE)</f>
        <v>#N/A</v>
      </c>
      <c r="D2283" s="29" t="e">
        <f>VLOOKUP(A2283,Sheet5!A:C,3,FALSE)</f>
        <v>#N/A</v>
      </c>
      <c r="E2283" s="35" t="s">
        <v>2055</v>
      </c>
      <c r="F2283" s="108" t="s">
        <v>5154</v>
      </c>
      <c r="G2283" s="108" t="s">
        <v>6790</v>
      </c>
      <c r="H2283" s="35" t="s">
        <v>2484</v>
      </c>
      <c r="I2283" s="37">
        <v>138</v>
      </c>
      <c r="J2283" s="52"/>
      <c r="K2283" s="52"/>
      <c r="L2283" s="52" t="str">
        <f>IF(VLOOKUP(B2283,Sheet2!A:B,2,FALSE)=0,"",VLOOKUP(B2283,Sheet2!A:B,2,FALSE))</f>
        <v/>
      </c>
    </row>
    <row r="2284" spans="1:12" x14ac:dyDescent="0.2">
      <c r="B2284" s="29" t="s">
        <v>1938</v>
      </c>
      <c r="C2284" s="29" t="str">
        <f>VLOOKUP(B2284,所有物料对应供应商单价新旧料号对照!A:C,3,0)</f>
        <v>UFBAZ011</v>
      </c>
      <c r="D2284" s="29" t="str">
        <f>VLOOKUP(B2284,所有物料对应供应商单价新旧料号对照!A:F,4,0)</f>
        <v>A4纸 UF9032202说明书 A4</v>
      </c>
      <c r="E2284" s="35" t="s">
        <v>2093</v>
      </c>
      <c r="F2284" s="36" t="s">
        <v>6791</v>
      </c>
      <c r="G2284" s="36" t="s">
        <v>5240</v>
      </c>
      <c r="H2284" s="35">
        <v>0</v>
      </c>
      <c r="I2284" s="37">
        <v>0</v>
      </c>
      <c r="J2284" s="52"/>
      <c r="K2284" s="52"/>
      <c r="L2284" s="52">
        <f>IF(VLOOKUP(B2284,Sheet2!A:B,2,FALSE)=0,"",VLOOKUP(B2284,Sheet2!A:B,2,FALSE))</f>
        <v>100</v>
      </c>
    </row>
    <row r="2285" spans="1:12" x14ac:dyDescent="0.2">
      <c r="A2285" t="str">
        <f t="shared" ref="A2285:A2303" si="101">F2285&amp;" "&amp;G2285</f>
        <v>说明书AW31+AW32 210*297</v>
      </c>
      <c r="B2285" s="29" t="s">
        <v>6792</v>
      </c>
      <c r="C2285" s="29" t="e">
        <f>VLOOKUP(A2285,Sheet5!A:C,2,FALSE)</f>
        <v>#N/A</v>
      </c>
      <c r="D2285" s="29" t="e">
        <f>VLOOKUP(A2285,Sheet5!A:C,3,FALSE)</f>
        <v>#N/A</v>
      </c>
      <c r="E2285" s="35" t="s">
        <v>2093</v>
      </c>
      <c r="F2285" s="108" t="s">
        <v>8735</v>
      </c>
      <c r="G2285" s="108" t="s">
        <v>5240</v>
      </c>
      <c r="H2285" s="35">
        <v>0</v>
      </c>
      <c r="I2285" s="37">
        <v>123</v>
      </c>
      <c r="J2285" s="52"/>
      <c r="K2285" s="52"/>
      <c r="L2285" s="52" t="str">
        <f>IF(VLOOKUP(B2285,Sheet2!A:B,2,FALSE)=0,"",VLOOKUP(B2285,Sheet2!A:B,2,FALSE))</f>
        <v/>
      </c>
    </row>
    <row r="2286" spans="1:12" x14ac:dyDescent="0.2">
      <c r="A2286" t="str">
        <f t="shared" si="101"/>
        <v>安装说明书S47 210*297</v>
      </c>
      <c r="B2286" s="29" t="s">
        <v>6794</v>
      </c>
      <c r="C2286" s="29" t="str">
        <f>VLOOKUP(A2286,Sheet5!A:C,2,FALSE)</f>
        <v>UFBAZ031</v>
      </c>
      <c r="D2286" s="29" t="str">
        <f>VLOOKUP(A2286,Sheet5!A:C,3,FALSE)</f>
        <v>A4 UFWCSS3740说明书 A4</v>
      </c>
      <c r="E2286" s="35" t="s">
        <v>2093</v>
      </c>
      <c r="F2286" s="108" t="s">
        <v>8379</v>
      </c>
      <c r="G2286" s="108" t="s">
        <v>5240</v>
      </c>
      <c r="H2286" s="35">
        <v>0</v>
      </c>
      <c r="I2286" s="37">
        <v>771</v>
      </c>
      <c r="J2286" s="52"/>
      <c r="K2286" s="52"/>
      <c r="L2286" s="52">
        <f>IF(VLOOKUP(B2286,Sheet2!A:B,2,FALSE)=0,"",VLOOKUP(B2286,Sheet2!A:B,2,FALSE))</f>
        <v>300</v>
      </c>
    </row>
    <row r="2287" spans="1:12" x14ac:dyDescent="0.2">
      <c r="A2287" t="str">
        <f t="shared" si="101"/>
        <v>安装说明书S52 210*297</v>
      </c>
      <c r="B2287" s="29" t="s">
        <v>6796</v>
      </c>
      <c r="C2287" s="29" t="str">
        <f>VLOOKUP(A2287,Sheet5!A:C,2,FALSE)</f>
        <v>UFBAZ032</v>
      </c>
      <c r="D2287" s="29" t="str">
        <f>VLOOKUP(A2287,Sheet5!A:C,3,FALSE)</f>
        <v>A4 UFWCSS4367说明书 A4</v>
      </c>
      <c r="E2287" s="35" t="s">
        <v>2093</v>
      </c>
      <c r="F2287" s="108" t="s">
        <v>8380</v>
      </c>
      <c r="G2287" s="108" t="s">
        <v>5240</v>
      </c>
      <c r="H2287" s="35">
        <v>0</v>
      </c>
      <c r="I2287" s="37">
        <v>863</v>
      </c>
      <c r="J2287" s="52"/>
      <c r="K2287" s="52"/>
      <c r="L2287" s="52">
        <f>IF(VLOOKUP(B2287,Sheet2!A:B,2,FALSE)=0,"",VLOOKUP(B2287,Sheet2!A:B,2,FALSE))</f>
        <v>500</v>
      </c>
    </row>
    <row r="2288" spans="1:12" x14ac:dyDescent="0.2">
      <c r="A2288" t="str">
        <f t="shared" si="101"/>
        <v>标签S52 100*40</v>
      </c>
      <c r="B2288" s="29" t="s">
        <v>6798</v>
      </c>
      <c r="C2288" s="29" t="e">
        <f>VLOOKUP(A2288,Sheet5!A:C,2,FALSE)</f>
        <v>#N/A</v>
      </c>
      <c r="D2288" s="29" t="e">
        <f>VLOOKUP(A2288,Sheet5!A:C,3,FALSE)</f>
        <v>#N/A</v>
      </c>
      <c r="E2288" s="35" t="s">
        <v>2093</v>
      </c>
      <c r="F2288" s="108" t="s">
        <v>8685</v>
      </c>
      <c r="G2288" s="108" t="s">
        <v>6537</v>
      </c>
      <c r="H2288" s="35">
        <v>0</v>
      </c>
      <c r="I2288" s="37">
        <v>152</v>
      </c>
      <c r="J2288" s="52"/>
      <c r="K2288" s="52"/>
      <c r="L2288" s="52">
        <v>0</v>
      </c>
    </row>
    <row r="2289" spans="1:12" x14ac:dyDescent="0.2">
      <c r="A2289" t="str">
        <f t="shared" si="101"/>
        <v>标贴9032102-070 105*75</v>
      </c>
      <c r="B2289" s="29" t="s">
        <v>6800</v>
      </c>
      <c r="C2289" s="29" t="e">
        <f>VLOOKUP(A2289,Sheet5!A:C,2,FALSE)</f>
        <v>#N/A</v>
      </c>
      <c r="D2289" s="29" t="e">
        <f>VLOOKUP(A2289,Sheet5!A:C,3,FALSE)</f>
        <v>#N/A</v>
      </c>
      <c r="E2289" s="35" t="s">
        <v>2093</v>
      </c>
      <c r="F2289" s="108" t="s">
        <v>8736</v>
      </c>
      <c r="G2289" s="108" t="s">
        <v>5246</v>
      </c>
      <c r="H2289" s="35">
        <v>0</v>
      </c>
      <c r="I2289" s="37">
        <v>13</v>
      </c>
      <c r="J2289" s="52"/>
      <c r="K2289" s="52"/>
      <c r="L2289" s="52" t="str">
        <f>IF(VLOOKUP(B2289,Sheet2!A:B,2,FALSE)=0,"",VLOOKUP(B2289,Sheet2!A:B,2,FALSE))</f>
        <v/>
      </c>
    </row>
    <row r="2290" spans="1:12" x14ac:dyDescent="0.2">
      <c r="A2290" t="str">
        <f t="shared" si="101"/>
        <v>标贴FC11O 134*190</v>
      </c>
      <c r="B2290" s="29" t="s">
        <v>6802</v>
      </c>
      <c r="C2290" s="29">
        <f>VLOOKUP(A2290,Sheet5!A:C,2,FALSE)</f>
        <v>0</v>
      </c>
      <c r="D2290" s="29">
        <f>VLOOKUP(A2290,Sheet5!A:C,3,FALSE)</f>
        <v>0</v>
      </c>
      <c r="E2290" s="35" t="s">
        <v>2093</v>
      </c>
      <c r="F2290" s="108" t="s">
        <v>8737</v>
      </c>
      <c r="G2290" s="108" t="s">
        <v>5833</v>
      </c>
      <c r="H2290" s="35">
        <v>0</v>
      </c>
      <c r="I2290" s="37">
        <v>54</v>
      </c>
      <c r="J2290" s="52"/>
      <c r="K2290" s="52"/>
      <c r="L2290" s="52" t="str">
        <f>IF(VLOOKUP(B2290,Sheet2!A:B,2,FALSE)=0,"",VLOOKUP(B2290,Sheet2!A:B,2,FALSE))</f>
        <v/>
      </c>
    </row>
    <row r="2291" spans="1:12" x14ac:dyDescent="0.2">
      <c r="A2291" t="str">
        <f t="shared" si="101"/>
        <v>标贴F6WO 134*190</v>
      </c>
      <c r="B2291" s="29" t="s">
        <v>6804</v>
      </c>
      <c r="C2291" s="29" t="e">
        <f>VLOOKUP(A2291,Sheet5!A:C,2,FALSE)</f>
        <v>#N/A</v>
      </c>
      <c r="D2291" s="29" t="e">
        <f>VLOOKUP(A2291,Sheet5!A:C,3,FALSE)</f>
        <v>#N/A</v>
      </c>
      <c r="E2291" s="35" t="s">
        <v>2093</v>
      </c>
      <c r="F2291" s="108" t="s">
        <v>8738</v>
      </c>
      <c r="G2291" s="108" t="s">
        <v>5833</v>
      </c>
      <c r="H2291" s="35">
        <v>0</v>
      </c>
      <c r="I2291" s="37">
        <v>135</v>
      </c>
      <c r="J2291" s="52"/>
      <c r="K2291" s="52"/>
      <c r="L2291" s="52" t="str">
        <f>IF(VLOOKUP(B2291,Sheet2!A:B,2,FALSE)=0,"",VLOOKUP(B2291,Sheet2!A:B,2,FALSE))</f>
        <v/>
      </c>
    </row>
    <row r="2292" spans="1:12" x14ac:dyDescent="0.2">
      <c r="A2292" t="str">
        <f t="shared" si="101"/>
        <v>标贴F6MW 134*190</v>
      </c>
      <c r="B2292" s="29" t="s">
        <v>6806</v>
      </c>
      <c r="C2292" s="29" t="e">
        <f>VLOOKUP(A2292,Sheet5!A:C,2,FALSE)</f>
        <v>#N/A</v>
      </c>
      <c r="D2292" s="29" t="e">
        <f>VLOOKUP(A2292,Sheet5!A:C,3,FALSE)</f>
        <v>#N/A</v>
      </c>
      <c r="E2292" s="35" t="s">
        <v>2093</v>
      </c>
      <c r="F2292" s="108" t="s">
        <v>8739</v>
      </c>
      <c r="G2292" s="108" t="s">
        <v>5833</v>
      </c>
      <c r="H2292" s="35">
        <v>0</v>
      </c>
      <c r="I2292" s="37">
        <v>39</v>
      </c>
      <c r="J2292" s="52"/>
      <c r="K2292" s="52"/>
      <c r="L2292" s="52" t="str">
        <f>IF(VLOOKUP(B2292,Sheet2!A:B,2,FALSE)=0,"",VLOOKUP(B2292,Sheet2!A:B,2,FALSE))</f>
        <v/>
      </c>
    </row>
    <row r="2293" spans="1:12" x14ac:dyDescent="0.2">
      <c r="A2293" t="str">
        <f t="shared" si="101"/>
        <v>标贴FC12W 134*190</v>
      </c>
      <c r="B2293" s="29" t="s">
        <v>6808</v>
      </c>
      <c r="C2293" s="29" t="e">
        <f>VLOOKUP(A2293,Sheet5!A:C,2,FALSE)</f>
        <v>#N/A</v>
      </c>
      <c r="D2293" s="29" t="e">
        <f>VLOOKUP(A2293,Sheet5!A:C,3,FALSE)</f>
        <v>#N/A</v>
      </c>
      <c r="E2293" s="35" t="s">
        <v>2093</v>
      </c>
      <c r="F2293" s="108" t="s">
        <v>8740</v>
      </c>
      <c r="G2293" s="108" t="s">
        <v>5833</v>
      </c>
      <c r="H2293" s="35">
        <v>0</v>
      </c>
      <c r="I2293" s="37">
        <v>180</v>
      </c>
      <c r="J2293" s="52"/>
      <c r="K2293" s="52"/>
      <c r="L2293" s="52" t="str">
        <f>IF(VLOOKUP(B2293,Sheet2!A:B,2,FALSE)=0,"",VLOOKUP(B2293,Sheet2!A:B,2,FALSE))</f>
        <v/>
      </c>
    </row>
    <row r="2294" spans="1:12" x14ac:dyDescent="0.2">
      <c r="A2294" t="str">
        <f t="shared" si="101"/>
        <v>标贴FF8W 134*190</v>
      </c>
      <c r="B2294" s="29" t="s">
        <v>6810</v>
      </c>
      <c r="C2294" s="29" t="e">
        <f>VLOOKUP(A2294,Sheet5!A:C,2,FALSE)</f>
        <v>#N/A</v>
      </c>
      <c r="D2294" s="29" t="e">
        <f>VLOOKUP(A2294,Sheet5!A:C,3,FALSE)</f>
        <v>#N/A</v>
      </c>
      <c r="E2294" s="35" t="s">
        <v>2093</v>
      </c>
      <c r="F2294" s="108" t="s">
        <v>8741</v>
      </c>
      <c r="G2294" s="108" t="s">
        <v>5833</v>
      </c>
      <c r="H2294" s="35">
        <v>0</v>
      </c>
      <c r="I2294" s="37">
        <v>417</v>
      </c>
      <c r="J2294" s="52"/>
      <c r="K2294" s="52"/>
      <c r="L2294" s="52" t="str">
        <f>IF(VLOOKUP(B2294,Sheet2!A:B,2,FALSE)=0,"",VLOOKUP(B2294,Sheet2!A:B,2,FALSE))</f>
        <v/>
      </c>
    </row>
    <row r="2295" spans="1:12" x14ac:dyDescent="0.2">
      <c r="A2295" t="str">
        <f t="shared" si="101"/>
        <v>标贴FF8G 134*190</v>
      </c>
      <c r="B2295" s="29" t="s">
        <v>6812</v>
      </c>
      <c r="C2295" s="29" t="e">
        <f>VLOOKUP(A2295,Sheet5!A:C,2,FALSE)</f>
        <v>#N/A</v>
      </c>
      <c r="D2295" s="29" t="e">
        <f>VLOOKUP(A2295,Sheet5!A:C,3,FALSE)</f>
        <v>#N/A</v>
      </c>
      <c r="E2295" s="35" t="s">
        <v>2093</v>
      </c>
      <c r="F2295" s="108" t="s">
        <v>8742</v>
      </c>
      <c r="G2295" s="108" t="s">
        <v>5833</v>
      </c>
      <c r="H2295" s="35">
        <v>0</v>
      </c>
      <c r="I2295" s="37">
        <v>207</v>
      </c>
      <c r="J2295" s="52"/>
      <c r="K2295" s="52"/>
      <c r="L2295" s="52" t="str">
        <f>IF(VLOOKUP(B2295,Sheet2!A:B,2,FALSE)=0,"",VLOOKUP(B2295,Sheet2!A:B,2,FALSE))</f>
        <v/>
      </c>
    </row>
    <row r="2296" spans="1:12" x14ac:dyDescent="0.2">
      <c r="A2296" t="str">
        <f t="shared" si="101"/>
        <v>标贴FF9G 134*190</v>
      </c>
      <c r="B2296" s="29" t="s">
        <v>6814</v>
      </c>
      <c r="C2296" s="29" t="e">
        <f>VLOOKUP(A2296,Sheet5!A:C,2,FALSE)</f>
        <v>#N/A</v>
      </c>
      <c r="D2296" s="29" t="e">
        <f>VLOOKUP(A2296,Sheet5!A:C,3,FALSE)</f>
        <v>#N/A</v>
      </c>
      <c r="E2296" s="35" t="s">
        <v>2093</v>
      </c>
      <c r="F2296" s="108" t="s">
        <v>8743</v>
      </c>
      <c r="G2296" s="108" t="s">
        <v>5833</v>
      </c>
      <c r="H2296" s="35">
        <v>0</v>
      </c>
      <c r="I2296" s="37">
        <v>219</v>
      </c>
      <c r="J2296" s="52"/>
      <c r="K2296" s="52"/>
      <c r="L2296" s="52" t="str">
        <f>IF(VLOOKUP(B2296,Sheet2!A:B,2,FALSE)=0,"",VLOOKUP(B2296,Sheet2!A:B,2,FALSE))</f>
        <v/>
      </c>
    </row>
    <row r="2297" spans="1:12" x14ac:dyDescent="0.2">
      <c r="A2297" t="str">
        <f t="shared" si="101"/>
        <v>标贴FC2W 134*190</v>
      </c>
      <c r="B2297" s="29" t="s">
        <v>6816</v>
      </c>
      <c r="C2297" s="29" t="e">
        <f>VLOOKUP(A2297,Sheet5!A:C,2,FALSE)</f>
        <v>#N/A</v>
      </c>
      <c r="D2297" s="29" t="e">
        <f>VLOOKUP(A2297,Sheet5!A:C,3,FALSE)</f>
        <v>#N/A</v>
      </c>
      <c r="E2297" s="35" t="s">
        <v>2093</v>
      </c>
      <c r="F2297" s="108" t="s">
        <v>8744</v>
      </c>
      <c r="G2297" s="108" t="s">
        <v>5833</v>
      </c>
      <c r="H2297" s="35">
        <v>0</v>
      </c>
      <c r="I2297" s="37">
        <v>88</v>
      </c>
      <c r="J2297" s="52"/>
      <c r="K2297" s="52"/>
      <c r="L2297" s="52" t="str">
        <f>IF(VLOOKUP(B2297,Sheet2!A:B,2,FALSE)=0,"",VLOOKUP(B2297,Sheet2!A:B,2,FALSE))</f>
        <v/>
      </c>
    </row>
    <row r="2298" spans="1:12" x14ac:dyDescent="0.2">
      <c r="A2298" t="str">
        <f t="shared" si="101"/>
        <v>标贴FC3W 134*190</v>
      </c>
      <c r="B2298" s="29" t="s">
        <v>6818</v>
      </c>
      <c r="C2298" s="29" t="e">
        <f>VLOOKUP(A2298,Sheet5!A:C,2,FALSE)</f>
        <v>#N/A</v>
      </c>
      <c r="D2298" s="29" t="e">
        <f>VLOOKUP(A2298,Sheet5!A:C,3,FALSE)</f>
        <v>#N/A</v>
      </c>
      <c r="E2298" s="35" t="s">
        <v>2093</v>
      </c>
      <c r="F2298" s="108" t="s">
        <v>8745</v>
      </c>
      <c r="G2298" s="108" t="s">
        <v>5833</v>
      </c>
      <c r="H2298" s="35">
        <v>0</v>
      </c>
      <c r="I2298" s="37">
        <v>193</v>
      </c>
      <c r="J2298" s="52"/>
      <c r="K2298" s="52"/>
      <c r="L2298" s="52" t="str">
        <f>IF(VLOOKUP(B2298,Sheet2!A:B,2,FALSE)=0,"",VLOOKUP(B2298,Sheet2!A:B,2,FALSE))</f>
        <v/>
      </c>
    </row>
    <row r="2299" spans="1:12" x14ac:dyDescent="0.2">
      <c r="A2299" t="str">
        <f t="shared" si="101"/>
        <v>标贴FC2G 134*190</v>
      </c>
      <c r="B2299" s="29" t="s">
        <v>6820</v>
      </c>
      <c r="C2299" s="29" t="e">
        <f>VLOOKUP(A2299,Sheet5!A:C,2,FALSE)</f>
        <v>#N/A</v>
      </c>
      <c r="D2299" s="29" t="e">
        <f>VLOOKUP(A2299,Sheet5!A:C,3,FALSE)</f>
        <v>#N/A</v>
      </c>
      <c r="E2299" s="35" t="s">
        <v>2093</v>
      </c>
      <c r="F2299" s="108" t="s">
        <v>8746</v>
      </c>
      <c r="G2299" s="108" t="s">
        <v>5833</v>
      </c>
      <c r="H2299" s="35">
        <v>0</v>
      </c>
      <c r="I2299" s="37">
        <v>144</v>
      </c>
      <c r="J2299" s="52"/>
      <c r="K2299" s="52"/>
      <c r="L2299" s="52" t="str">
        <f>IF(VLOOKUP(B2299,Sheet2!A:B,2,FALSE)=0,"",VLOOKUP(B2299,Sheet2!A:B,2,FALSE))</f>
        <v/>
      </c>
    </row>
    <row r="2300" spans="1:12" x14ac:dyDescent="0.2">
      <c r="A2300" t="str">
        <f t="shared" si="101"/>
        <v>标贴FC3G 134*190</v>
      </c>
      <c r="B2300" s="29" t="s">
        <v>6822</v>
      </c>
      <c r="C2300" s="29" t="e">
        <f>VLOOKUP(A2300,Sheet5!A:C,2,FALSE)</f>
        <v>#N/A</v>
      </c>
      <c r="D2300" s="29" t="e">
        <f>VLOOKUP(A2300,Sheet5!A:C,3,FALSE)</f>
        <v>#N/A</v>
      </c>
      <c r="E2300" s="35" t="s">
        <v>2093</v>
      </c>
      <c r="F2300" s="108" t="s">
        <v>8747</v>
      </c>
      <c r="G2300" s="108" t="s">
        <v>5833</v>
      </c>
      <c r="H2300" s="35">
        <v>0</v>
      </c>
      <c r="I2300" s="37">
        <v>216</v>
      </c>
      <c r="J2300" s="52"/>
      <c r="K2300" s="52"/>
      <c r="L2300" s="52" t="str">
        <f>IF(VLOOKUP(B2300,Sheet2!A:B,2,FALSE)=0,"",VLOOKUP(B2300,Sheet2!A:B,2,FALSE))</f>
        <v/>
      </c>
    </row>
    <row r="2301" spans="1:12" x14ac:dyDescent="0.2">
      <c r="A2301" t="str">
        <f t="shared" si="101"/>
        <v>标贴FC9G 134*190</v>
      </c>
      <c r="B2301" s="29" t="s">
        <v>6824</v>
      </c>
      <c r="C2301" s="29" t="e">
        <f>VLOOKUP(A2301,Sheet5!A:C,2,FALSE)</f>
        <v>#N/A</v>
      </c>
      <c r="D2301" s="29" t="e">
        <f>VLOOKUP(A2301,Sheet5!A:C,3,FALSE)</f>
        <v>#N/A</v>
      </c>
      <c r="E2301" s="35" t="s">
        <v>2093</v>
      </c>
      <c r="F2301" s="108" t="s">
        <v>8748</v>
      </c>
      <c r="G2301" s="108" t="s">
        <v>5833</v>
      </c>
      <c r="H2301" s="35">
        <v>0</v>
      </c>
      <c r="I2301" s="37">
        <v>162</v>
      </c>
      <c r="J2301" s="52"/>
      <c r="K2301" s="52"/>
      <c r="L2301" s="52" t="str">
        <f>IF(VLOOKUP(B2301,Sheet2!A:B,2,FALSE)=0,"",VLOOKUP(B2301,Sheet2!A:B,2,FALSE))</f>
        <v/>
      </c>
    </row>
    <row r="2302" spans="1:12" x14ac:dyDescent="0.2">
      <c r="A2302" t="str">
        <f t="shared" si="101"/>
        <v>标贴FC10W 134*190</v>
      </c>
      <c r="B2302" s="29" t="s">
        <v>6826</v>
      </c>
      <c r="C2302" s="29" t="e">
        <f>VLOOKUP(A2302,Sheet5!A:C,2,FALSE)</f>
        <v>#N/A</v>
      </c>
      <c r="D2302" s="29" t="e">
        <f>VLOOKUP(A2302,Sheet5!A:C,3,FALSE)</f>
        <v>#N/A</v>
      </c>
      <c r="E2302" s="35" t="s">
        <v>2093</v>
      </c>
      <c r="F2302" s="108" t="s">
        <v>8749</v>
      </c>
      <c r="G2302" s="108" t="s">
        <v>5833</v>
      </c>
      <c r="H2302" s="35">
        <v>0</v>
      </c>
      <c r="I2302" s="37">
        <v>144</v>
      </c>
      <c r="J2302" s="52"/>
      <c r="K2302" s="52"/>
      <c r="L2302" s="52" t="str">
        <f>IF(VLOOKUP(B2302,Sheet2!A:B,2,FALSE)=0,"",VLOOKUP(B2302,Sheet2!A:B,2,FALSE))</f>
        <v/>
      </c>
    </row>
    <row r="2303" spans="1:12" x14ac:dyDescent="0.2">
      <c r="A2303" t="str">
        <f t="shared" si="101"/>
        <v>标贴FC10G 134*190</v>
      </c>
      <c r="B2303" s="29" t="s">
        <v>6828</v>
      </c>
      <c r="C2303" s="29" t="e">
        <f>VLOOKUP(A2303,Sheet5!A:C,2,FALSE)</f>
        <v>#N/A</v>
      </c>
      <c r="D2303" s="29" t="e">
        <f>VLOOKUP(A2303,Sheet5!A:C,3,FALSE)</f>
        <v>#N/A</v>
      </c>
      <c r="E2303" s="35" t="s">
        <v>2093</v>
      </c>
      <c r="F2303" s="108" t="s">
        <v>8750</v>
      </c>
      <c r="G2303" s="108" t="s">
        <v>5833</v>
      </c>
      <c r="H2303" s="35">
        <v>0</v>
      </c>
      <c r="I2303" s="37">
        <v>147</v>
      </c>
      <c r="J2303" s="52"/>
      <c r="K2303" s="52"/>
      <c r="L2303" s="52" t="str">
        <f>IF(VLOOKUP(B2303,Sheet2!A:B,2,FALSE)=0,"",VLOOKUP(B2303,Sheet2!A:B,2,FALSE))</f>
        <v/>
      </c>
    </row>
    <row r="2304" spans="1:12" x14ac:dyDescent="0.2">
      <c r="B2304" s="29" t="s">
        <v>1858</v>
      </c>
      <c r="C2304" s="29" t="str">
        <f>VLOOKUP(B2304,所有物料对应供应商单价新旧料号对照!A:C,3,0)</f>
        <v>UFBBT135</v>
      </c>
      <c r="D2304" s="29" t="str">
        <f>VLOOKUP(B2304,所有物料对应供应商单价新旧料号对照!A:F,4,0)</f>
        <v>不干胶 UFP134W标贴 134*190 白底</v>
      </c>
      <c r="E2304" s="35" t="s">
        <v>2093</v>
      </c>
      <c r="F2304" s="36" t="s">
        <v>6830</v>
      </c>
      <c r="G2304" s="36" t="s">
        <v>5833</v>
      </c>
      <c r="H2304" s="35">
        <v>0</v>
      </c>
      <c r="I2304" s="37">
        <v>0</v>
      </c>
      <c r="J2304" s="52"/>
      <c r="K2304" s="52"/>
      <c r="L2304" s="52" t="str">
        <f>IF(VLOOKUP(B2304,Sheet2!A:B,2,FALSE)=0,"",VLOOKUP(B2304,Sheet2!A:B,2,FALSE))</f>
        <v/>
      </c>
    </row>
    <row r="2305" spans="1:12" x14ac:dyDescent="0.2">
      <c r="B2305" s="29" t="s">
        <v>1855</v>
      </c>
      <c r="C2305" s="29" t="str">
        <f>VLOOKUP(B2305,所有物料对应供应商单价新旧料号对照!A:C,3,0)</f>
        <v>UFBBT133</v>
      </c>
      <c r="D2305" s="29" t="str">
        <f>VLOOKUP(B2305,所有物料对应供应商单价新旧料号对照!A:F,4,0)</f>
        <v>不干胶 UFP134G标贴 134*190 白底</v>
      </c>
      <c r="E2305" s="35" t="s">
        <v>2093</v>
      </c>
      <c r="F2305" s="36" t="s">
        <v>6831</v>
      </c>
      <c r="G2305" s="36" t="s">
        <v>5833</v>
      </c>
      <c r="H2305" s="35">
        <v>0</v>
      </c>
      <c r="I2305" s="37">
        <v>6</v>
      </c>
      <c r="J2305" s="52"/>
      <c r="K2305" s="52"/>
      <c r="L2305" s="52" t="str">
        <f>IF(VLOOKUP(B2305,Sheet2!A:B,2,FALSE)=0,"",VLOOKUP(B2305,Sheet2!A:B,2,FALSE))</f>
        <v/>
      </c>
    </row>
    <row r="2306" spans="1:12" x14ac:dyDescent="0.2">
      <c r="B2306" s="29" t="s">
        <v>1289</v>
      </c>
      <c r="C2306" s="29" t="str">
        <f>VLOOKUP(B2306,所有物料对应供应商单价新旧料号对照!A:C,3,0)</f>
        <v>UFPJL002</v>
      </c>
      <c r="D2306" s="29" t="str">
        <f>VLOOKUP(B2306,所有物料对应供应商单价新旧料号对照!A:F,4,0)</f>
        <v>不锈钢 DTC铰链 全盖四孔带阻尼 镀镍</v>
      </c>
      <c r="E2306" s="35" t="s">
        <v>2079</v>
      </c>
      <c r="F2306" s="36" t="s">
        <v>6832</v>
      </c>
      <c r="G2306" s="36" t="s">
        <v>6833</v>
      </c>
      <c r="H2306" s="35">
        <v>0</v>
      </c>
      <c r="I2306" s="37">
        <v>1772</v>
      </c>
      <c r="J2306" s="52"/>
      <c r="K2306" s="52"/>
      <c r="L2306" s="52" t="str">
        <f>IF(VLOOKUP(B2306,Sheet2!A:B,2,FALSE)=0,"",VLOOKUP(B2306,Sheet2!A:B,2,FALSE))</f>
        <v/>
      </c>
    </row>
    <row r="2307" spans="1:12" x14ac:dyDescent="0.2">
      <c r="A2307" t="str">
        <f t="shared" ref="A2307:A2315" si="102">F2307&amp;" "&amp;G2307</f>
        <v>暖白麻05*20 暖白麻05*20mm</v>
      </c>
      <c r="B2307" s="29" t="s">
        <v>6834</v>
      </c>
      <c r="C2307" s="29" t="e">
        <f>VLOOKUP(A2307,Sheet5!A:C,2,FALSE)</f>
        <v>#N/A</v>
      </c>
      <c r="D2307" s="29" t="e">
        <f>VLOOKUP(A2307,Sheet5!A:C,3,FALSE)</f>
        <v>#N/A</v>
      </c>
      <c r="E2307" s="35" t="s">
        <v>2055</v>
      </c>
      <c r="F2307" s="108" t="s">
        <v>8751</v>
      </c>
      <c r="G2307" s="108" t="s">
        <v>8752</v>
      </c>
      <c r="H2307" s="35">
        <v>0</v>
      </c>
      <c r="I2307" s="37">
        <v>2300</v>
      </c>
      <c r="J2307" s="52"/>
      <c r="K2307" s="52"/>
      <c r="L2307" s="52" t="str">
        <f>IF(VLOOKUP(B2307,Sheet2!A:B,2,FALSE)=0,"",VLOOKUP(B2307,Sheet2!A:B,2,FALSE))</f>
        <v/>
      </c>
    </row>
    <row r="2308" spans="1:12" x14ac:dyDescent="0.2">
      <c r="A2308" t="str">
        <f t="shared" si="102"/>
        <v>卡拉拉白北京展 1545*500</v>
      </c>
      <c r="B2308" s="29" t="s">
        <v>6837</v>
      </c>
      <c r="C2308" s="29" t="e">
        <f>VLOOKUP(A2308,Sheet5!A:C,2,FALSE)</f>
        <v>#N/A</v>
      </c>
      <c r="D2308" s="29" t="e">
        <f>VLOOKUP(A2308,Sheet5!A:C,3,FALSE)</f>
        <v>#N/A</v>
      </c>
      <c r="E2308" s="35" t="s">
        <v>2055</v>
      </c>
      <c r="F2308" s="108" t="s">
        <v>8753</v>
      </c>
      <c r="G2308" s="108" t="s">
        <v>6839</v>
      </c>
      <c r="H2308" s="35">
        <v>0</v>
      </c>
      <c r="I2308" s="37">
        <v>1</v>
      </c>
      <c r="J2308" s="52"/>
      <c r="K2308" s="52"/>
      <c r="L2308" s="52" t="str">
        <f>IF(VLOOKUP(B2308,Sheet2!A:B,2,FALSE)=0,"",VLOOKUP(B2308,Sheet2!A:B,2,FALSE))</f>
        <v/>
      </c>
    </row>
    <row r="2309" spans="1:12" x14ac:dyDescent="0.2">
      <c r="A2309" t="str">
        <f t="shared" si="102"/>
        <v>钻头 多得15.2*70L</v>
      </c>
      <c r="B2309" s="29" t="s">
        <v>6840</v>
      </c>
      <c r="C2309" s="29" t="e">
        <f>VLOOKUP(A2309,Sheet5!A:C,2,FALSE)</f>
        <v>#N/A</v>
      </c>
      <c r="D2309" s="29" t="e">
        <f>VLOOKUP(A2309,Sheet5!A:C,3,FALSE)</f>
        <v>#N/A</v>
      </c>
      <c r="E2309" s="35" t="s">
        <v>2417</v>
      </c>
      <c r="F2309" s="108" t="s">
        <v>5123</v>
      </c>
      <c r="G2309" s="108" t="s">
        <v>6841</v>
      </c>
      <c r="H2309" s="35">
        <v>0</v>
      </c>
      <c r="I2309" s="37">
        <v>4</v>
      </c>
      <c r="J2309" s="52"/>
      <c r="K2309" s="52"/>
      <c r="L2309" s="52" t="str">
        <f>IF(VLOOKUP(B2309,Sheet2!A:B,2,FALSE)=0,"",VLOOKUP(B2309,Sheet2!A:B,2,FALSE))</f>
        <v/>
      </c>
    </row>
    <row r="2310" spans="1:12" x14ac:dyDescent="0.2">
      <c r="A2310" t="str">
        <f t="shared" si="102"/>
        <v>钻头 多得15.2*70R</v>
      </c>
      <c r="B2310" s="29" t="s">
        <v>6842</v>
      </c>
      <c r="C2310" s="29" t="e">
        <f>VLOOKUP(A2310,Sheet5!A:C,2,FALSE)</f>
        <v>#N/A</v>
      </c>
      <c r="D2310" s="29" t="e">
        <f>VLOOKUP(A2310,Sheet5!A:C,3,FALSE)</f>
        <v>#N/A</v>
      </c>
      <c r="E2310" s="35" t="s">
        <v>2417</v>
      </c>
      <c r="F2310" s="108" t="s">
        <v>5123</v>
      </c>
      <c r="G2310" s="108" t="s">
        <v>6843</v>
      </c>
      <c r="H2310" s="35">
        <v>0</v>
      </c>
      <c r="I2310" s="37">
        <v>4</v>
      </c>
      <c r="J2310" s="52"/>
      <c r="K2310" s="52"/>
      <c r="L2310" s="52" t="str">
        <f>IF(VLOOKUP(B2310,Sheet2!A:B,2,FALSE)=0,"",VLOOKUP(B2310,Sheet2!A:B,2,FALSE))</f>
        <v/>
      </c>
    </row>
    <row r="2311" spans="1:12" x14ac:dyDescent="0.2">
      <c r="A2311" t="str">
        <f t="shared" si="102"/>
        <v>低气味白底漆 LJD1023H</v>
      </c>
      <c r="B2311" s="29" t="s">
        <v>6844</v>
      </c>
      <c r="C2311" s="29" t="e">
        <f>VLOOKUP(A2311,Sheet5!A:C,2,FALSE)</f>
        <v>#N/A</v>
      </c>
      <c r="D2311" s="29" t="e">
        <f>VLOOKUP(A2311,Sheet5!A:C,3,FALSE)</f>
        <v>#N/A</v>
      </c>
      <c r="E2311" s="35" t="s">
        <v>2055</v>
      </c>
      <c r="F2311" s="108" t="s">
        <v>6362</v>
      </c>
      <c r="G2311" s="108" t="s">
        <v>6363</v>
      </c>
      <c r="H2311" s="35">
        <v>0</v>
      </c>
      <c r="I2311" s="37">
        <v>50</v>
      </c>
      <c r="J2311" s="52"/>
      <c r="K2311" s="52"/>
      <c r="L2311" s="52" t="str">
        <f>IF(VLOOKUP(B2311,Sheet2!A:B,2,FALSE)=0,"",VLOOKUP(B2311,Sheet2!A:B,2,FALSE))</f>
        <v/>
      </c>
    </row>
    <row r="2312" spans="1:12" x14ac:dyDescent="0.2">
      <c r="A2312" t="str">
        <f t="shared" si="102"/>
        <v>固化剂 LJH3126H</v>
      </c>
      <c r="B2312" s="29" t="s">
        <v>6845</v>
      </c>
      <c r="C2312" s="29" t="e">
        <f>VLOOKUP(A2312,Sheet5!A:C,2,FALSE)</f>
        <v>#N/A</v>
      </c>
      <c r="D2312" s="29" t="e">
        <f>VLOOKUP(A2312,Sheet5!A:C,3,FALSE)</f>
        <v>#N/A</v>
      </c>
      <c r="E2312" s="35" t="s">
        <v>2055</v>
      </c>
      <c r="F2312" s="108" t="s">
        <v>5024</v>
      </c>
      <c r="G2312" s="108" t="s">
        <v>6847</v>
      </c>
      <c r="H2312" s="35">
        <v>0</v>
      </c>
      <c r="I2312" s="37">
        <v>38</v>
      </c>
      <c r="J2312" s="52"/>
      <c r="K2312" s="52"/>
      <c r="L2312" s="52" t="str">
        <f>IF(VLOOKUP(B2312,Sheet2!A:B,2,FALSE)=0,"",VLOOKUP(B2312,Sheet2!A:B,2,FALSE))</f>
        <v/>
      </c>
    </row>
    <row r="2313" spans="1:12" x14ac:dyDescent="0.2">
      <c r="A2313" t="str">
        <f t="shared" si="102"/>
        <v>骨爽型硝基哑光漆三分光 MNY3303</v>
      </c>
      <c r="B2313" s="29" t="s">
        <v>6848</v>
      </c>
      <c r="C2313" s="29" t="e">
        <f>VLOOKUP(A2313,Sheet5!A:C,2,FALSE)</f>
        <v>#N/A</v>
      </c>
      <c r="D2313" s="29" t="e">
        <f>VLOOKUP(A2313,Sheet5!A:C,3,FALSE)</f>
        <v>#N/A</v>
      </c>
      <c r="E2313" s="35" t="s">
        <v>2055</v>
      </c>
      <c r="F2313" s="108" t="s">
        <v>6849</v>
      </c>
      <c r="G2313" s="108" t="s">
        <v>6850</v>
      </c>
      <c r="H2313" s="35">
        <v>0</v>
      </c>
      <c r="I2313" s="37">
        <v>17</v>
      </c>
      <c r="J2313" s="52"/>
      <c r="K2313" s="52"/>
      <c r="L2313" s="52" t="str">
        <f>IF(VLOOKUP(B2313,Sheet2!A:B,2,FALSE)=0,"",VLOOKUP(B2313,Sheet2!A:B,2,FALSE))</f>
        <v/>
      </c>
    </row>
    <row r="2314" spans="1:12" x14ac:dyDescent="0.2">
      <c r="A2314" t="str">
        <f t="shared" si="102"/>
        <v>硝基低气味稀释剂 MNX55</v>
      </c>
      <c r="B2314" s="29" t="s">
        <v>6851</v>
      </c>
      <c r="C2314" s="29" t="e">
        <f>VLOOKUP(A2314,Sheet5!A:C,2,FALSE)</f>
        <v>#N/A</v>
      </c>
      <c r="D2314" s="29" t="e">
        <f>VLOOKUP(A2314,Sheet5!A:C,3,FALSE)</f>
        <v>#N/A</v>
      </c>
      <c r="E2314" s="35" t="s">
        <v>2055</v>
      </c>
      <c r="F2314" s="108" t="s">
        <v>6852</v>
      </c>
      <c r="G2314" s="108" t="s">
        <v>6853</v>
      </c>
      <c r="H2314" s="35">
        <v>0</v>
      </c>
      <c r="I2314" s="37">
        <v>15</v>
      </c>
      <c r="J2314" s="52"/>
      <c r="K2314" s="52"/>
      <c r="L2314" s="52" t="str">
        <f>IF(VLOOKUP(B2314,Sheet2!A:B,2,FALSE)=0,"",VLOOKUP(B2314,Sheet2!A:B,2,FALSE))</f>
        <v/>
      </c>
    </row>
    <row r="2315" spans="1:12" x14ac:dyDescent="0.2">
      <c r="A2315" t="str">
        <f t="shared" si="102"/>
        <v>多层板双FM9057黄梨木麻 1220*2440*16mm</v>
      </c>
      <c r="B2315" s="29" t="s">
        <v>6854</v>
      </c>
      <c r="C2315" s="29" t="e">
        <f>VLOOKUP(A2315,Sheet5!A:C,2,FALSE)</f>
        <v>#N/A</v>
      </c>
      <c r="D2315" s="29" t="e">
        <f>VLOOKUP(A2315,Sheet5!A:C,3,FALSE)</f>
        <v>#N/A</v>
      </c>
      <c r="E2315" s="35" t="s">
        <v>2055</v>
      </c>
      <c r="F2315" s="108" t="s">
        <v>6855</v>
      </c>
      <c r="G2315" s="108" t="s">
        <v>6856</v>
      </c>
      <c r="H2315" s="35">
        <v>0</v>
      </c>
      <c r="I2315" s="37">
        <v>27</v>
      </c>
      <c r="J2315" s="52"/>
      <c r="K2315" s="52"/>
      <c r="L2315" s="52" t="str">
        <f>IF(VLOOKUP(B2315,Sheet2!A:B,2,FALSE)=0,"",VLOOKUP(B2315,Sheet2!A:B,2,FALSE))</f>
        <v/>
      </c>
    </row>
    <row r="2316" spans="1:12" x14ac:dyDescent="0.2">
      <c r="B2316" s="29" t="s">
        <v>1466</v>
      </c>
      <c r="C2316" s="29" t="str">
        <f>VLOOKUP(B2316,所有物料对应供应商单价新旧料号对照!A:C,3,0)</f>
        <v>UFGJP002</v>
      </c>
      <c r="D2316" s="29" t="str">
        <f>VLOOKUP(B2316,所有物料对应供应商单价新旧料号对照!A:F,4,0)</f>
        <v>UF9032003/UF9032103无铜镜片 618.5*165.5*3mm 倒四角R3 附图</v>
      </c>
      <c r="E2316" s="35" t="s">
        <v>2055</v>
      </c>
      <c r="F2316" s="36" t="s">
        <v>5154</v>
      </c>
      <c r="G2316" s="36" t="s">
        <v>6503</v>
      </c>
      <c r="H2316" s="35" t="s">
        <v>2484</v>
      </c>
      <c r="I2316" s="37">
        <v>92</v>
      </c>
      <c r="J2316" s="52"/>
      <c r="K2316" s="52"/>
      <c r="L2316" s="52" t="str">
        <f>IF(VLOOKUP(B2316,Sheet2!A:B,2,FALSE)=0,"",VLOOKUP(B2316,Sheet2!A:B,2,FALSE))</f>
        <v/>
      </c>
    </row>
    <row r="2317" spans="1:12" x14ac:dyDescent="0.2">
      <c r="A2317" t="str">
        <f t="shared" ref="A2317:A2326" si="103">F2317&amp;" "&amp;G2317</f>
        <v>斜平钢化玻璃 657*507*5</v>
      </c>
      <c r="B2317" s="29" t="s">
        <v>6857</v>
      </c>
      <c r="C2317" s="29" t="e">
        <f>VLOOKUP(A2317,Sheet5!A:C,2,FALSE)</f>
        <v>#N/A</v>
      </c>
      <c r="D2317" s="29" t="e">
        <f>VLOOKUP(A2317,Sheet5!A:C,3,FALSE)</f>
        <v>#N/A</v>
      </c>
      <c r="E2317" s="35" t="s">
        <v>2055</v>
      </c>
      <c r="F2317" s="108" t="s">
        <v>6501</v>
      </c>
      <c r="G2317" s="108" t="s">
        <v>6119</v>
      </c>
      <c r="H2317" s="35" t="s">
        <v>2484</v>
      </c>
      <c r="I2317" s="37">
        <v>55</v>
      </c>
      <c r="J2317" s="52"/>
      <c r="K2317" s="52"/>
      <c r="L2317" s="52" t="str">
        <f>IF(VLOOKUP(B2317,Sheet2!A:B,2,FALSE)=0,"",VLOOKUP(B2317,Sheet2!A:B,2,FALSE))</f>
        <v/>
      </c>
    </row>
    <row r="2318" spans="1:12" x14ac:dyDescent="0.2">
      <c r="A2318" t="str">
        <f t="shared" si="103"/>
        <v>黄色色精 H11C002A</v>
      </c>
      <c r="B2318" s="29" t="s">
        <v>6858</v>
      </c>
      <c r="C2318" s="29" t="e">
        <f>VLOOKUP(A2318,Sheet5!A:C,2,FALSE)</f>
        <v>#N/A</v>
      </c>
      <c r="D2318" s="29" t="e">
        <f>VLOOKUP(A2318,Sheet5!A:C,3,FALSE)</f>
        <v>#N/A</v>
      </c>
      <c r="E2318" s="35" t="s">
        <v>2055</v>
      </c>
      <c r="F2318" s="108" t="s">
        <v>6859</v>
      </c>
      <c r="G2318" s="108" t="s">
        <v>6860</v>
      </c>
      <c r="H2318" s="35">
        <v>0</v>
      </c>
      <c r="I2318" s="37">
        <v>4</v>
      </c>
      <c r="J2318" s="52"/>
      <c r="K2318" s="52"/>
      <c r="L2318" s="52" t="str">
        <f>IF(VLOOKUP(B2318,Sheet2!A:B,2,FALSE)=0,"",VLOOKUP(B2318,Sheet2!A:B,2,FALSE))</f>
        <v/>
      </c>
    </row>
    <row r="2319" spans="1:12" x14ac:dyDescent="0.2">
      <c r="A2319" t="str">
        <f t="shared" si="103"/>
        <v>黑色色精 H11C0003A</v>
      </c>
      <c r="B2319" s="29" t="s">
        <v>6861</v>
      </c>
      <c r="C2319" s="29" t="e">
        <f>VLOOKUP(A2319,Sheet5!A:C,2,FALSE)</f>
        <v>#N/A</v>
      </c>
      <c r="D2319" s="29" t="e">
        <f>VLOOKUP(A2319,Sheet5!A:C,3,FALSE)</f>
        <v>#N/A</v>
      </c>
      <c r="E2319" s="35" t="s">
        <v>2055</v>
      </c>
      <c r="F2319" s="108" t="s">
        <v>6862</v>
      </c>
      <c r="G2319" s="108" t="s">
        <v>6863</v>
      </c>
      <c r="H2319" s="35">
        <v>0</v>
      </c>
      <c r="I2319" s="37">
        <v>4</v>
      </c>
      <c r="J2319" s="52"/>
      <c r="K2319" s="52"/>
      <c r="L2319" s="52" t="str">
        <f>IF(VLOOKUP(B2319,Sheet2!A:B,2,FALSE)=0,"",VLOOKUP(B2319,Sheet2!A:B,2,FALSE))</f>
        <v/>
      </c>
    </row>
    <row r="2320" spans="1:12" x14ac:dyDescent="0.2">
      <c r="A2320" t="str">
        <f t="shared" si="103"/>
        <v>带锯条 带锯mm</v>
      </c>
      <c r="B2320" s="29" t="s">
        <v>6864</v>
      </c>
      <c r="C2320" s="29" t="e">
        <f>VLOOKUP(A2320,Sheet5!A:C,2,FALSE)</f>
        <v>#N/A</v>
      </c>
      <c r="D2320" s="29" t="e">
        <f>VLOOKUP(A2320,Sheet5!A:C,3,FALSE)</f>
        <v>#N/A</v>
      </c>
      <c r="E2320" s="35" t="s">
        <v>2417</v>
      </c>
      <c r="F2320" s="108" t="s">
        <v>6865</v>
      </c>
      <c r="G2320" s="108" t="s">
        <v>6866</v>
      </c>
      <c r="H2320" s="35">
        <v>0</v>
      </c>
      <c r="I2320" s="37">
        <v>11</v>
      </c>
      <c r="J2320" s="52"/>
      <c r="K2320" s="52"/>
      <c r="L2320" s="52" t="str">
        <f>IF(VLOOKUP(B2320,Sheet2!A:B,2,FALSE)=0,"",VLOOKUP(B2320,Sheet2!A:B,2,FALSE))</f>
        <v/>
      </c>
    </row>
    <row r="2321" spans="1:12" x14ac:dyDescent="0.2">
      <c r="A2321" t="str">
        <f t="shared" si="103"/>
        <v>泡沫001 105.5*192</v>
      </c>
      <c r="B2321" s="29" t="s">
        <v>6867</v>
      </c>
      <c r="C2321" s="29" t="e">
        <f>VLOOKUP(A2321,Sheet5!A:C,2,FALSE)</f>
        <v>#N/A</v>
      </c>
      <c r="D2321" s="29" t="e">
        <f>VLOOKUP(A2321,Sheet5!A:C,3,FALSE)</f>
        <v>#N/A</v>
      </c>
      <c r="E2321" s="35" t="s">
        <v>2093</v>
      </c>
      <c r="F2321" s="108" t="s">
        <v>8754</v>
      </c>
      <c r="G2321" s="108" t="s">
        <v>6869</v>
      </c>
      <c r="H2321" s="35">
        <v>0</v>
      </c>
      <c r="I2321" s="37">
        <v>18493.400000000001</v>
      </c>
      <c r="J2321" s="52"/>
      <c r="K2321" s="52"/>
      <c r="L2321" s="52" t="str">
        <f>IF(VLOOKUP(B2321,Sheet2!A:B,2,FALSE)=0,"",VLOOKUP(B2321,Sheet2!A:B,2,FALSE))</f>
        <v/>
      </c>
    </row>
    <row r="2322" spans="1:12" x14ac:dyDescent="0.2">
      <c r="A2322" t="str">
        <f t="shared" si="103"/>
        <v>中纤板 单贴浅灰2440*1220*15mm麻面</v>
      </c>
      <c r="B2322" s="29" t="s">
        <v>6870</v>
      </c>
      <c r="C2322" s="29" t="e">
        <f>VLOOKUP(A2322,Sheet5!A:C,2,FALSE)</f>
        <v>#N/A</v>
      </c>
      <c r="D2322" s="29" t="e">
        <f>VLOOKUP(A2322,Sheet5!A:C,3,FALSE)</f>
        <v>#N/A</v>
      </c>
      <c r="E2322" s="35" t="s">
        <v>2055</v>
      </c>
      <c r="F2322" s="108" t="s">
        <v>2176</v>
      </c>
      <c r="G2322" s="108" t="s">
        <v>6871</v>
      </c>
      <c r="H2322" s="35">
        <v>0</v>
      </c>
      <c r="I2322" s="37">
        <v>23</v>
      </c>
      <c r="J2322" s="52"/>
      <c r="K2322" s="52"/>
      <c r="L2322" s="52" t="str">
        <f>IF(VLOOKUP(B2322,Sheet2!A:B,2,FALSE)=0,"",VLOOKUP(B2322,Sheet2!A:B,2,FALSE))</f>
        <v/>
      </c>
    </row>
    <row r="2323" spans="1:12" x14ac:dyDescent="0.2">
      <c r="A2323" t="str">
        <f t="shared" si="103"/>
        <v>中浅双白光 1220*2440*18mm</v>
      </c>
      <c r="B2323" s="29" t="s">
        <v>6873</v>
      </c>
      <c r="C2323" s="29" t="e">
        <f>VLOOKUP(A2323,Sheet5!A:C,2,FALSE)</f>
        <v>#N/A</v>
      </c>
      <c r="D2323" s="29" t="e">
        <f>VLOOKUP(A2323,Sheet5!A:C,3,FALSE)</f>
        <v>#N/A</v>
      </c>
      <c r="E2323" s="35" t="s">
        <v>2055</v>
      </c>
      <c r="F2323" s="108" t="s">
        <v>6874</v>
      </c>
      <c r="G2323" s="108" t="s">
        <v>6872</v>
      </c>
      <c r="H2323" s="35">
        <v>0</v>
      </c>
      <c r="I2323" s="37">
        <v>189</v>
      </c>
      <c r="J2323" s="52"/>
      <c r="K2323" s="52"/>
      <c r="L2323" s="52" t="str">
        <f>IF(VLOOKUP(B2323,Sheet2!A:B,2,FALSE)=0,"",VLOOKUP(B2323,Sheet2!A:B,2,FALSE))</f>
        <v/>
      </c>
    </row>
    <row r="2324" spans="1:12" x14ac:dyDescent="0.2">
      <c r="A2324" t="str">
        <f t="shared" si="103"/>
        <v>中浅双橄榄色光 1220*2440*5mm</v>
      </c>
      <c r="B2324" s="29" t="s">
        <v>6875</v>
      </c>
      <c r="C2324" s="29" t="e">
        <f>VLOOKUP(A2324,Sheet5!A:C,2,FALSE)</f>
        <v>#N/A</v>
      </c>
      <c r="D2324" s="29" t="e">
        <f>VLOOKUP(A2324,Sheet5!A:C,3,FALSE)</f>
        <v>#N/A</v>
      </c>
      <c r="E2324" s="35" t="s">
        <v>2055</v>
      </c>
      <c r="F2324" s="108" t="s">
        <v>6876</v>
      </c>
      <c r="G2324" s="108" t="s">
        <v>6877</v>
      </c>
      <c r="H2324" s="35">
        <v>0</v>
      </c>
      <c r="I2324" s="37">
        <v>50</v>
      </c>
      <c r="J2324" s="52"/>
      <c r="K2324" s="52"/>
      <c r="L2324" s="52" t="str">
        <f>IF(VLOOKUP(B2324,Sheet2!A:B,2,FALSE)=0,"",VLOOKUP(B2324,Sheet2!A:B,2,FALSE))</f>
        <v/>
      </c>
    </row>
    <row r="2325" spans="1:12" x14ac:dyDescent="0.2">
      <c r="A2325" t="str">
        <f t="shared" si="103"/>
        <v>中纤双进口暖白光 1220*2440*5mm</v>
      </c>
      <c r="B2325" s="29" t="s">
        <v>6878</v>
      </c>
      <c r="C2325" s="29" t="e">
        <f>VLOOKUP(A2325,Sheet5!A:C,2,FALSE)</f>
        <v>#N/A</v>
      </c>
      <c r="D2325" s="29" t="e">
        <f>VLOOKUP(A2325,Sheet5!A:C,3,FALSE)</f>
        <v>#N/A</v>
      </c>
      <c r="E2325" s="35" t="s">
        <v>2055</v>
      </c>
      <c r="F2325" s="108" t="s">
        <v>6160</v>
      </c>
      <c r="G2325" s="108" t="s">
        <v>6877</v>
      </c>
      <c r="H2325" s="35">
        <v>0</v>
      </c>
      <c r="I2325" s="37">
        <v>56</v>
      </c>
      <c r="J2325" s="52"/>
      <c r="K2325" s="52"/>
      <c r="L2325" s="52" t="str">
        <f>IF(VLOOKUP(B2325,Sheet2!A:B,2,FALSE)=0,"",VLOOKUP(B2325,Sheet2!A:B,2,FALSE))</f>
        <v/>
      </c>
    </row>
    <row r="2326" spans="1:12" x14ac:dyDescent="0.2">
      <c r="A2326" t="str">
        <f t="shared" si="103"/>
        <v>中纤板 1220*2440*3mm</v>
      </c>
      <c r="B2326" s="29" t="s">
        <v>6879</v>
      </c>
      <c r="C2326" s="29" t="e">
        <f>VLOOKUP(A2326,Sheet5!A:C,2,FALSE)</f>
        <v>#N/A</v>
      </c>
      <c r="D2326" s="29" t="e">
        <f>VLOOKUP(A2326,Sheet5!A:C,3,FALSE)</f>
        <v>#N/A</v>
      </c>
      <c r="E2326" s="35" t="s">
        <v>2055</v>
      </c>
      <c r="F2326" s="108" t="s">
        <v>2176</v>
      </c>
      <c r="G2326" s="108" t="s">
        <v>6880</v>
      </c>
      <c r="H2326" s="35">
        <v>0</v>
      </c>
      <c r="I2326" s="37">
        <v>503</v>
      </c>
      <c r="J2326" s="52"/>
      <c r="K2326" s="52"/>
      <c r="L2326" s="52" t="str">
        <f>IF(VLOOKUP(B2326,Sheet2!A:B,2,FALSE)=0,"",VLOOKUP(B2326,Sheet2!A:B,2,FALSE))</f>
        <v/>
      </c>
    </row>
    <row r="2327" spans="1:12" x14ac:dyDescent="0.2">
      <c r="B2327" s="29" t="s">
        <v>1201</v>
      </c>
      <c r="C2327" s="29" t="str">
        <f>VLOOKUP(B2327,所有物料对应供应商单价新旧料号对照!A:C,3,0)</f>
        <v>UFM00043</v>
      </c>
      <c r="D2327" s="29" t="str">
        <f>VLOOKUP(B2327,所有物料对应供应商单价新旧料号对照!A:F,4,0)</f>
        <v>中密度纤维 E1 平面 素板 2440*1220*25mm 素板</v>
      </c>
      <c r="E2327" s="35" t="s">
        <v>2055</v>
      </c>
      <c r="F2327" s="36" t="s">
        <v>2176</v>
      </c>
      <c r="G2327" s="36" t="s">
        <v>6881</v>
      </c>
      <c r="H2327" s="35">
        <v>0</v>
      </c>
      <c r="I2327" s="37">
        <v>14</v>
      </c>
      <c r="J2327" s="52"/>
      <c r="K2327" s="52"/>
      <c r="L2327" s="52" t="str">
        <f>IF(VLOOKUP(B2327,Sheet2!A:B,2,FALSE)=0,"",VLOOKUP(B2327,Sheet2!A:B,2,FALSE))</f>
        <v/>
      </c>
    </row>
    <row r="2328" spans="1:12" x14ac:dyDescent="0.2">
      <c r="A2328" t="str">
        <f t="shared" ref="A2328:A2330" si="104">F2328&amp;" "&amp;G2328</f>
        <v>中纤单进口暖白光 1220*2440*18mm</v>
      </c>
      <c r="B2328" s="29" t="s">
        <v>6882</v>
      </c>
      <c r="C2328" s="29" t="str">
        <f>VLOOKUP(A2328,Sheet5!A:C,2,FALSE)</f>
        <v>UFFQT072</v>
      </c>
      <c r="D2328" s="29" t="str">
        <f>VLOOKUP(A2328,Sheet5!A:C,3,FALSE)</f>
        <v>中密度纤维 E1 平面 双面板 2440*1220*18mm A暖白B钛白</v>
      </c>
      <c r="E2328" s="35" t="s">
        <v>2055</v>
      </c>
      <c r="F2328" s="108" t="s">
        <v>6883</v>
      </c>
      <c r="G2328" s="108" t="s">
        <v>6872</v>
      </c>
      <c r="H2328" s="35">
        <v>0</v>
      </c>
      <c r="I2328" s="37">
        <v>2</v>
      </c>
      <c r="J2328" s="52"/>
      <c r="K2328" s="52"/>
      <c r="L2328" s="52">
        <f>IF(VLOOKUP(B2328,Sheet2!A:B,2,FALSE)=0,"",VLOOKUP(B2328,Sheet2!A:B,2,FALSE))</f>
        <v>8</v>
      </c>
    </row>
    <row r="2329" spans="1:12" x14ac:dyDescent="0.2">
      <c r="A2329" t="str">
        <f t="shared" si="104"/>
        <v>中纤A白光B进口暖白 1220*2440*12mm</v>
      </c>
      <c r="B2329" s="29" t="s">
        <v>6884</v>
      </c>
      <c r="C2329" s="29" t="e">
        <f>VLOOKUP(A2329,Sheet5!A:C,2,FALSE)</f>
        <v>#N/A</v>
      </c>
      <c r="D2329" s="29" t="e">
        <f>VLOOKUP(A2329,Sheet5!A:C,3,FALSE)</f>
        <v>#N/A</v>
      </c>
      <c r="E2329" s="35" t="s">
        <v>2055</v>
      </c>
      <c r="F2329" s="108" t="s">
        <v>6885</v>
      </c>
      <c r="G2329" s="108" t="s">
        <v>6886</v>
      </c>
      <c r="H2329" s="35">
        <v>0</v>
      </c>
      <c r="I2329" s="37">
        <v>45</v>
      </c>
      <c r="J2329" s="52"/>
      <c r="K2329" s="52"/>
      <c r="L2329" s="52" t="str">
        <f>IF(VLOOKUP(B2329,Sheet2!A:B,2,FALSE)=0,"",VLOOKUP(B2329,Sheet2!A:B,2,FALSE))</f>
        <v/>
      </c>
    </row>
    <row r="2330" spans="1:12" x14ac:dyDescent="0.2">
      <c r="A2330" t="str">
        <f t="shared" si="104"/>
        <v>DTC全盖铰链C98A276 五阻尼四孔底座有标</v>
      </c>
      <c r="B2330" s="29" t="s">
        <v>6887</v>
      </c>
      <c r="C2330" s="29" t="e">
        <f>VLOOKUP(A2330,Sheet5!A:C,2,FALSE)</f>
        <v>#N/A</v>
      </c>
      <c r="D2330" s="29" t="e">
        <f>VLOOKUP(A2330,Sheet5!A:C,3,FALSE)</f>
        <v>#N/A</v>
      </c>
      <c r="E2330" s="35" t="s">
        <v>2079</v>
      </c>
      <c r="F2330" s="108" t="s">
        <v>6888</v>
      </c>
      <c r="G2330" s="108" t="s">
        <v>6889</v>
      </c>
      <c r="H2330" s="35">
        <v>0</v>
      </c>
      <c r="I2330" s="37">
        <v>572</v>
      </c>
      <c r="J2330" s="52"/>
      <c r="K2330" s="52"/>
      <c r="L2330" s="52" t="str">
        <f>IF(VLOOKUP(B2330,Sheet2!A:B,2,FALSE)=0,"",VLOOKUP(B2330,Sheet2!A:B,2,FALSE))</f>
        <v/>
      </c>
    </row>
    <row r="2331" spans="1:12" x14ac:dyDescent="0.2">
      <c r="B2331" s="29" t="s">
        <v>1287</v>
      </c>
      <c r="C2331" s="29" t="str">
        <f>VLOOKUP(B2331,所有物料对应供应商单价新旧料号对照!A:C,3,0)</f>
        <v>UFPJL001</v>
      </c>
      <c r="D2331" s="29" t="str">
        <f>VLOOKUP(B2331,所有物料对应供应商单价新旧料号对照!A:F,4,0)</f>
        <v>不锈钢 DTC铰链 90度两孔带阻尼 镀镍</v>
      </c>
      <c r="E2331" s="35" t="s">
        <v>2079</v>
      </c>
      <c r="F2331" s="36" t="s">
        <v>6890</v>
      </c>
      <c r="G2331" s="36" t="s">
        <v>6891</v>
      </c>
      <c r="H2331" s="35">
        <v>0</v>
      </c>
      <c r="I2331" s="37">
        <v>1800</v>
      </c>
      <c r="J2331" s="52"/>
      <c r="K2331" s="52"/>
      <c r="L2331" s="52">
        <f>IF(VLOOKUP(B2331,Sheet2!A:B,2,FALSE)=0,"",VLOOKUP(B2331,Sheet2!A:B,2,FALSE))</f>
        <v>160</v>
      </c>
    </row>
    <row r="2332" spans="1:12" x14ac:dyDescent="0.2">
      <c r="A2332" t="str">
        <f>F2332&amp;" "&amp;G2332</f>
        <v>纸箱90323008E24F 1745*65*585</v>
      </c>
      <c r="B2332" s="29" t="s">
        <v>6892</v>
      </c>
      <c r="C2332" s="29" t="e">
        <f>VLOOKUP(A2332,Sheet5!A:C,2,FALSE)</f>
        <v>#N/A</v>
      </c>
      <c r="D2332" s="29" t="e">
        <f>VLOOKUP(A2332,Sheet5!A:C,3,FALSE)</f>
        <v>#N/A</v>
      </c>
      <c r="E2332" s="35" t="s">
        <v>2093</v>
      </c>
      <c r="F2332" s="108" t="s">
        <v>8755</v>
      </c>
      <c r="G2332" s="108" t="s">
        <v>5479</v>
      </c>
      <c r="H2332" s="35">
        <v>0</v>
      </c>
      <c r="I2332" s="37">
        <v>185</v>
      </c>
      <c r="J2332" s="52"/>
      <c r="K2332" s="52"/>
      <c r="L2332" s="52" t="str">
        <f>IF(VLOOKUP(B2332,Sheet2!A:B,2,FALSE)=0,"",VLOOKUP(B2332,Sheet2!A:B,2,FALSE))</f>
        <v/>
      </c>
    </row>
    <row r="2333" spans="1:12" x14ac:dyDescent="0.2">
      <c r="B2333" s="29" t="s">
        <v>1514</v>
      </c>
      <c r="C2333" s="29" t="str">
        <f>VLOOKUP(B2333,所有物料对应供应商单价新旧料号对照!A:C,3,0)</f>
        <v>UFBZX003</v>
      </c>
      <c r="D2333" s="29" t="str">
        <f>VLOOKUP(B2333,所有物料对应供应商单价新旧料号对照!A:F,4,0)</f>
        <v>五层牛卡纸 UF9032007外纸箱 345*195*795 原色 附图</v>
      </c>
      <c r="E2333" s="35" t="s">
        <v>2093</v>
      </c>
      <c r="F2333" s="36" t="s">
        <v>6894</v>
      </c>
      <c r="G2333" s="36" t="s">
        <v>5485</v>
      </c>
      <c r="H2333" s="35">
        <v>0</v>
      </c>
      <c r="I2333" s="37">
        <v>0</v>
      </c>
      <c r="J2333" s="52"/>
      <c r="K2333" s="52"/>
      <c r="L2333" s="52" t="str">
        <f>IF(VLOOKUP(B2333,Sheet2!A:B,2,FALSE)=0,"",VLOOKUP(B2333,Sheet2!A:B,2,FALSE))</f>
        <v/>
      </c>
    </row>
    <row r="2334" spans="1:12" x14ac:dyDescent="0.2">
      <c r="B2334" s="29" t="s">
        <v>1522</v>
      </c>
      <c r="C2334" s="29" t="str">
        <f>VLOOKUP(B2334,所有物料对应供应商单价新旧料号对照!A:C,3,0)</f>
        <v>UFBZX007</v>
      </c>
      <c r="D2334" s="29" t="str">
        <f>VLOOKUP(B2334,所有物料对应供应商单价新旧料号对照!A:F,4,0)</f>
        <v>五层牛卡纸 UF9032103外纸箱 645*195*795 原色 附图</v>
      </c>
      <c r="E2334" s="35" t="s">
        <v>2093</v>
      </c>
      <c r="F2334" s="36" t="s">
        <v>6895</v>
      </c>
      <c r="G2334" s="36" t="s">
        <v>5487</v>
      </c>
      <c r="H2334" s="35">
        <v>0</v>
      </c>
      <c r="I2334" s="37">
        <v>196</v>
      </c>
      <c r="J2334" s="52"/>
      <c r="K2334" s="52"/>
      <c r="L2334" s="52" t="str">
        <f>IF(VLOOKUP(B2334,Sheet2!A:B,2,FALSE)=0,"",VLOOKUP(B2334,Sheet2!A:B,2,FALSE))</f>
        <v/>
      </c>
    </row>
    <row r="2335" spans="1:12" x14ac:dyDescent="0.2">
      <c r="B2335" s="29" t="s">
        <v>1520</v>
      </c>
      <c r="C2335" s="29" t="str">
        <f>VLOOKUP(B2335,所有物料对应供应商单价新旧料号对照!A:C,3,0)</f>
        <v>UFBZX006</v>
      </c>
      <c r="D2335" s="29" t="str">
        <f>VLOOKUP(B2335,所有物料对应供应商单价新旧料号对照!A:F,4,0)</f>
        <v>五层牛卡纸 UF9032102外纸箱 560*355*805 原色 附图</v>
      </c>
      <c r="E2335" s="35" t="s">
        <v>2093</v>
      </c>
      <c r="F2335" s="36" t="s">
        <v>6896</v>
      </c>
      <c r="G2335" s="36" t="s">
        <v>6142</v>
      </c>
      <c r="H2335" s="35">
        <v>0</v>
      </c>
      <c r="I2335" s="37">
        <v>463</v>
      </c>
      <c r="J2335" s="52"/>
      <c r="K2335" s="52"/>
      <c r="L2335" s="52">
        <f>120+51</f>
        <v>171</v>
      </c>
    </row>
    <row r="2336" spans="1:12" x14ac:dyDescent="0.2">
      <c r="B2336" s="29" t="s">
        <v>1532</v>
      </c>
      <c r="C2336" s="29" t="str">
        <f>VLOOKUP(B2336,所有物料对应供应商单价新旧料号对照!A:C,3,0)</f>
        <v>UFBZX013</v>
      </c>
      <c r="D2336" s="29" t="str">
        <f>VLOOKUP(B2336,所有物料对应供应商单价新旧料号对照!A:F,4,0)</f>
        <v>五层牛卡纸 UF9032203外纸箱 645*85*795 原色 附图</v>
      </c>
      <c r="E2336" s="35" t="s">
        <v>2093</v>
      </c>
      <c r="F2336" s="36" t="s">
        <v>6897</v>
      </c>
      <c r="G2336" s="36" t="s">
        <v>6138</v>
      </c>
      <c r="H2336" s="35">
        <v>0</v>
      </c>
      <c r="I2336" s="37">
        <v>70</v>
      </c>
      <c r="J2336" s="52"/>
      <c r="K2336" s="52"/>
      <c r="L2336" s="52">
        <v>47</v>
      </c>
    </row>
    <row r="2337" spans="1:12" x14ac:dyDescent="0.2">
      <c r="A2337" t="str">
        <f t="shared" ref="A2337:A2338" si="105">F2337&amp;" "&amp;G2337</f>
        <v>纸箱9011103-219 640*790*190</v>
      </c>
      <c r="B2337" s="29" t="s">
        <v>6898</v>
      </c>
      <c r="C2337" s="29" t="e">
        <f>VLOOKUP(A2337,Sheet5!A:C,2,FALSE)</f>
        <v>#N/A</v>
      </c>
      <c r="D2337" s="29" t="e">
        <f>VLOOKUP(A2337,Sheet5!A:C,3,FALSE)</f>
        <v>#N/A</v>
      </c>
      <c r="E2337" s="35" t="s">
        <v>2093</v>
      </c>
      <c r="F2337" s="108" t="s">
        <v>8756</v>
      </c>
      <c r="G2337" s="108" t="s">
        <v>6900</v>
      </c>
      <c r="H2337" s="35">
        <v>0</v>
      </c>
      <c r="I2337" s="37">
        <v>19</v>
      </c>
      <c r="J2337" s="52"/>
      <c r="K2337" s="52"/>
      <c r="L2337" s="52" t="str">
        <f>IF(VLOOKUP(B2337,Sheet2!A:B,2,FALSE)=0,"",VLOOKUP(B2337,Sheet2!A:B,2,FALSE))</f>
        <v/>
      </c>
    </row>
    <row r="2338" spans="1:12" x14ac:dyDescent="0.2">
      <c r="A2338" t="str">
        <f t="shared" si="105"/>
        <v>纸箱9012502-222 640*340*870</v>
      </c>
      <c r="B2338" s="29" t="s">
        <v>6901</v>
      </c>
      <c r="C2338" s="29" t="e">
        <f>VLOOKUP(A2338,Sheet5!A:C,2,FALSE)</f>
        <v>#N/A</v>
      </c>
      <c r="D2338" s="29" t="e">
        <f>VLOOKUP(A2338,Sheet5!A:C,3,FALSE)</f>
        <v>#N/A</v>
      </c>
      <c r="E2338" s="35" t="s">
        <v>2093</v>
      </c>
      <c r="F2338" s="108" t="s">
        <v>8757</v>
      </c>
      <c r="G2338" s="108" t="s">
        <v>6139</v>
      </c>
      <c r="H2338" s="35">
        <v>0</v>
      </c>
      <c r="I2338" s="37">
        <v>163</v>
      </c>
      <c r="J2338" s="52"/>
      <c r="K2338" s="52"/>
      <c r="L2338" s="52" t="str">
        <f>IF(VLOOKUP(B2338,Sheet2!A:B,2,FALSE)=0,"",VLOOKUP(B2338,Sheet2!A:B,2,FALSE))</f>
        <v/>
      </c>
    </row>
    <row r="2339" spans="1:12" x14ac:dyDescent="0.2">
      <c r="B2339" s="29" t="s">
        <v>1558</v>
      </c>
      <c r="C2339" s="29" t="str">
        <f>VLOOKUP(B2339,所有物料对应供应商单价新旧料号对照!A:C,3,0)</f>
        <v>UFBZX028</v>
      </c>
      <c r="D2339" s="29" t="str">
        <f>VLOOKUP(B2339,所有物料对应供应商单价新旧料号对照!A:F,4,0)</f>
        <v>五层牛卡纸 UF9032602柜体纸箱 1380*615*765 原色 附图</v>
      </c>
      <c r="E2339" s="35" t="s">
        <v>2093</v>
      </c>
      <c r="F2339" s="36" t="s">
        <v>6903</v>
      </c>
      <c r="G2339" s="36" t="s">
        <v>6140</v>
      </c>
      <c r="H2339" s="35">
        <v>0</v>
      </c>
      <c r="I2339" s="37">
        <v>188</v>
      </c>
      <c r="J2339" s="52"/>
      <c r="K2339" s="52"/>
      <c r="L2339" s="52" t="str">
        <f>IF(VLOOKUP(B2339,Sheet2!A:B,2,FALSE)=0,"",VLOOKUP(B2339,Sheet2!A:B,2,FALSE))</f>
        <v/>
      </c>
    </row>
    <row r="2340" spans="1:12" x14ac:dyDescent="0.2">
      <c r="B2340" s="29" t="s">
        <v>1560</v>
      </c>
      <c r="C2340" s="29" t="str">
        <f>VLOOKUP(B2340,所有物料对应供应商单价新旧料号对照!A:C,3,0)</f>
        <v>UFBZX029</v>
      </c>
      <c r="D2340" s="29" t="str">
        <f>VLOOKUP(B2340,所有物料对应供应商单价新旧料号对照!A:F,4,0)</f>
        <v>五层牛卡纸 UF9032602底座纸箱 1380*615*145 原色 附图</v>
      </c>
      <c r="E2340" s="35" t="s">
        <v>2093</v>
      </c>
      <c r="F2340" s="36" t="s">
        <v>6904</v>
      </c>
      <c r="G2340" s="36" t="s">
        <v>6146</v>
      </c>
      <c r="H2340" s="35">
        <v>0</v>
      </c>
      <c r="I2340" s="37">
        <v>280</v>
      </c>
      <c r="J2340" s="52"/>
      <c r="K2340" s="52"/>
      <c r="L2340" s="52" t="str">
        <f>IF(VLOOKUP(B2340,Sheet2!A:B,2,FALSE)=0,"",VLOOKUP(B2340,Sheet2!A:B,2,FALSE))</f>
        <v/>
      </c>
    </row>
    <row r="2341" spans="1:12" x14ac:dyDescent="0.2">
      <c r="B2341" s="29" t="s">
        <v>1544</v>
      </c>
      <c r="C2341" s="29" t="str">
        <f>VLOOKUP(B2341,所有物料对应供应商单价新旧料号对照!A:C,3,0)</f>
        <v>UFBZX020</v>
      </c>
      <c r="D2341" s="29" t="str">
        <f>VLOOKUP(B2341,所有物料对应供应商单价新旧料号对照!A:F,4,0)</f>
        <v>五层牛卡纸 UF9032308外纸箱 1810*525*625 原色 附图</v>
      </c>
      <c r="E2341" s="35" t="s">
        <v>2093</v>
      </c>
      <c r="F2341" s="36" t="s">
        <v>6905</v>
      </c>
      <c r="G2341" s="36" t="s">
        <v>5636</v>
      </c>
      <c r="H2341" s="35">
        <v>0</v>
      </c>
      <c r="I2341" s="37">
        <v>46</v>
      </c>
      <c r="J2341" s="52"/>
      <c r="K2341" s="52"/>
      <c r="L2341" s="52">
        <v>43</v>
      </c>
    </row>
    <row r="2342" spans="1:12" x14ac:dyDescent="0.2">
      <c r="B2342" s="29" t="s">
        <v>1552</v>
      </c>
      <c r="C2342" s="29" t="str">
        <f>VLOOKUP(B2342,所有物料对应供应商单价新旧料号对照!A:C,3,0)</f>
        <v>UFBZX025</v>
      </c>
      <c r="D2342" s="29" t="str">
        <f>VLOOKUP(B2342,所有物料对应供应商单价新旧料号对照!A:F,4,0)</f>
        <v>五层牛卡纸 UF9032502柜体纸箱 1340*615*765 原色 附图</v>
      </c>
      <c r="E2342" s="35" t="s">
        <v>2093</v>
      </c>
      <c r="F2342" s="36" t="s">
        <v>6906</v>
      </c>
      <c r="G2342" s="36" t="s">
        <v>5488</v>
      </c>
      <c r="H2342" s="35">
        <v>0</v>
      </c>
      <c r="I2342" s="37">
        <v>366</v>
      </c>
      <c r="J2342" s="52"/>
      <c r="K2342" s="52"/>
      <c r="L2342" s="52">
        <f>75+40+70+56</f>
        <v>241</v>
      </c>
    </row>
    <row r="2343" spans="1:12" x14ac:dyDescent="0.2">
      <c r="B2343" s="29" t="s">
        <v>1554</v>
      </c>
      <c r="C2343" s="29" t="str">
        <f>VLOOKUP(B2343,所有物料对应供应商单价新旧料号对照!A:C,3,0)</f>
        <v>UFBZX026</v>
      </c>
      <c r="D2343" s="29" t="str">
        <f>VLOOKUP(B2343,所有物料对应供应商单价新旧料号对照!A:F,4,0)</f>
        <v>五层牛卡纸 UF9032502底座纸箱 1340*615*145 原色 附图</v>
      </c>
      <c r="E2343" s="35" t="s">
        <v>2093</v>
      </c>
      <c r="F2343" s="36" t="s">
        <v>6907</v>
      </c>
      <c r="G2343" s="36" t="s">
        <v>5489</v>
      </c>
      <c r="H2343" s="35">
        <v>0</v>
      </c>
      <c r="I2343" s="37">
        <v>462</v>
      </c>
      <c r="J2343" s="52"/>
      <c r="K2343" s="52"/>
      <c r="L2343" s="52">
        <f>49+200+45</f>
        <v>294</v>
      </c>
    </row>
    <row r="2344" spans="1:12" x14ac:dyDescent="0.2">
      <c r="B2344" s="29" t="s">
        <v>1565</v>
      </c>
      <c r="C2344" s="29" t="str">
        <f>VLOOKUP(B2344,所有物料对应供应商单价新旧料号对照!A:C,3,0)</f>
        <v>UFBZX033</v>
      </c>
      <c r="D2344" s="29" t="str">
        <f>VLOOKUP(B2344,所有物料对应供应商单价新旧料号对照!A:F,4,0)</f>
        <v>五层牛卡纸 UF90321021外纸箱 600*505*785 原色 附图</v>
      </c>
      <c r="E2344" s="35" t="s">
        <v>2093</v>
      </c>
      <c r="F2344" s="36" t="s">
        <v>6908</v>
      </c>
      <c r="G2344" s="36" t="s">
        <v>6143</v>
      </c>
      <c r="H2344" s="35">
        <v>0</v>
      </c>
      <c r="I2344" s="37">
        <v>59</v>
      </c>
      <c r="J2344" s="52"/>
      <c r="K2344" s="52"/>
      <c r="L2344" s="52">
        <v>65</v>
      </c>
    </row>
    <row r="2345" spans="1:12" x14ac:dyDescent="0.2">
      <c r="B2345" s="29" t="s">
        <v>1538</v>
      </c>
      <c r="C2345" s="29" t="str">
        <f>VLOOKUP(B2345,所有物料对应供应商单价新旧料号对照!A:C,3,0)</f>
        <v>UFBZX017</v>
      </c>
      <c r="D2345" s="29" t="str">
        <f>VLOOKUP(B2345,所有物料对应供应商单价新旧料号对照!A:F,4,0)</f>
        <v>五层牛卡纸 UF9032302外纸箱 710*595*865 原色 附图</v>
      </c>
      <c r="E2345" s="35" t="s">
        <v>2093</v>
      </c>
      <c r="F2345" s="36" t="s">
        <v>6909</v>
      </c>
      <c r="G2345" s="36" t="s">
        <v>5491</v>
      </c>
      <c r="H2345" s="35">
        <v>0</v>
      </c>
      <c r="I2345" s="37">
        <v>967</v>
      </c>
      <c r="J2345" s="52"/>
      <c r="K2345" s="52"/>
      <c r="L2345" s="52">
        <f>138+90+47</f>
        <v>275</v>
      </c>
    </row>
    <row r="2346" spans="1:12" x14ac:dyDescent="0.2">
      <c r="A2346" t="str">
        <f t="shared" ref="A2346:A2347" si="106">F2346&amp;" "&amp;G2346</f>
        <v>纸箱S47外箱 490*385*430</v>
      </c>
      <c r="B2346" s="29" t="s">
        <v>6910</v>
      </c>
      <c r="C2346" s="29" t="e">
        <f>VLOOKUP(A2346,Sheet5!A:C,2,FALSE)</f>
        <v>#N/A</v>
      </c>
      <c r="D2346" s="29" t="e">
        <f>VLOOKUP(A2346,Sheet5!A:C,3,FALSE)</f>
        <v>#N/A</v>
      </c>
      <c r="E2346" s="35" t="s">
        <v>2093</v>
      </c>
      <c r="F2346" s="108" t="s">
        <v>8758</v>
      </c>
      <c r="G2346" s="108" t="s">
        <v>6912</v>
      </c>
      <c r="H2346" s="35">
        <v>0</v>
      </c>
      <c r="I2346" s="37">
        <v>50</v>
      </c>
      <c r="J2346" s="52"/>
      <c r="K2346" s="52"/>
      <c r="L2346" s="52" t="str">
        <f>IF(VLOOKUP(B2346,Sheet2!A:B,2,FALSE)=0,"",VLOOKUP(B2346,Sheet2!A:B,2,FALSE))</f>
        <v/>
      </c>
    </row>
    <row r="2347" spans="1:12" x14ac:dyDescent="0.2">
      <c r="A2347" t="str">
        <f t="shared" si="106"/>
        <v>挂式水箱 AF014510-0004</v>
      </c>
      <c r="B2347" s="29" t="s">
        <v>6913</v>
      </c>
      <c r="C2347" s="29" t="e">
        <f>VLOOKUP(A2347,Sheet5!A:C,2,FALSE)</f>
        <v>#N/A</v>
      </c>
      <c r="D2347" s="29" t="e">
        <f>VLOOKUP(A2347,Sheet5!A:C,3,FALSE)</f>
        <v>#N/A</v>
      </c>
      <c r="E2347" s="35" t="s">
        <v>6225</v>
      </c>
      <c r="F2347" s="108" t="s">
        <v>6540</v>
      </c>
      <c r="G2347" s="108" t="s">
        <v>6914</v>
      </c>
      <c r="H2347" s="35">
        <v>0</v>
      </c>
      <c r="I2347" s="37">
        <v>-33</v>
      </c>
      <c r="J2347" s="52"/>
      <c r="K2347" s="52"/>
      <c r="L2347" s="52" t="str">
        <f>IF(VLOOKUP(B2347,Sheet2!A:B,2,FALSE)=0,"",VLOOKUP(B2347,Sheet2!A:B,2,FALSE))</f>
        <v/>
      </c>
    </row>
    <row r="2348" spans="1:12" x14ac:dyDescent="0.2">
      <c r="B2348" s="29" t="s">
        <v>2016</v>
      </c>
      <c r="C2348" s="29" t="str">
        <f>VLOOKUP(B2348,所有物料对应供应商单价新旧料号对照!A:C,3,0)</f>
        <v>UFBFW011</v>
      </c>
      <c r="D2348" s="29" t="str">
        <f>VLOOKUP(B2348,所有物料对应供应商单价新旧料号对照!A:F,4,0)</f>
        <v>瓦楞原纸 UF9032408/UF9032508浴缸罩前后蜂窝板 1865*630*20mm 附图</v>
      </c>
      <c r="E2348" s="35" t="s">
        <v>2093</v>
      </c>
      <c r="F2348" s="36" t="s">
        <v>6915</v>
      </c>
      <c r="G2348" s="36" t="s">
        <v>6236</v>
      </c>
      <c r="H2348" s="35">
        <v>0</v>
      </c>
      <c r="I2348" s="37">
        <v>151</v>
      </c>
      <c r="J2348" s="52"/>
      <c r="K2348" s="52"/>
      <c r="L2348" s="52" t="str">
        <f>IF(VLOOKUP(B2348,Sheet2!A:B,2,FALSE)=0,"",VLOOKUP(B2348,Sheet2!A:B,2,FALSE))</f>
        <v/>
      </c>
    </row>
    <row r="2349" spans="1:12" x14ac:dyDescent="0.2">
      <c r="B2349" s="29" t="s">
        <v>2014</v>
      </c>
      <c r="C2349" s="29" t="str">
        <f>VLOOKUP(B2349,所有物料对应供应商单价新旧料号对照!A:C,3,0)</f>
        <v>UFBFW010</v>
      </c>
      <c r="D2349" s="29" t="str">
        <f>VLOOKUP(B2349,所有物料对应供应商单价新旧料号对照!A:F,4,0)</f>
        <v>瓦楞原纸 UF9032508浴缸罩盖板蜂窝板 1870*920*20mm 附图</v>
      </c>
      <c r="E2349" s="35" t="s">
        <v>2093</v>
      </c>
      <c r="F2349" s="36" t="s">
        <v>6916</v>
      </c>
      <c r="G2349" s="36" t="s">
        <v>6239</v>
      </c>
      <c r="H2349" s="35">
        <v>0</v>
      </c>
      <c r="I2349" s="37">
        <v>26</v>
      </c>
      <c r="J2349" s="52"/>
      <c r="K2349" s="52"/>
      <c r="L2349" s="52" t="str">
        <f>IF(VLOOKUP(B2349,Sheet2!A:B,2,FALSE)=0,"",VLOOKUP(B2349,Sheet2!A:B,2,FALSE))</f>
        <v/>
      </c>
    </row>
    <row r="2350" spans="1:12" x14ac:dyDescent="0.2">
      <c r="B2350" s="29" t="s">
        <v>2012</v>
      </c>
      <c r="C2350" s="29" t="str">
        <f>VLOOKUP(B2350,所有物料对应供应商单价新旧料号对照!A:C,3,0)</f>
        <v>UFBFW009</v>
      </c>
      <c r="D2350" s="29" t="str">
        <f>VLOOKUP(B2350,所有物料对应供应商单价新旧料号对照!A:F,4,0)</f>
        <v>瓦楞原纸 UF9032408浴缸罩盖板蜂窝板 1870*1025*20mm 附图</v>
      </c>
      <c r="E2350" s="35" t="s">
        <v>2093</v>
      </c>
      <c r="F2350" s="36" t="s">
        <v>6917</v>
      </c>
      <c r="G2350" s="36" t="s">
        <v>6237</v>
      </c>
      <c r="H2350" s="35">
        <v>0</v>
      </c>
      <c r="I2350" s="37">
        <v>28</v>
      </c>
      <c r="J2350" s="52"/>
      <c r="K2350" s="52"/>
      <c r="L2350" s="52" t="str">
        <f>IF(VLOOKUP(B2350,Sheet2!A:B,2,FALSE)=0,"",VLOOKUP(B2350,Sheet2!A:B,2,FALSE))</f>
        <v/>
      </c>
    </row>
    <row r="2351" spans="1:12" x14ac:dyDescent="0.2">
      <c r="A2351" t="str">
        <f t="shared" ref="A2351:A2352" si="107">F2351&amp;" "&amp;G2351</f>
        <v>气泡带950*560 气泡带950*560mm</v>
      </c>
      <c r="B2351" s="29" t="s">
        <v>6918</v>
      </c>
      <c r="C2351" s="29" t="e">
        <f>VLOOKUP(A2351,Sheet5!A:C,2,FALSE)</f>
        <v>#N/A</v>
      </c>
      <c r="D2351" s="29" t="e">
        <f>VLOOKUP(A2351,Sheet5!A:C,3,FALSE)</f>
        <v>#N/A</v>
      </c>
      <c r="E2351" s="35" t="s">
        <v>2093</v>
      </c>
      <c r="F2351" s="108" t="s">
        <v>8759</v>
      </c>
      <c r="G2351" s="108" t="s">
        <v>8760</v>
      </c>
      <c r="H2351" s="35">
        <v>0</v>
      </c>
      <c r="I2351" s="37">
        <v>1821</v>
      </c>
      <c r="J2351" s="52"/>
      <c r="K2351" s="52"/>
      <c r="L2351" s="52" t="str">
        <f>IF(VLOOKUP(B2351,Sheet2!A:B,2,FALSE)=0,"",VLOOKUP(B2351,Sheet2!A:B,2,FALSE))</f>
        <v/>
      </c>
    </row>
    <row r="2352" spans="1:12" x14ac:dyDescent="0.2">
      <c r="A2352" t="str">
        <f t="shared" si="107"/>
        <v>黑胡桃 3.5CM</v>
      </c>
      <c r="B2352" s="29" t="s">
        <v>6921</v>
      </c>
      <c r="C2352" s="29" t="e">
        <f>VLOOKUP(A2352,Sheet5!A:C,2,FALSE)</f>
        <v>#N/A</v>
      </c>
      <c r="D2352" s="29" t="e">
        <f>VLOOKUP(A2352,Sheet5!A:C,3,FALSE)</f>
        <v>#N/A</v>
      </c>
      <c r="E2352" s="35" t="s">
        <v>2055</v>
      </c>
      <c r="F2352" s="108" t="s">
        <v>6213</v>
      </c>
      <c r="G2352" s="108" t="s">
        <v>8761</v>
      </c>
      <c r="H2352" s="35">
        <v>0</v>
      </c>
      <c r="I2352" s="37">
        <v>1.52</v>
      </c>
      <c r="J2352" s="52"/>
      <c r="K2352" s="52"/>
      <c r="L2352" s="52" t="str">
        <f>IF(VLOOKUP(B2352,Sheet2!A:B,2,FALSE)=0,"",VLOOKUP(B2352,Sheet2!A:B,2,FALSE))</f>
        <v/>
      </c>
    </row>
    <row r="2353" spans="1:12" x14ac:dyDescent="0.2">
      <c r="B2353" s="29" t="s">
        <v>1455</v>
      </c>
      <c r="C2353" s="29" t="str">
        <f>VLOOKUP(B2353,所有物料对应供应商单价新旧料号对照!A:C,3,0)</f>
        <v>UFPSJ025</v>
      </c>
      <c r="D2353" s="29" t="str">
        <f>VLOOKUP(B2353,所有物料对应供应商单价新旧料号对照!A:F,4,0)</f>
        <v>塑料 L形 角码 4孔 35*35*40mm 白色</v>
      </c>
      <c r="E2353" s="35" t="s">
        <v>2417</v>
      </c>
      <c r="F2353" s="36" t="s">
        <v>6923</v>
      </c>
      <c r="G2353" s="36" t="s">
        <v>6252</v>
      </c>
      <c r="H2353" s="35">
        <v>0</v>
      </c>
      <c r="I2353" s="37">
        <v>4594</v>
      </c>
      <c r="J2353" s="52"/>
      <c r="K2353" s="52"/>
      <c r="L2353" s="52" t="str">
        <f>IF(VLOOKUP(B2353,Sheet2!A:B,2,FALSE)=0,"",VLOOKUP(B2353,Sheet2!A:B,2,FALSE))</f>
        <v/>
      </c>
    </row>
    <row r="2354" spans="1:12" x14ac:dyDescent="0.2">
      <c r="A2354" t="str">
        <f t="shared" ref="A2354:A2360" si="108">F2354&amp;" "&amp;G2354</f>
        <v>粘合剂 3100T</v>
      </c>
      <c r="B2354" s="29" t="s">
        <v>6924</v>
      </c>
      <c r="C2354" s="29" t="e">
        <f>VLOOKUP(A2354,Sheet5!A:C,2,FALSE)</f>
        <v>#N/A</v>
      </c>
      <c r="D2354" s="29" t="e">
        <f>VLOOKUP(A2354,Sheet5!A:C,3,FALSE)</f>
        <v>#N/A</v>
      </c>
      <c r="E2354" s="35" t="s">
        <v>2055</v>
      </c>
      <c r="F2354" s="108" t="s">
        <v>2067</v>
      </c>
      <c r="G2354" s="108" t="s">
        <v>6925</v>
      </c>
      <c r="H2354" s="35" t="s">
        <v>1062</v>
      </c>
      <c r="I2354" s="37">
        <v>140</v>
      </c>
      <c r="J2354" s="52"/>
      <c r="K2354" s="52"/>
      <c r="L2354" s="52" t="str">
        <f>IF(VLOOKUP(B2354,Sheet2!A:B,2,FALSE)=0,"",VLOOKUP(B2354,Sheet2!A:B,2,FALSE))</f>
        <v/>
      </c>
    </row>
    <row r="2355" spans="1:12" x14ac:dyDescent="0.2">
      <c r="A2355" t="str">
        <f t="shared" si="108"/>
        <v>粘合剂 3162AB</v>
      </c>
      <c r="B2355" s="29" t="s">
        <v>6926</v>
      </c>
      <c r="C2355" s="29" t="e">
        <f>VLOOKUP(A2355,Sheet5!A:C,2,FALSE)</f>
        <v>#N/A</v>
      </c>
      <c r="D2355" s="29" t="e">
        <f>VLOOKUP(A2355,Sheet5!A:C,3,FALSE)</f>
        <v>#N/A</v>
      </c>
      <c r="E2355" s="35" t="s">
        <v>2055</v>
      </c>
      <c r="F2355" s="108" t="s">
        <v>2067</v>
      </c>
      <c r="G2355" s="108" t="s">
        <v>6927</v>
      </c>
      <c r="H2355" s="35" t="s">
        <v>1062</v>
      </c>
      <c r="I2355" s="37">
        <v>47.600000000000016</v>
      </c>
      <c r="J2355" s="52"/>
      <c r="K2355" s="52"/>
      <c r="L2355" s="52" t="str">
        <f>IF(VLOOKUP(B2355,Sheet2!A:B,2,FALSE)=0,"",VLOOKUP(B2355,Sheet2!A:B,2,FALSE))</f>
        <v/>
      </c>
    </row>
    <row r="2356" spans="1:12" x14ac:dyDescent="0.2">
      <c r="A2356" t="str">
        <f t="shared" si="108"/>
        <v>中纤板 A白光/B进口暖白1220*2440*15</v>
      </c>
      <c r="B2356" s="29" t="s">
        <v>6928</v>
      </c>
      <c r="C2356" s="29" t="e">
        <f>VLOOKUP(A2356,Sheet5!A:C,2,FALSE)</f>
        <v>#N/A</v>
      </c>
      <c r="D2356" s="29" t="e">
        <f>VLOOKUP(A2356,Sheet5!A:C,3,FALSE)</f>
        <v>#N/A</v>
      </c>
      <c r="E2356" s="35" t="s">
        <v>2055</v>
      </c>
      <c r="F2356" s="108" t="s">
        <v>2176</v>
      </c>
      <c r="G2356" s="108" t="s">
        <v>6154</v>
      </c>
      <c r="H2356" s="35">
        <v>0</v>
      </c>
      <c r="I2356" s="37">
        <v>21</v>
      </c>
      <c r="J2356" s="52"/>
      <c r="K2356" s="52"/>
      <c r="L2356" s="52" t="str">
        <f>IF(VLOOKUP(B2356,Sheet2!A:B,2,FALSE)=0,"",VLOOKUP(B2356,Sheet2!A:B,2,FALSE))</f>
        <v/>
      </c>
    </row>
    <row r="2357" spans="1:12" x14ac:dyDescent="0.2">
      <c r="A2357" t="str">
        <f t="shared" si="108"/>
        <v>中纤板 A白光/B7040订深灰1220*2440*15</v>
      </c>
      <c r="B2357" s="29" t="s">
        <v>6929</v>
      </c>
      <c r="C2357" s="29" t="e">
        <f>VLOOKUP(A2357,Sheet5!A:C,2,FALSE)</f>
        <v>#N/A</v>
      </c>
      <c r="D2357" s="29" t="e">
        <f>VLOOKUP(A2357,Sheet5!A:C,3,FALSE)</f>
        <v>#N/A</v>
      </c>
      <c r="E2357" s="35" t="s">
        <v>2055</v>
      </c>
      <c r="F2357" s="108" t="s">
        <v>2176</v>
      </c>
      <c r="G2357" s="108" t="s">
        <v>6438</v>
      </c>
      <c r="H2357" s="35">
        <v>0</v>
      </c>
      <c r="I2357" s="37">
        <v>7</v>
      </c>
      <c r="J2357" s="52"/>
      <c r="K2357" s="52"/>
      <c r="L2357" s="52" t="str">
        <f>IF(VLOOKUP(B2357,Sheet2!A:B,2,FALSE)=0,"",VLOOKUP(B2357,Sheet2!A:B,2,FALSE))</f>
        <v/>
      </c>
    </row>
    <row r="2358" spans="1:12" x14ac:dyDescent="0.2">
      <c r="A2358" t="str">
        <f t="shared" si="108"/>
        <v>中纤板 A白光/B橄榄色光1220*2440*15</v>
      </c>
      <c r="B2358" s="29" t="s">
        <v>6930</v>
      </c>
      <c r="C2358" s="29" t="e">
        <f>VLOOKUP(A2358,Sheet5!A:C,2,FALSE)</f>
        <v>#N/A</v>
      </c>
      <c r="D2358" s="29" t="e">
        <f>VLOOKUP(A2358,Sheet5!A:C,3,FALSE)</f>
        <v>#N/A</v>
      </c>
      <c r="E2358" s="35" t="s">
        <v>2055</v>
      </c>
      <c r="F2358" s="108" t="s">
        <v>2176</v>
      </c>
      <c r="G2358" s="108" t="s">
        <v>6931</v>
      </c>
      <c r="H2358" s="35">
        <v>0</v>
      </c>
      <c r="I2358" s="37">
        <v>1</v>
      </c>
      <c r="J2358" s="52"/>
      <c r="K2358" s="52"/>
      <c r="L2358" s="52" t="str">
        <f>IF(VLOOKUP(B2358,Sheet2!A:B,2,FALSE)=0,"",VLOOKUP(B2358,Sheet2!A:B,2,FALSE))</f>
        <v/>
      </c>
    </row>
    <row r="2359" spans="1:12" x14ac:dyDescent="0.2">
      <c r="A2359" t="str">
        <f t="shared" si="108"/>
        <v>中纤A白光/B进口暖白光 18mm</v>
      </c>
      <c r="B2359" s="29" t="s">
        <v>6932</v>
      </c>
      <c r="C2359" s="29" t="e">
        <f>VLOOKUP(A2359,Sheet5!A:C,2,FALSE)</f>
        <v>#N/A</v>
      </c>
      <c r="D2359" s="29" t="e">
        <f>VLOOKUP(A2359,Sheet5!A:C,3,FALSE)</f>
        <v>#N/A</v>
      </c>
      <c r="E2359" s="35" t="s">
        <v>2055</v>
      </c>
      <c r="F2359" s="108" t="s">
        <v>6933</v>
      </c>
      <c r="G2359" s="108" t="s">
        <v>4999</v>
      </c>
      <c r="H2359" s="35">
        <v>0</v>
      </c>
      <c r="I2359" s="37">
        <v>44</v>
      </c>
      <c r="J2359" s="52"/>
      <c r="K2359" s="52"/>
      <c r="L2359" s="52" t="str">
        <f>IF(VLOOKUP(B2359,Sheet2!A:B,2,FALSE)=0,"",VLOOKUP(B2359,Sheet2!A:B,2,FALSE))</f>
        <v/>
      </c>
    </row>
    <row r="2360" spans="1:12" x14ac:dyDescent="0.2">
      <c r="A2360" t="str">
        <f t="shared" si="108"/>
        <v>中纤A白光/B7040订深灰 18mm</v>
      </c>
      <c r="B2360" s="29" t="s">
        <v>6934</v>
      </c>
      <c r="C2360" s="29" t="e">
        <f>VLOOKUP(A2360,Sheet5!A:C,2,FALSE)</f>
        <v>#N/A</v>
      </c>
      <c r="D2360" s="29" t="e">
        <f>VLOOKUP(A2360,Sheet5!A:C,3,FALSE)</f>
        <v>#N/A</v>
      </c>
      <c r="E2360" s="35" t="s">
        <v>2055</v>
      </c>
      <c r="F2360" s="108" t="s">
        <v>6935</v>
      </c>
      <c r="G2360" s="108" t="s">
        <v>4999</v>
      </c>
      <c r="H2360" s="35">
        <v>0</v>
      </c>
      <c r="I2360" s="37">
        <v>23</v>
      </c>
      <c r="J2360" s="52"/>
      <c r="K2360" s="52"/>
      <c r="L2360" s="52" t="str">
        <f>IF(VLOOKUP(B2360,Sheet2!A:B,2,FALSE)=0,"",VLOOKUP(B2360,Sheet2!A:B,2,FALSE))</f>
        <v/>
      </c>
    </row>
    <row r="2361" spans="1:12" x14ac:dyDescent="0.2">
      <c r="B2361" s="29" t="s">
        <v>1173</v>
      </c>
      <c r="C2361" s="29" t="str">
        <f>VLOOKUP(B2361,所有物料对应供应商单价新旧料号对照!A:C,3,0)</f>
        <v>UFM00029</v>
      </c>
      <c r="D2361" s="29" t="str">
        <f>VLOOKUP(B2361,所有物料对应供应商单价新旧料号对照!A:F,4,0)</f>
        <v>中密度纤维 E1 平面 双面板 2440*1220*18mm AS灰B钛白-071</v>
      </c>
      <c r="E2361" s="35" t="s">
        <v>2055</v>
      </c>
      <c r="F2361" s="36" t="s">
        <v>6936</v>
      </c>
      <c r="G2361" s="36" t="s">
        <v>4999</v>
      </c>
      <c r="H2361" s="35">
        <v>0</v>
      </c>
      <c r="I2361" s="37">
        <v>30</v>
      </c>
      <c r="J2361" s="52"/>
      <c r="K2361" s="52"/>
      <c r="L2361" s="52" t="str">
        <f>IF(VLOOKUP(B2361,Sheet2!A:B,2,FALSE)=0,"",VLOOKUP(B2361,Sheet2!A:B,2,FALSE))</f>
        <v/>
      </c>
    </row>
    <row r="2362" spans="1:12" x14ac:dyDescent="0.2">
      <c r="A2362" t="str">
        <f t="shared" ref="A2362:A2367" si="109">F2362&amp;" "&amp;G2362</f>
        <v>中纤A白光/B橄榄色光 19mm</v>
      </c>
      <c r="B2362" s="29" t="s">
        <v>6937</v>
      </c>
      <c r="C2362" s="29" t="e">
        <f>VLOOKUP(A2362,Sheet5!A:C,2,FALSE)</f>
        <v>#N/A</v>
      </c>
      <c r="D2362" s="29" t="e">
        <f>VLOOKUP(A2362,Sheet5!A:C,3,FALSE)</f>
        <v>#N/A</v>
      </c>
      <c r="E2362" s="35" t="s">
        <v>2055</v>
      </c>
      <c r="F2362" s="108" t="s">
        <v>6938</v>
      </c>
      <c r="G2362" s="108" t="s">
        <v>6939</v>
      </c>
      <c r="H2362" s="35">
        <v>0</v>
      </c>
      <c r="I2362" s="37">
        <v>35</v>
      </c>
      <c r="J2362" s="52"/>
      <c r="K2362" s="52"/>
      <c r="L2362" s="52" t="str">
        <f>IF(VLOOKUP(B2362,Sheet2!A:B,2,FALSE)=0,"",VLOOKUP(B2362,Sheet2!A:B,2,FALSE))</f>
        <v/>
      </c>
    </row>
    <row r="2363" spans="1:12" x14ac:dyDescent="0.2">
      <c r="A2363" t="str">
        <f t="shared" si="109"/>
        <v>中纤双进口暖白 18mm</v>
      </c>
      <c r="B2363" s="29" t="s">
        <v>6940</v>
      </c>
      <c r="C2363" s="29" t="e">
        <f>VLOOKUP(A2363,Sheet5!A:C,2,FALSE)</f>
        <v>#N/A</v>
      </c>
      <c r="D2363" s="29" t="e">
        <f>VLOOKUP(A2363,Sheet5!A:C,3,FALSE)</f>
        <v>#N/A</v>
      </c>
      <c r="E2363" s="35" t="s">
        <v>2055</v>
      </c>
      <c r="F2363" s="108" t="s">
        <v>6170</v>
      </c>
      <c r="G2363" s="108" t="s">
        <v>4999</v>
      </c>
      <c r="H2363" s="35">
        <v>0</v>
      </c>
      <c r="I2363" s="37">
        <v>16</v>
      </c>
      <c r="J2363" s="52"/>
      <c r="K2363" s="52"/>
      <c r="L2363" s="52" t="str">
        <f>IF(VLOOKUP(B2363,Sheet2!A:B,2,FALSE)=0,"",VLOOKUP(B2363,Sheet2!A:B,2,FALSE))</f>
        <v/>
      </c>
    </row>
    <row r="2364" spans="1:12" x14ac:dyDescent="0.2">
      <c r="A2364" t="str">
        <f t="shared" si="109"/>
        <v>中纤双哑光蓝 18mm</v>
      </c>
      <c r="B2364" s="29" t="s">
        <v>6941</v>
      </c>
      <c r="C2364" s="29" t="e">
        <f>VLOOKUP(A2364,Sheet5!A:C,2,FALSE)</f>
        <v>#N/A</v>
      </c>
      <c r="D2364" s="29" t="e">
        <f>VLOOKUP(A2364,Sheet5!A:C,3,FALSE)</f>
        <v>#N/A</v>
      </c>
      <c r="E2364" s="35" t="s">
        <v>2055</v>
      </c>
      <c r="F2364" s="108" t="s">
        <v>6175</v>
      </c>
      <c r="G2364" s="108" t="s">
        <v>4999</v>
      </c>
      <c r="H2364" s="35">
        <v>0</v>
      </c>
      <c r="I2364" s="37">
        <v>38</v>
      </c>
      <c r="J2364" s="52"/>
      <c r="K2364" s="52"/>
      <c r="L2364" s="52" t="str">
        <f>IF(VLOOKUP(B2364,Sheet2!A:B,2,FALSE)=0,"",VLOOKUP(B2364,Sheet2!A:B,2,FALSE))</f>
        <v/>
      </c>
    </row>
    <row r="2365" spans="1:12" x14ac:dyDescent="0.2">
      <c r="A2365" t="str">
        <f t="shared" si="109"/>
        <v>中纤A白光/B沙滩色光 12mm</v>
      </c>
      <c r="B2365" s="29" t="s">
        <v>6942</v>
      </c>
      <c r="C2365" s="29" t="e">
        <f>VLOOKUP(A2365,Sheet5!A:C,2,FALSE)</f>
        <v>#N/A</v>
      </c>
      <c r="D2365" s="29" t="e">
        <f>VLOOKUP(A2365,Sheet5!A:C,3,FALSE)</f>
        <v>#N/A</v>
      </c>
      <c r="E2365" s="35" t="s">
        <v>2055</v>
      </c>
      <c r="F2365" s="108" t="s">
        <v>6936</v>
      </c>
      <c r="G2365" s="108" t="s">
        <v>5403</v>
      </c>
      <c r="H2365" s="35">
        <v>0</v>
      </c>
      <c r="I2365" s="37">
        <v>16</v>
      </c>
      <c r="J2365" s="52"/>
      <c r="K2365" s="52"/>
      <c r="L2365" s="52" t="str">
        <f>IF(VLOOKUP(B2365,Sheet2!A:B,2,FALSE)=0,"",VLOOKUP(B2365,Sheet2!A:B,2,FALSE))</f>
        <v/>
      </c>
    </row>
    <row r="2366" spans="1:12" x14ac:dyDescent="0.2">
      <c r="A2366" t="str">
        <f t="shared" si="109"/>
        <v>中纤双700订深灰 5mm</v>
      </c>
      <c r="B2366" s="29" t="s">
        <v>6943</v>
      </c>
      <c r="C2366" s="29" t="e">
        <f>VLOOKUP(A2366,Sheet5!A:C,2,FALSE)</f>
        <v>#N/A</v>
      </c>
      <c r="D2366" s="29" t="e">
        <f>VLOOKUP(A2366,Sheet5!A:C,3,FALSE)</f>
        <v>#N/A</v>
      </c>
      <c r="E2366" s="35" t="s">
        <v>2055</v>
      </c>
      <c r="F2366" s="108" t="s">
        <v>6944</v>
      </c>
      <c r="G2366" s="108" t="s">
        <v>5163</v>
      </c>
      <c r="H2366" s="35">
        <v>0</v>
      </c>
      <c r="I2366" s="37">
        <v>11</v>
      </c>
      <c r="J2366" s="52"/>
      <c r="K2366" s="52"/>
      <c r="L2366" s="52" t="str">
        <f>IF(VLOOKUP(B2366,Sheet2!A:B,2,FALSE)=0,"",VLOOKUP(B2366,Sheet2!A:B,2,FALSE))</f>
        <v/>
      </c>
    </row>
    <row r="2367" spans="1:12" x14ac:dyDescent="0.2">
      <c r="A2367" t="str">
        <f t="shared" si="109"/>
        <v>刨花双银灰-5麻 16mm</v>
      </c>
      <c r="B2367" s="29" t="s">
        <v>6945</v>
      </c>
      <c r="C2367" s="29" t="e">
        <f>VLOOKUP(A2367,Sheet5!A:C,2,FALSE)</f>
        <v>#N/A</v>
      </c>
      <c r="D2367" s="29" t="e">
        <f>VLOOKUP(A2367,Sheet5!A:C,3,FALSE)</f>
        <v>#N/A</v>
      </c>
      <c r="E2367" s="35" t="s">
        <v>2055</v>
      </c>
      <c r="F2367" s="108" t="s">
        <v>6946</v>
      </c>
      <c r="G2367" s="108" t="s">
        <v>5160</v>
      </c>
      <c r="H2367" s="35">
        <v>0</v>
      </c>
      <c r="I2367" s="37">
        <v>5</v>
      </c>
      <c r="J2367" s="52"/>
      <c r="K2367" s="52"/>
      <c r="L2367" s="52" t="str">
        <f>IF(VLOOKUP(B2367,Sheet2!A:B,2,FALSE)=0,"",VLOOKUP(B2367,Sheet2!A:B,2,FALSE))</f>
        <v/>
      </c>
    </row>
    <row r="2368" spans="1:12" x14ac:dyDescent="0.2">
      <c r="B2368" s="29" t="s">
        <v>1207</v>
      </c>
      <c r="C2368" s="29" t="str">
        <f>VLOOKUP(B2368,所有物料对应供应商单价新旧料号对照!A:C,3,0)</f>
        <v>UFM00046</v>
      </c>
      <c r="D2368" s="29" t="str">
        <f>VLOOKUP(B2368,所有物料对应供应商单价新旧料号对照!A:F,4,0)</f>
        <v>中密度纤维 E1 平面 素板 2440*1220*3mm 素板</v>
      </c>
      <c r="E2368" s="35" t="s">
        <v>2055</v>
      </c>
      <c r="F2368" s="36" t="s">
        <v>2176</v>
      </c>
      <c r="G2368" s="36" t="s">
        <v>5769</v>
      </c>
      <c r="H2368" s="35">
        <v>0</v>
      </c>
      <c r="I2368" s="37">
        <v>60</v>
      </c>
      <c r="J2368" s="52"/>
      <c r="K2368" s="52"/>
      <c r="L2368" s="52" t="str">
        <f>IF(VLOOKUP(B2368,Sheet2!A:B,2,FALSE)=0,"",VLOOKUP(B2368,Sheet2!A:B,2,FALSE))</f>
        <v/>
      </c>
    </row>
    <row r="2369" spans="1:12" x14ac:dyDescent="0.2">
      <c r="A2369" t="str">
        <f>F2369&amp;" "&amp;G2369</f>
        <v>马桶盖光标 马桶mm</v>
      </c>
      <c r="B2369" s="29" t="s">
        <v>6947</v>
      </c>
      <c r="C2369" s="29" t="str">
        <f>VLOOKUP(A2369,Sheet5!A:C,2,FALSE)</f>
        <v>UFFQT073</v>
      </c>
      <c r="D2369" s="29" t="str">
        <f>VLOOKUP(A2369,Sheet5!A:C,3,FALSE)</f>
        <v>钢 客户LOGO 镀铬</v>
      </c>
      <c r="E2369" s="35" t="s">
        <v>2079</v>
      </c>
      <c r="F2369" s="108" t="s">
        <v>5443</v>
      </c>
      <c r="G2369" s="108" t="s">
        <v>6948</v>
      </c>
      <c r="H2369" s="35">
        <v>0</v>
      </c>
      <c r="I2369" s="37">
        <v>920</v>
      </c>
      <c r="J2369" s="52"/>
      <c r="K2369" s="52"/>
      <c r="L2369" s="52">
        <f>IF(VLOOKUP(B2369,Sheet2!A:B,2,FALSE)=0,"",VLOOKUP(B2369,Sheet2!A:B,2,FALSE))</f>
        <v>679</v>
      </c>
    </row>
    <row r="2370" spans="1:12" x14ac:dyDescent="0.2">
      <c r="B2370" s="29" t="s">
        <v>2021</v>
      </c>
      <c r="C2370" s="29" t="str">
        <f>VLOOKUP(B2370,所有物料对应供应商单价新旧料号对照!A:C,3,0)</f>
        <v>UFBSJ001</v>
      </c>
      <c r="D2370" s="29" t="str">
        <f>VLOOKUP(B2370,所有物料对应供应商单价新旧料号对照!A:F,4,0)</f>
        <v>20g每包 干燥剂</v>
      </c>
      <c r="E2370" s="35" t="s">
        <v>2417</v>
      </c>
      <c r="F2370" s="36" t="s">
        <v>6949</v>
      </c>
      <c r="G2370" s="36" t="s">
        <v>6950</v>
      </c>
      <c r="H2370" s="35">
        <v>0</v>
      </c>
      <c r="I2370" s="37">
        <v>5000</v>
      </c>
      <c r="J2370" s="52"/>
      <c r="K2370" s="52"/>
      <c r="L2370" s="52">
        <f>IF(VLOOKUP(B2370,Sheet2!A:B,2,FALSE)=0,"",VLOOKUP(B2370,Sheet2!A:B,2,FALSE))</f>
        <v>2800</v>
      </c>
    </row>
    <row r="2371" spans="1:12" x14ac:dyDescent="0.2">
      <c r="B2371" s="29" t="s">
        <v>2006</v>
      </c>
      <c r="C2371" s="29" t="str">
        <f>VLOOKUP(B2371,所有物料对应供应商单价新旧料号对照!A:C,3,0)</f>
        <v>UFBFW005</v>
      </c>
      <c r="D2371" s="29" t="str">
        <f>VLOOKUP(B2371,所有物料对应供应商单价新旧料号对照!A:F,4,0)</f>
        <v>瓦楞原纸 蜂窝板 1340*740*20mm</v>
      </c>
      <c r="E2371" s="35" t="s">
        <v>2093</v>
      </c>
      <c r="F2371" s="36" t="s">
        <v>6951</v>
      </c>
      <c r="G2371" s="36" t="s">
        <v>6555</v>
      </c>
      <c r="H2371" s="35">
        <v>0</v>
      </c>
      <c r="I2371" s="37">
        <v>534</v>
      </c>
      <c r="J2371" s="52"/>
      <c r="K2371" s="52"/>
      <c r="L2371" s="52" t="str">
        <f>IF(VLOOKUP(B2371,Sheet2!A:B,2,FALSE)=0,"",VLOOKUP(B2371,Sheet2!A:B,2,FALSE))</f>
        <v/>
      </c>
    </row>
    <row r="2372" spans="1:12" x14ac:dyDescent="0.2">
      <c r="B2372" s="29" t="s">
        <v>2007</v>
      </c>
      <c r="C2372" s="29" t="str">
        <f>VLOOKUP(B2372,所有物料对应供应商单价新旧料号对照!A:C,3,0)</f>
        <v>UFBFW006</v>
      </c>
      <c r="D2372" s="29" t="str">
        <f>VLOOKUP(B2372,所有物料对应供应商单价新旧料号对照!A:F,4,0)</f>
        <v>瓦楞原纸 蜂窝板 1340*610*20mm</v>
      </c>
      <c r="E2372" s="35" t="s">
        <v>2093</v>
      </c>
      <c r="F2372" s="36" t="s">
        <v>6951</v>
      </c>
      <c r="G2372" s="36" t="s">
        <v>6238</v>
      </c>
      <c r="H2372" s="35">
        <v>0</v>
      </c>
      <c r="I2372" s="37">
        <v>258</v>
      </c>
      <c r="J2372" s="52"/>
      <c r="K2372" s="52"/>
      <c r="L2372" s="52" t="str">
        <f>IF(VLOOKUP(B2372,Sheet2!A:B,2,FALSE)=0,"",VLOOKUP(B2372,Sheet2!A:B,2,FALSE))</f>
        <v/>
      </c>
    </row>
    <row r="2373" spans="1:12" x14ac:dyDescent="0.2">
      <c r="B2373" s="29" t="s">
        <v>2004</v>
      </c>
      <c r="C2373" s="29" t="str">
        <f>VLOOKUP(B2373,所有物料对应供应商单价新旧料号对照!A:C,3,0)</f>
        <v>UFBFW003</v>
      </c>
      <c r="D2373" s="29" t="str">
        <f>VLOOKUP(B2373,所有物料对应供应商单价新旧料号对照!A:F,4,0)</f>
        <v>瓦楞原纸 蜂窝板 1300*740*20mm</v>
      </c>
      <c r="E2373" s="35" t="s">
        <v>2093</v>
      </c>
      <c r="F2373" s="36" t="s">
        <v>6951</v>
      </c>
      <c r="G2373" s="36" t="s">
        <v>5473</v>
      </c>
      <c r="H2373" s="35">
        <v>0</v>
      </c>
      <c r="I2373" s="37">
        <v>1618</v>
      </c>
      <c r="J2373" s="52"/>
      <c r="K2373" s="52"/>
      <c r="L2373" s="52" t="str">
        <f>IF(VLOOKUP(B2373,Sheet2!A:B,2,FALSE)=0,"",VLOOKUP(B2373,Sheet2!A:B,2,FALSE))</f>
        <v/>
      </c>
    </row>
    <row r="2374" spans="1:12" x14ac:dyDescent="0.2">
      <c r="B2374" s="29" t="s">
        <v>2005</v>
      </c>
      <c r="C2374" s="29" t="str">
        <f>VLOOKUP(B2374,所有物料对应供应商单价新旧料号对照!A:C,3,0)</f>
        <v>UFBFW004</v>
      </c>
      <c r="D2374" s="29" t="str">
        <f>VLOOKUP(B2374,所有物料对应供应商单价新旧料号对照!A:F,4,0)</f>
        <v>瓦楞原纸 蜂窝板 1300*610*20mm</v>
      </c>
      <c r="E2374" s="35" t="s">
        <v>2093</v>
      </c>
      <c r="F2374" s="36" t="s">
        <v>6951</v>
      </c>
      <c r="G2374" s="36" t="s">
        <v>5472</v>
      </c>
      <c r="H2374" s="35">
        <v>0</v>
      </c>
      <c r="I2374" s="37">
        <v>285</v>
      </c>
      <c r="J2374" s="52"/>
      <c r="K2374" s="52"/>
      <c r="L2374" s="52" t="str">
        <f>IF(VLOOKUP(B2374,Sheet2!A:B,2,FALSE)=0,"",VLOOKUP(B2374,Sheet2!A:B,2,FALSE))</f>
        <v/>
      </c>
    </row>
    <row r="2375" spans="1:12" x14ac:dyDescent="0.2">
      <c r="A2375" t="str">
        <f t="shared" ref="A2375:A2379" si="110">F2375&amp;" "&amp;G2375</f>
        <v>机用打包带 机用mm</v>
      </c>
      <c r="B2375" s="29" t="s">
        <v>6952</v>
      </c>
      <c r="C2375" s="29" t="e">
        <f>VLOOKUP(A2375,Sheet5!A:C,2,FALSE)</f>
        <v>#N/A</v>
      </c>
      <c r="D2375" s="29" t="e">
        <f>VLOOKUP(A2375,Sheet5!A:C,3,FALSE)</f>
        <v>#N/A</v>
      </c>
      <c r="E2375" s="35" t="s">
        <v>2417</v>
      </c>
      <c r="F2375" s="108" t="s">
        <v>6953</v>
      </c>
      <c r="G2375" s="108" t="s">
        <v>6954</v>
      </c>
      <c r="H2375" s="35" t="s">
        <v>5269</v>
      </c>
      <c r="I2375" s="37">
        <v>1</v>
      </c>
      <c r="J2375" s="52"/>
      <c r="K2375" s="52"/>
      <c r="L2375" s="52" t="str">
        <f>IF(VLOOKUP(B2375,Sheet2!A:B,2,FALSE)=0,"",VLOOKUP(B2375,Sheet2!A:B,2,FALSE))</f>
        <v/>
      </c>
    </row>
    <row r="2376" spans="1:12" x14ac:dyDescent="0.2">
      <c r="A2376" t="str">
        <f t="shared" si="110"/>
        <v>DTC16寸二节半拉滑轨 400MM</v>
      </c>
      <c r="B2376" s="29" t="s">
        <v>6955</v>
      </c>
      <c r="C2376" s="29" t="e">
        <f>VLOOKUP(A2376,Sheet5!A:C,2,FALSE)</f>
        <v>#N/A</v>
      </c>
      <c r="D2376" s="29" t="e">
        <f>VLOOKUP(A2376,Sheet5!A:C,3,FALSE)</f>
        <v>#N/A</v>
      </c>
      <c r="E2376" s="35" t="s">
        <v>2079</v>
      </c>
      <c r="F2376" s="108" t="s">
        <v>8762</v>
      </c>
      <c r="G2376" s="108" t="s">
        <v>2650</v>
      </c>
      <c r="H2376" s="35">
        <v>0</v>
      </c>
      <c r="I2376" s="37">
        <v>500</v>
      </c>
      <c r="J2376" s="52"/>
      <c r="K2376" s="52"/>
      <c r="L2376" s="52" t="str">
        <f>IF(VLOOKUP(B2376,Sheet2!A:B,2,FALSE)=0,"",VLOOKUP(B2376,Sheet2!A:B,2,FALSE))</f>
        <v/>
      </c>
    </row>
    <row r="2377" spans="1:12" x14ac:dyDescent="0.2">
      <c r="A2377" t="str">
        <f t="shared" si="110"/>
        <v>说明书 E28+E23</v>
      </c>
      <c r="B2377" s="29" t="s">
        <v>6957</v>
      </c>
      <c r="C2377" s="29" t="e">
        <f>VLOOKUP(A2377,Sheet5!A:C,2,FALSE)</f>
        <v>#N/A</v>
      </c>
      <c r="D2377" s="29" t="e">
        <f>VLOOKUP(A2377,Sheet5!A:C,3,FALSE)</f>
        <v>#N/A</v>
      </c>
      <c r="E2377" s="35" t="s">
        <v>2093</v>
      </c>
      <c r="F2377" s="108" t="s">
        <v>3588</v>
      </c>
      <c r="G2377" s="108" t="s">
        <v>6958</v>
      </c>
      <c r="H2377" s="35">
        <v>0</v>
      </c>
      <c r="I2377" s="37">
        <v>365</v>
      </c>
      <c r="J2377" s="52"/>
      <c r="K2377" s="52"/>
      <c r="L2377" s="52" t="str">
        <f>IF(VLOOKUP(B2377,Sheet2!A:B,2,FALSE)=0,"",VLOOKUP(B2377,Sheet2!A:B,2,FALSE))</f>
        <v/>
      </c>
    </row>
    <row r="2378" spans="1:12" x14ac:dyDescent="0.2">
      <c r="A2378" t="str">
        <f t="shared" si="110"/>
        <v>说明书 EM60+M90</v>
      </c>
      <c r="B2378" s="29" t="s">
        <v>6959</v>
      </c>
      <c r="C2378" s="29" t="e">
        <f>VLOOKUP(A2378,Sheet5!A:C,2,FALSE)</f>
        <v>#N/A</v>
      </c>
      <c r="D2378" s="29" t="e">
        <f>VLOOKUP(A2378,Sheet5!A:C,3,FALSE)</f>
        <v>#N/A</v>
      </c>
      <c r="E2378" s="35" t="s">
        <v>2093</v>
      </c>
      <c r="F2378" s="108" t="s">
        <v>3588</v>
      </c>
      <c r="G2378" s="108" t="s">
        <v>6960</v>
      </c>
      <c r="H2378" s="35">
        <v>0</v>
      </c>
      <c r="I2378" s="37">
        <v>408</v>
      </c>
      <c r="J2378" s="52"/>
      <c r="K2378" s="52"/>
      <c r="L2378" s="52" t="str">
        <f>IF(VLOOKUP(B2378,Sheet2!A:B,2,FALSE)=0,"",VLOOKUP(B2378,Sheet2!A:B,2,FALSE))</f>
        <v/>
      </c>
    </row>
    <row r="2379" spans="1:12" x14ac:dyDescent="0.2">
      <c r="A2379" t="str">
        <f t="shared" si="110"/>
        <v>说明书 FC1+FC2+FC3</v>
      </c>
      <c r="B2379" s="29" t="s">
        <v>6961</v>
      </c>
      <c r="C2379" s="29" t="e">
        <f>VLOOKUP(A2379,Sheet5!A:C,2,FALSE)</f>
        <v>#N/A</v>
      </c>
      <c r="D2379" s="29" t="e">
        <f>VLOOKUP(A2379,Sheet5!A:C,3,FALSE)</f>
        <v>#N/A</v>
      </c>
      <c r="E2379" s="35" t="s">
        <v>2093</v>
      </c>
      <c r="F2379" s="108" t="s">
        <v>3588</v>
      </c>
      <c r="G2379" s="108" t="s">
        <v>6962</v>
      </c>
      <c r="H2379" s="35">
        <v>0</v>
      </c>
      <c r="I2379" s="37">
        <v>397</v>
      </c>
      <c r="J2379" s="52"/>
      <c r="K2379" s="52"/>
      <c r="L2379" s="52" t="str">
        <f>IF(VLOOKUP(B2379,Sheet2!A:B,2,FALSE)=0,"",VLOOKUP(B2379,Sheet2!A:B,2,FALSE))</f>
        <v/>
      </c>
    </row>
    <row r="2380" spans="1:12" x14ac:dyDescent="0.2">
      <c r="B2380" s="29" t="s">
        <v>1874</v>
      </c>
      <c r="C2380" s="29" t="str">
        <f>VLOOKUP(B2380,所有物料对应供应商单价新旧料号对照!A:C,3,0)</f>
        <v>UFBBT154</v>
      </c>
      <c r="D2380" s="29" t="str">
        <f>VLOOKUP(B2380,所有物料对应供应商单价新旧料号对照!A:F,4,0)</f>
        <v>不干胶 钢化玻璃警示标贴 200*50  红底</v>
      </c>
      <c r="E2380" s="35" t="s">
        <v>2093</v>
      </c>
      <c r="F2380" s="36" t="s">
        <v>5567</v>
      </c>
      <c r="G2380" s="36" t="s">
        <v>6277</v>
      </c>
      <c r="H2380" s="35">
        <v>0</v>
      </c>
      <c r="I2380" s="37">
        <v>991</v>
      </c>
      <c r="J2380" s="52"/>
      <c r="K2380" s="52"/>
      <c r="L2380" s="52">
        <f>IF(VLOOKUP(B2380,Sheet2!A:B,2,FALSE)=0,"",VLOOKUP(B2380,Sheet2!A:B,2,FALSE))</f>
        <v>12</v>
      </c>
    </row>
    <row r="2381" spans="1:12" x14ac:dyDescent="0.2">
      <c r="A2381" t="str">
        <f t="shared" ref="A2381:A2383" si="111">F2381&amp;" "&amp;G2381</f>
        <v>吹尘枪 吹mm</v>
      </c>
      <c r="B2381" s="29" t="s">
        <v>6963</v>
      </c>
      <c r="C2381" s="29" t="e">
        <f>VLOOKUP(A2381,Sheet5!A:C,2,FALSE)</f>
        <v>#N/A</v>
      </c>
      <c r="D2381" s="29" t="e">
        <f>VLOOKUP(A2381,Sheet5!A:C,3,FALSE)</f>
        <v>#N/A</v>
      </c>
      <c r="E2381" s="35" t="s">
        <v>2417</v>
      </c>
      <c r="F2381" s="108" t="s">
        <v>6964</v>
      </c>
      <c r="G2381" s="108" t="s">
        <v>6965</v>
      </c>
      <c r="H2381" s="35">
        <v>0</v>
      </c>
      <c r="I2381" s="37">
        <v>9</v>
      </c>
      <c r="J2381" s="52"/>
      <c r="K2381" s="52"/>
      <c r="L2381" s="52" t="str">
        <f>IF(VLOOKUP(B2381,Sheet2!A:B,2,FALSE)=0,"",VLOOKUP(B2381,Sheet2!A:B,2,FALSE))</f>
        <v/>
      </c>
    </row>
    <row r="2382" spans="1:12" x14ac:dyDescent="0.2">
      <c r="A2382" t="str">
        <f t="shared" si="111"/>
        <v>标贴9032602 FC1G</v>
      </c>
      <c r="B2382" s="29" t="s">
        <v>6966</v>
      </c>
      <c r="C2382" s="29" t="e">
        <f>VLOOKUP(A2382,Sheet5!A:C,2,FALSE)</f>
        <v>#N/A</v>
      </c>
      <c r="D2382" s="29" t="e">
        <f>VLOOKUP(A2382,Sheet5!A:C,3,FALSE)</f>
        <v>#N/A</v>
      </c>
      <c r="E2382" s="35" t="s">
        <v>2093</v>
      </c>
      <c r="F2382" s="108" t="s">
        <v>8763</v>
      </c>
      <c r="G2382" s="108" t="s">
        <v>6968</v>
      </c>
      <c r="H2382" s="35">
        <v>0</v>
      </c>
      <c r="I2382" s="37">
        <v>150</v>
      </c>
      <c r="J2382" s="52"/>
      <c r="K2382" s="52"/>
      <c r="L2382" s="52" t="str">
        <f>IF(VLOOKUP(B2382,Sheet2!A:B,2,FALSE)=0,"",VLOOKUP(B2382,Sheet2!A:B,2,FALSE))</f>
        <v/>
      </c>
    </row>
    <row r="2383" spans="1:12" x14ac:dyDescent="0.2">
      <c r="A2383" t="str">
        <f t="shared" si="111"/>
        <v>标贴9032602 FC1W</v>
      </c>
      <c r="B2383" s="29" t="s">
        <v>6969</v>
      </c>
      <c r="C2383" s="29" t="e">
        <f>VLOOKUP(A2383,Sheet5!A:C,2,FALSE)</f>
        <v>#N/A</v>
      </c>
      <c r="D2383" s="29" t="e">
        <f>VLOOKUP(A2383,Sheet5!A:C,3,FALSE)</f>
        <v>#N/A</v>
      </c>
      <c r="E2383" s="35" t="s">
        <v>2093</v>
      </c>
      <c r="F2383" s="108" t="s">
        <v>8763</v>
      </c>
      <c r="G2383" s="108" t="s">
        <v>6970</v>
      </c>
      <c r="H2383" s="35">
        <v>0</v>
      </c>
      <c r="I2383" s="37">
        <v>6</v>
      </c>
      <c r="J2383" s="52"/>
      <c r="K2383" s="52"/>
      <c r="L2383" s="52" t="str">
        <f>IF(VLOOKUP(B2383,Sheet2!A:B,2,FALSE)=0,"",VLOOKUP(B2383,Sheet2!A:B,2,FALSE))</f>
        <v/>
      </c>
    </row>
    <row r="2384" spans="1:12" x14ac:dyDescent="0.2">
      <c r="B2384" s="29" t="s">
        <v>1870</v>
      </c>
      <c r="C2384" s="29" t="str">
        <f>VLOOKUP(B2384,所有物料对应供应商单价新旧料号对照!A:C,3,0)</f>
        <v>UFBBT152</v>
      </c>
      <c r="D2384" s="29" t="str">
        <f>VLOOKUP(B2384,所有物料对应供应商单价新旧料号对照!A:F,4,0)</f>
        <v>不干胶 UFP130G标贴 134*190 白底</v>
      </c>
      <c r="E2384" s="35" t="s">
        <v>2093</v>
      </c>
      <c r="F2384" s="36" t="s">
        <v>6971</v>
      </c>
      <c r="G2384" s="36" t="s">
        <v>6972</v>
      </c>
      <c r="H2384" s="35">
        <v>0</v>
      </c>
      <c r="I2384" s="37">
        <v>121</v>
      </c>
      <c r="J2384" s="52"/>
      <c r="K2384" s="52"/>
      <c r="L2384" s="52" t="str">
        <f>IF(VLOOKUP(B2384,Sheet2!A:B,2,FALSE)=0,"",VLOOKUP(B2384,Sheet2!A:B,2,FALSE))</f>
        <v/>
      </c>
    </row>
    <row r="2385" spans="1:12" x14ac:dyDescent="0.2">
      <c r="A2385" t="str">
        <f>F2385&amp;" "&amp;G2385</f>
        <v>感恩卡 感恩mm</v>
      </c>
      <c r="B2385" s="29" t="s">
        <v>6973</v>
      </c>
      <c r="C2385" s="29" t="e">
        <f>VLOOKUP(A2385,Sheet5!A:C,2,FALSE)</f>
        <v>#N/A</v>
      </c>
      <c r="D2385" s="29" t="e">
        <f>VLOOKUP(A2385,Sheet5!A:C,3,FALSE)</f>
        <v>#N/A</v>
      </c>
      <c r="E2385" s="35" t="s">
        <v>2093</v>
      </c>
      <c r="F2385" s="108" t="s">
        <v>6974</v>
      </c>
      <c r="G2385" s="108" t="s">
        <v>6975</v>
      </c>
      <c r="H2385" s="35">
        <v>0</v>
      </c>
      <c r="I2385" s="37">
        <v>8000</v>
      </c>
      <c r="J2385" s="52"/>
      <c r="K2385" s="52"/>
      <c r="L2385" s="52" t="str">
        <f>IF(VLOOKUP(B2385,Sheet2!A:B,2,FALSE)=0,"",VLOOKUP(B2385,Sheet2!A:B,2,FALSE))</f>
        <v/>
      </c>
    </row>
    <row r="2386" spans="1:12" x14ac:dyDescent="0.2">
      <c r="B2386" s="29" t="s">
        <v>1221</v>
      </c>
      <c r="C2386" s="29" t="str">
        <f>VLOOKUP(B2386,所有物料对应供应商单价新旧料号对照!A:C,3,0)</f>
        <v>UFM00053</v>
      </c>
      <c r="D2386" s="29" t="str">
        <f>VLOOKUP(B2386,所有物料对应供应商单价新旧料号对照!A:F,4,0)</f>
        <v>多层 平面 包装板 2440*1220*9mm</v>
      </c>
      <c r="E2386" s="35" t="s">
        <v>2055</v>
      </c>
      <c r="F2386" s="36" t="s">
        <v>6976</v>
      </c>
      <c r="G2386" s="36" t="s">
        <v>6011</v>
      </c>
      <c r="H2386" s="35">
        <v>0</v>
      </c>
      <c r="I2386" s="37">
        <v>240</v>
      </c>
      <c r="J2386" s="52"/>
      <c r="K2386" s="52"/>
      <c r="L2386" s="52" t="str">
        <f>IF(VLOOKUP(B2386,Sheet2!A:B,2,FALSE)=0,"",VLOOKUP(B2386,Sheet2!A:B,2,FALSE))</f>
        <v/>
      </c>
    </row>
    <row r="2387" spans="1:12" x14ac:dyDescent="0.2">
      <c r="A2387" t="str">
        <f t="shared" ref="A2387:A2418" si="112">F2387&amp;" "&amp;G2387</f>
        <v>镜片 750*297*5</v>
      </c>
      <c r="B2387" s="29" t="s">
        <v>6977</v>
      </c>
      <c r="C2387" s="29" t="e">
        <f>VLOOKUP(A2387,Sheet5!A:C,2,FALSE)</f>
        <v>#N/A</v>
      </c>
      <c r="D2387" s="29" t="e">
        <f>VLOOKUP(A2387,Sheet5!A:C,3,FALSE)</f>
        <v>#N/A</v>
      </c>
      <c r="E2387" s="35" t="s">
        <v>2055</v>
      </c>
      <c r="F2387" s="108" t="s">
        <v>5154</v>
      </c>
      <c r="G2387" s="108" t="s">
        <v>5809</v>
      </c>
      <c r="H2387" s="35" t="s">
        <v>2484</v>
      </c>
      <c r="I2387" s="37">
        <v>92</v>
      </c>
      <c r="J2387" s="52"/>
      <c r="K2387" s="52"/>
      <c r="L2387" s="52" t="str">
        <f>IF(VLOOKUP(B2387,Sheet2!A:B,2,FALSE)=0,"",VLOOKUP(B2387,Sheet2!A:B,2,FALSE))</f>
        <v/>
      </c>
    </row>
    <row r="2388" spans="1:12" x14ac:dyDescent="0.2">
      <c r="A2388" t="str">
        <f t="shared" si="112"/>
        <v>标贴 AC20W</v>
      </c>
      <c r="B2388" s="29" t="s">
        <v>6978</v>
      </c>
      <c r="C2388" s="29" t="e">
        <f>VLOOKUP(A2388,Sheet5!A:C,2,FALSE)</f>
        <v>#N/A</v>
      </c>
      <c r="D2388" s="29" t="e">
        <f>VLOOKUP(A2388,Sheet5!A:C,3,FALSE)</f>
        <v>#N/A</v>
      </c>
      <c r="E2388" s="35" t="s">
        <v>2093</v>
      </c>
      <c r="F2388" s="108" t="s">
        <v>3404</v>
      </c>
      <c r="G2388" s="108" t="s">
        <v>6979</v>
      </c>
      <c r="H2388" s="35">
        <v>0</v>
      </c>
      <c r="I2388" s="37">
        <v>244</v>
      </c>
      <c r="J2388" s="52"/>
      <c r="K2388" s="52"/>
      <c r="L2388" s="52" t="str">
        <f>IF(VLOOKUP(B2388,Sheet2!A:B,2,FALSE)=0,"",VLOOKUP(B2388,Sheet2!A:B,2,FALSE))</f>
        <v/>
      </c>
    </row>
    <row r="2389" spans="1:12" x14ac:dyDescent="0.2">
      <c r="A2389" t="str">
        <f t="shared" si="112"/>
        <v>标贴 AC30W</v>
      </c>
      <c r="B2389" s="29" t="s">
        <v>6980</v>
      </c>
      <c r="C2389" s="29" t="e">
        <f>VLOOKUP(A2389,Sheet5!A:C,2,FALSE)</f>
        <v>#N/A</v>
      </c>
      <c r="D2389" s="29" t="e">
        <f>VLOOKUP(A2389,Sheet5!A:C,3,FALSE)</f>
        <v>#N/A</v>
      </c>
      <c r="E2389" s="35" t="s">
        <v>2093</v>
      </c>
      <c r="F2389" s="108" t="s">
        <v>3404</v>
      </c>
      <c r="G2389" s="108" t="s">
        <v>6981</v>
      </c>
      <c r="H2389" s="35">
        <v>0</v>
      </c>
      <c r="I2389" s="37">
        <v>288</v>
      </c>
      <c r="J2389" s="52"/>
      <c r="K2389" s="52"/>
      <c r="L2389" s="52" t="str">
        <f>IF(VLOOKUP(B2389,Sheet2!A:B,2,FALSE)=0,"",VLOOKUP(B2389,Sheet2!A:B,2,FALSE))</f>
        <v/>
      </c>
    </row>
    <row r="2390" spans="1:12" x14ac:dyDescent="0.2">
      <c r="A2390" t="str">
        <f t="shared" si="112"/>
        <v>标贴 AC40W</v>
      </c>
      <c r="B2390" s="29" t="s">
        <v>6982</v>
      </c>
      <c r="C2390" s="29" t="e">
        <f>VLOOKUP(A2390,Sheet5!A:C,2,FALSE)</f>
        <v>#N/A</v>
      </c>
      <c r="D2390" s="29" t="e">
        <f>VLOOKUP(A2390,Sheet5!A:C,3,FALSE)</f>
        <v>#N/A</v>
      </c>
      <c r="E2390" s="35" t="s">
        <v>2093</v>
      </c>
      <c r="F2390" s="108" t="s">
        <v>3404</v>
      </c>
      <c r="G2390" s="108" t="s">
        <v>6983</v>
      </c>
      <c r="H2390" s="35">
        <v>0</v>
      </c>
      <c r="I2390" s="37">
        <v>165</v>
      </c>
      <c r="J2390" s="52"/>
      <c r="K2390" s="52"/>
      <c r="L2390" s="52" t="str">
        <f>IF(VLOOKUP(B2390,Sheet2!A:B,2,FALSE)=0,"",VLOOKUP(B2390,Sheet2!A:B,2,FALSE))</f>
        <v/>
      </c>
    </row>
    <row r="2391" spans="1:12" x14ac:dyDescent="0.2">
      <c r="A2391" t="str">
        <f t="shared" si="112"/>
        <v>标贴 AD37W</v>
      </c>
      <c r="B2391" s="29" t="s">
        <v>6984</v>
      </c>
      <c r="C2391" s="29" t="e">
        <f>VLOOKUP(A2391,Sheet5!A:C,2,FALSE)</f>
        <v>#N/A</v>
      </c>
      <c r="D2391" s="29" t="e">
        <f>VLOOKUP(A2391,Sheet5!A:C,3,FALSE)</f>
        <v>#N/A</v>
      </c>
      <c r="E2391" s="35" t="s">
        <v>2093</v>
      </c>
      <c r="F2391" s="108" t="s">
        <v>3404</v>
      </c>
      <c r="G2391" s="108" t="s">
        <v>6985</v>
      </c>
      <c r="H2391" s="35">
        <v>0</v>
      </c>
      <c r="I2391" s="37">
        <v>165</v>
      </c>
      <c r="J2391" s="52"/>
      <c r="K2391" s="52"/>
      <c r="L2391" s="52" t="str">
        <f>IF(VLOOKUP(B2391,Sheet2!A:B,2,FALSE)=0,"",VLOOKUP(B2391,Sheet2!A:B,2,FALSE))</f>
        <v/>
      </c>
    </row>
    <row r="2392" spans="1:12" x14ac:dyDescent="0.2">
      <c r="A2392" t="str">
        <f t="shared" si="112"/>
        <v>标贴 AD37L</v>
      </c>
      <c r="B2392" s="29" t="s">
        <v>6986</v>
      </c>
      <c r="C2392" s="29" t="e">
        <f>VLOOKUP(A2392,Sheet5!A:C,2,FALSE)</f>
        <v>#N/A</v>
      </c>
      <c r="D2392" s="29" t="e">
        <f>VLOOKUP(A2392,Sheet5!A:C,3,FALSE)</f>
        <v>#N/A</v>
      </c>
      <c r="E2392" s="35" t="s">
        <v>2093</v>
      </c>
      <c r="F2392" s="108" t="s">
        <v>3404</v>
      </c>
      <c r="G2392" s="108" t="s">
        <v>6987</v>
      </c>
      <c r="H2392" s="35">
        <v>0</v>
      </c>
      <c r="I2392" s="37">
        <v>196</v>
      </c>
      <c r="J2392" s="52"/>
      <c r="K2392" s="52"/>
      <c r="L2392" s="52" t="str">
        <f>IF(VLOOKUP(B2392,Sheet2!A:B,2,FALSE)=0,"",VLOOKUP(B2392,Sheet2!A:B,2,FALSE))</f>
        <v/>
      </c>
    </row>
    <row r="2393" spans="1:12" x14ac:dyDescent="0.2">
      <c r="A2393" t="str">
        <f t="shared" si="112"/>
        <v>标贴 AW31W</v>
      </c>
      <c r="B2393" s="29" t="s">
        <v>6988</v>
      </c>
      <c r="C2393" s="29" t="e">
        <f>VLOOKUP(A2393,Sheet5!A:C,2,FALSE)</f>
        <v>#N/A</v>
      </c>
      <c r="D2393" s="29" t="e">
        <f>VLOOKUP(A2393,Sheet5!A:C,3,FALSE)</f>
        <v>#N/A</v>
      </c>
      <c r="E2393" s="35" t="s">
        <v>2093</v>
      </c>
      <c r="F2393" s="108" t="s">
        <v>3404</v>
      </c>
      <c r="G2393" s="108" t="s">
        <v>6989</v>
      </c>
      <c r="H2393" s="35">
        <v>0</v>
      </c>
      <c r="I2393" s="37">
        <v>153</v>
      </c>
      <c r="J2393" s="52"/>
      <c r="K2393" s="52"/>
      <c r="L2393" s="52" t="str">
        <f>IF(VLOOKUP(B2393,Sheet2!A:B,2,FALSE)=0,"",VLOOKUP(B2393,Sheet2!A:B,2,FALSE))</f>
        <v/>
      </c>
    </row>
    <row r="2394" spans="1:12" x14ac:dyDescent="0.2">
      <c r="A2394" t="str">
        <f t="shared" si="112"/>
        <v>标贴 AW31L</v>
      </c>
      <c r="B2394" s="29" t="s">
        <v>6990</v>
      </c>
      <c r="C2394" s="29" t="e">
        <f>VLOOKUP(A2394,Sheet5!A:C,2,FALSE)</f>
        <v>#N/A</v>
      </c>
      <c r="D2394" s="29" t="e">
        <f>VLOOKUP(A2394,Sheet5!A:C,3,FALSE)</f>
        <v>#N/A</v>
      </c>
      <c r="E2394" s="35" t="s">
        <v>2093</v>
      </c>
      <c r="F2394" s="108" t="s">
        <v>3404</v>
      </c>
      <c r="G2394" s="108" t="s">
        <v>6991</v>
      </c>
      <c r="H2394" s="35">
        <v>0</v>
      </c>
      <c r="I2394" s="37">
        <v>165</v>
      </c>
      <c r="J2394" s="52"/>
      <c r="K2394" s="52"/>
      <c r="L2394" s="52" t="str">
        <f>IF(VLOOKUP(B2394,Sheet2!A:B,2,FALSE)=0,"",VLOOKUP(B2394,Sheet2!A:B,2,FALSE))</f>
        <v/>
      </c>
    </row>
    <row r="2395" spans="1:12" x14ac:dyDescent="0.2">
      <c r="A2395" t="str">
        <f t="shared" si="112"/>
        <v>标贴 AW32W</v>
      </c>
      <c r="B2395" s="29" t="s">
        <v>6992</v>
      </c>
      <c r="C2395" s="29" t="e">
        <f>VLOOKUP(A2395,Sheet5!A:C,2,FALSE)</f>
        <v>#N/A</v>
      </c>
      <c r="D2395" s="29" t="e">
        <f>VLOOKUP(A2395,Sheet5!A:C,3,FALSE)</f>
        <v>#N/A</v>
      </c>
      <c r="E2395" s="35" t="s">
        <v>2093</v>
      </c>
      <c r="F2395" s="108" t="s">
        <v>3404</v>
      </c>
      <c r="G2395" s="108" t="s">
        <v>6993</v>
      </c>
      <c r="H2395" s="35">
        <v>0</v>
      </c>
      <c r="I2395" s="37">
        <v>210</v>
      </c>
      <c r="J2395" s="52"/>
      <c r="K2395" s="52"/>
      <c r="L2395" s="52" t="str">
        <f>IF(VLOOKUP(B2395,Sheet2!A:B,2,FALSE)=0,"",VLOOKUP(B2395,Sheet2!A:B,2,FALSE))</f>
        <v/>
      </c>
    </row>
    <row r="2396" spans="1:12" x14ac:dyDescent="0.2">
      <c r="A2396" t="str">
        <f t="shared" si="112"/>
        <v>标贴 AW32L</v>
      </c>
      <c r="B2396" s="29" t="s">
        <v>6994</v>
      </c>
      <c r="C2396" s="29" t="e">
        <f>VLOOKUP(A2396,Sheet5!A:C,2,FALSE)</f>
        <v>#N/A</v>
      </c>
      <c r="D2396" s="29" t="e">
        <f>VLOOKUP(A2396,Sheet5!A:C,3,FALSE)</f>
        <v>#N/A</v>
      </c>
      <c r="E2396" s="35" t="s">
        <v>2093</v>
      </c>
      <c r="F2396" s="108" t="s">
        <v>3404</v>
      </c>
      <c r="G2396" s="108" t="s">
        <v>6995</v>
      </c>
      <c r="H2396" s="35">
        <v>0</v>
      </c>
      <c r="I2396" s="37">
        <v>192</v>
      </c>
      <c r="J2396" s="52"/>
      <c r="K2396" s="52"/>
      <c r="L2396" s="52" t="str">
        <f>IF(VLOOKUP(B2396,Sheet2!A:B,2,FALSE)=0,"",VLOOKUP(B2396,Sheet2!A:B,2,FALSE))</f>
        <v/>
      </c>
    </row>
    <row r="2397" spans="1:12" x14ac:dyDescent="0.2">
      <c r="A2397" t="str">
        <f t="shared" si="112"/>
        <v>标贴 F6BW</v>
      </c>
      <c r="B2397" s="29" t="s">
        <v>6996</v>
      </c>
      <c r="C2397" s="29" t="e">
        <f>VLOOKUP(A2397,Sheet5!A:C,2,FALSE)</f>
        <v>#N/A</v>
      </c>
      <c r="D2397" s="29" t="e">
        <f>VLOOKUP(A2397,Sheet5!A:C,3,FALSE)</f>
        <v>#N/A</v>
      </c>
      <c r="E2397" s="35" t="s">
        <v>2093</v>
      </c>
      <c r="F2397" s="108" t="s">
        <v>3404</v>
      </c>
      <c r="G2397" s="108" t="s">
        <v>6997</v>
      </c>
      <c r="H2397" s="35">
        <v>0</v>
      </c>
      <c r="I2397" s="37">
        <v>167</v>
      </c>
      <c r="J2397" s="52"/>
      <c r="K2397" s="52"/>
      <c r="L2397" s="52" t="str">
        <f>IF(VLOOKUP(B2397,Sheet2!A:B,2,FALSE)=0,"",VLOOKUP(B2397,Sheet2!A:B,2,FALSE))</f>
        <v/>
      </c>
    </row>
    <row r="2398" spans="1:12" x14ac:dyDescent="0.2">
      <c r="A2398" t="str">
        <f t="shared" si="112"/>
        <v>标贴 F6WW</v>
      </c>
      <c r="B2398" s="29" t="s">
        <v>6998</v>
      </c>
      <c r="C2398" s="29" t="e">
        <f>VLOOKUP(A2398,Sheet5!A:C,2,FALSE)</f>
        <v>#N/A</v>
      </c>
      <c r="D2398" s="29" t="e">
        <f>VLOOKUP(A2398,Sheet5!A:C,3,FALSE)</f>
        <v>#N/A</v>
      </c>
      <c r="E2398" s="35" t="s">
        <v>2093</v>
      </c>
      <c r="F2398" s="108" t="s">
        <v>3404</v>
      </c>
      <c r="G2398" s="108" t="s">
        <v>6999</v>
      </c>
      <c r="H2398" s="35">
        <v>0</v>
      </c>
      <c r="I2398" s="37">
        <v>105</v>
      </c>
      <c r="J2398" s="52"/>
      <c r="K2398" s="52"/>
      <c r="L2398" s="52" t="str">
        <f>IF(VLOOKUP(B2398,Sheet2!A:B,2,FALSE)=0,"",VLOOKUP(B2398,Sheet2!A:B,2,FALSE))</f>
        <v/>
      </c>
    </row>
    <row r="2399" spans="1:12" x14ac:dyDescent="0.2">
      <c r="A2399" t="str">
        <f t="shared" si="112"/>
        <v>标贴 FC1G</v>
      </c>
      <c r="B2399" s="29" t="s">
        <v>7000</v>
      </c>
      <c r="C2399" s="29" t="e">
        <f>VLOOKUP(A2399,Sheet5!A:C,2,FALSE)</f>
        <v>#N/A</v>
      </c>
      <c r="D2399" s="29" t="e">
        <f>VLOOKUP(A2399,Sheet5!A:C,3,FALSE)</f>
        <v>#N/A</v>
      </c>
      <c r="E2399" s="35" t="s">
        <v>2093</v>
      </c>
      <c r="F2399" s="108" t="s">
        <v>3404</v>
      </c>
      <c r="G2399" s="108" t="s">
        <v>6968</v>
      </c>
      <c r="H2399" s="35">
        <v>0</v>
      </c>
      <c r="I2399" s="37">
        <v>300</v>
      </c>
      <c r="J2399" s="52"/>
      <c r="K2399" s="52"/>
      <c r="L2399" s="52" t="str">
        <f>IF(VLOOKUP(B2399,Sheet2!A:B,2,FALSE)=0,"",VLOOKUP(B2399,Sheet2!A:B,2,FALSE))</f>
        <v/>
      </c>
    </row>
    <row r="2400" spans="1:12" x14ac:dyDescent="0.2">
      <c r="A2400" t="str">
        <f t="shared" si="112"/>
        <v>标贴 FC12G</v>
      </c>
      <c r="B2400" s="29" t="s">
        <v>7001</v>
      </c>
      <c r="C2400" s="29" t="e">
        <f>VLOOKUP(A2400,Sheet5!A:C,2,FALSE)</f>
        <v>#N/A</v>
      </c>
      <c r="D2400" s="29" t="e">
        <f>VLOOKUP(A2400,Sheet5!A:C,3,FALSE)</f>
        <v>#N/A</v>
      </c>
      <c r="E2400" s="35" t="s">
        <v>2093</v>
      </c>
      <c r="F2400" s="108" t="s">
        <v>3404</v>
      </c>
      <c r="G2400" s="108" t="s">
        <v>7002</v>
      </c>
      <c r="H2400" s="35">
        <v>0</v>
      </c>
      <c r="I2400" s="37">
        <v>225</v>
      </c>
      <c r="J2400" s="52"/>
      <c r="K2400" s="52"/>
      <c r="L2400" s="52" t="str">
        <f>IF(VLOOKUP(B2400,Sheet2!A:B,2,FALSE)=0,"",VLOOKUP(B2400,Sheet2!A:B,2,FALSE))</f>
        <v/>
      </c>
    </row>
    <row r="2401" spans="1:12" x14ac:dyDescent="0.2">
      <c r="A2401" t="str">
        <f t="shared" si="112"/>
        <v>标贴 FC12S</v>
      </c>
      <c r="B2401" s="29" t="s">
        <v>7003</v>
      </c>
      <c r="C2401" s="29" t="e">
        <f>VLOOKUP(A2401,Sheet5!A:C,2,FALSE)</f>
        <v>#N/A</v>
      </c>
      <c r="D2401" s="29" t="e">
        <f>VLOOKUP(A2401,Sheet5!A:C,3,FALSE)</f>
        <v>#N/A</v>
      </c>
      <c r="E2401" s="35" t="s">
        <v>2093</v>
      </c>
      <c r="F2401" s="108" t="s">
        <v>3404</v>
      </c>
      <c r="G2401" s="108" t="s">
        <v>7004</v>
      </c>
      <c r="H2401" s="35">
        <v>0</v>
      </c>
      <c r="I2401" s="37">
        <v>240</v>
      </c>
      <c r="J2401" s="52"/>
      <c r="K2401" s="52"/>
      <c r="L2401" s="52" t="str">
        <f>IF(VLOOKUP(B2401,Sheet2!A:B,2,FALSE)=0,"",VLOOKUP(B2401,Sheet2!A:B,2,FALSE))</f>
        <v/>
      </c>
    </row>
    <row r="2402" spans="1:12" x14ac:dyDescent="0.2">
      <c r="A2402" t="str">
        <f t="shared" si="112"/>
        <v>标贴 FF8W</v>
      </c>
      <c r="B2402" s="29" t="s">
        <v>7005</v>
      </c>
      <c r="C2402" s="29" t="e">
        <f>VLOOKUP(A2402,Sheet5!A:C,2,FALSE)</f>
        <v>#N/A</v>
      </c>
      <c r="D2402" s="29" t="e">
        <f>VLOOKUP(A2402,Sheet5!A:C,3,FALSE)</f>
        <v>#N/A</v>
      </c>
      <c r="E2402" s="35" t="s">
        <v>2093</v>
      </c>
      <c r="F2402" s="108" t="s">
        <v>3404</v>
      </c>
      <c r="G2402" s="108" t="s">
        <v>7006</v>
      </c>
      <c r="H2402" s="35">
        <v>0</v>
      </c>
      <c r="I2402" s="37">
        <v>176</v>
      </c>
      <c r="J2402" s="52"/>
      <c r="K2402" s="52"/>
      <c r="L2402" s="52" t="str">
        <f>IF(VLOOKUP(B2402,Sheet2!A:B,2,FALSE)=0,"",VLOOKUP(B2402,Sheet2!A:B,2,FALSE))</f>
        <v/>
      </c>
    </row>
    <row r="2403" spans="1:12" x14ac:dyDescent="0.2">
      <c r="A2403" t="str">
        <f t="shared" si="112"/>
        <v>标贴 FF8B</v>
      </c>
      <c r="B2403" s="29" t="s">
        <v>7007</v>
      </c>
      <c r="C2403" s="29" t="e">
        <f>VLOOKUP(A2403,Sheet5!A:C,2,FALSE)</f>
        <v>#N/A</v>
      </c>
      <c r="D2403" s="29" t="e">
        <f>VLOOKUP(A2403,Sheet5!A:C,3,FALSE)</f>
        <v>#N/A</v>
      </c>
      <c r="E2403" s="35" t="s">
        <v>2093</v>
      </c>
      <c r="F2403" s="108" t="s">
        <v>3404</v>
      </c>
      <c r="G2403" s="108" t="s">
        <v>7008</v>
      </c>
      <c r="H2403" s="35">
        <v>0</v>
      </c>
      <c r="I2403" s="37">
        <v>99</v>
      </c>
      <c r="J2403" s="52"/>
      <c r="K2403" s="52"/>
      <c r="L2403" s="52" t="str">
        <f>IF(VLOOKUP(B2403,Sheet2!A:B,2,FALSE)=0,"",VLOOKUP(B2403,Sheet2!A:B,2,FALSE))</f>
        <v/>
      </c>
    </row>
    <row r="2404" spans="1:12" x14ac:dyDescent="0.2">
      <c r="A2404" t="str">
        <f t="shared" si="112"/>
        <v>枪钉T25 枪钉T25mm</v>
      </c>
      <c r="B2404" s="29" t="s">
        <v>7009</v>
      </c>
      <c r="C2404" s="29" t="e">
        <f>VLOOKUP(A2404,Sheet5!A:C,2,FALSE)</f>
        <v>#N/A</v>
      </c>
      <c r="D2404" s="29" t="e">
        <f>VLOOKUP(A2404,Sheet5!A:C,3,FALSE)</f>
        <v>#N/A</v>
      </c>
      <c r="E2404" s="35" t="s">
        <v>2079</v>
      </c>
      <c r="F2404" s="108" t="s">
        <v>8764</v>
      </c>
      <c r="G2404" s="108" t="s">
        <v>8765</v>
      </c>
      <c r="H2404" s="35">
        <v>0</v>
      </c>
      <c r="I2404" s="37">
        <v>4</v>
      </c>
      <c r="J2404" s="52"/>
      <c r="K2404" s="52"/>
      <c r="L2404" s="52" t="str">
        <f>IF(VLOOKUP(B2404,Sheet2!A:B,2,FALSE)=0,"",VLOOKUP(B2404,Sheet2!A:B,2,FALSE))</f>
        <v/>
      </c>
    </row>
    <row r="2405" spans="1:12" x14ac:dyDescent="0.2">
      <c r="A2405" t="str">
        <f t="shared" si="112"/>
        <v>防护服 防护mm</v>
      </c>
      <c r="B2405" s="29" t="s">
        <v>7012</v>
      </c>
      <c r="C2405" s="29" t="e">
        <f>VLOOKUP(A2405,Sheet5!A:C,2,FALSE)</f>
        <v>#N/A</v>
      </c>
      <c r="D2405" s="29" t="e">
        <f>VLOOKUP(A2405,Sheet5!A:C,3,FALSE)</f>
        <v>#N/A</v>
      </c>
      <c r="E2405" s="35" t="s">
        <v>2417</v>
      </c>
      <c r="F2405" s="108" t="s">
        <v>7013</v>
      </c>
      <c r="G2405" s="108" t="s">
        <v>7014</v>
      </c>
      <c r="H2405" s="35">
        <v>0</v>
      </c>
      <c r="I2405" s="37">
        <v>10</v>
      </c>
      <c r="J2405" s="52"/>
      <c r="K2405" s="52"/>
      <c r="L2405" s="52" t="str">
        <f>IF(VLOOKUP(B2405,Sheet2!A:B,2,FALSE)=0,"",VLOOKUP(B2405,Sheet2!A:B,2,FALSE))</f>
        <v/>
      </c>
    </row>
    <row r="2406" spans="1:12" x14ac:dyDescent="0.2">
      <c r="A2406" t="str">
        <f t="shared" si="112"/>
        <v>护目镜 护目mm</v>
      </c>
      <c r="B2406" s="29" t="s">
        <v>7015</v>
      </c>
      <c r="C2406" s="29" t="e">
        <f>VLOOKUP(A2406,Sheet5!A:C,2,FALSE)</f>
        <v>#N/A</v>
      </c>
      <c r="D2406" s="29" t="e">
        <f>VLOOKUP(A2406,Sheet5!A:C,3,FALSE)</f>
        <v>#N/A</v>
      </c>
      <c r="E2406" s="35" t="s">
        <v>2417</v>
      </c>
      <c r="F2406" s="108" t="s">
        <v>7016</v>
      </c>
      <c r="G2406" s="108" t="s">
        <v>7017</v>
      </c>
      <c r="H2406" s="35" t="s">
        <v>5064</v>
      </c>
      <c r="I2406" s="37">
        <v>10</v>
      </c>
      <c r="J2406" s="52"/>
      <c r="K2406" s="52"/>
      <c r="L2406" s="52" t="str">
        <f>IF(VLOOKUP(B2406,Sheet2!A:B,2,FALSE)=0,"",VLOOKUP(B2406,Sheet2!A:B,2,FALSE))</f>
        <v/>
      </c>
    </row>
    <row r="2407" spans="1:12" x14ac:dyDescent="0.2">
      <c r="A2407" t="str">
        <f t="shared" si="112"/>
        <v>消毒水 消毒水mm</v>
      </c>
      <c r="B2407" s="29" t="s">
        <v>7018</v>
      </c>
      <c r="C2407" s="29" t="e">
        <f>VLOOKUP(A2407,Sheet5!A:C,2,FALSE)</f>
        <v>#N/A</v>
      </c>
      <c r="D2407" s="29" t="e">
        <f>VLOOKUP(A2407,Sheet5!A:C,3,FALSE)</f>
        <v>#N/A</v>
      </c>
      <c r="E2407" s="35" t="s">
        <v>2417</v>
      </c>
      <c r="F2407" s="108" t="s">
        <v>7019</v>
      </c>
      <c r="G2407" s="108" t="s">
        <v>7020</v>
      </c>
      <c r="H2407" s="35">
        <v>0</v>
      </c>
      <c r="I2407" s="37">
        <v>5</v>
      </c>
      <c r="J2407" s="52"/>
      <c r="K2407" s="52"/>
      <c r="L2407" s="52" t="str">
        <f>IF(VLOOKUP(B2407,Sheet2!A:B,2,FALSE)=0,"",VLOOKUP(B2407,Sheet2!A:B,2,FALSE))</f>
        <v/>
      </c>
    </row>
    <row r="2408" spans="1:12" x14ac:dyDescent="0.2">
      <c r="A2408" t="str">
        <f t="shared" si="112"/>
        <v>卫浴门铝合金框 527*863</v>
      </c>
      <c r="B2408" s="29" t="s">
        <v>7021</v>
      </c>
      <c r="C2408" s="29" t="e">
        <f>VLOOKUP(A2408,Sheet5!A:C,2,FALSE)</f>
        <v>#N/A</v>
      </c>
      <c r="D2408" s="29" t="e">
        <f>VLOOKUP(A2408,Sheet5!A:C,3,FALSE)</f>
        <v>#N/A</v>
      </c>
      <c r="E2408" s="35" t="s">
        <v>2079</v>
      </c>
      <c r="F2408" s="108" t="s">
        <v>7022</v>
      </c>
      <c r="G2408" s="108" t="s">
        <v>7023</v>
      </c>
      <c r="H2408" s="35" t="s">
        <v>5006</v>
      </c>
      <c r="I2408" s="37">
        <v>30</v>
      </c>
      <c r="J2408" s="52"/>
      <c r="K2408" s="52"/>
      <c r="L2408" s="52" t="str">
        <f>IF(VLOOKUP(B2408,Sheet2!A:B,2,FALSE)=0,"",VLOOKUP(B2408,Sheet2!A:B,2,FALSE))</f>
        <v/>
      </c>
    </row>
    <row r="2409" spans="1:12" x14ac:dyDescent="0.2">
      <c r="A2409" t="str">
        <f t="shared" si="112"/>
        <v>砂带 1900*730*80</v>
      </c>
      <c r="B2409" s="29" t="s">
        <v>7024</v>
      </c>
      <c r="C2409" s="29" t="str">
        <f>VLOOKUP(A2409,Sheet5!A:C,2,FALSE)</f>
        <v>UFFQT074</v>
      </c>
      <c r="D2409" s="29" t="str">
        <f>VLOOKUP(A2409,Sheet5!A:C,3,FALSE)</f>
        <v>氧化铝 砂带 80目 1900*730</v>
      </c>
      <c r="E2409" s="35" t="s">
        <v>2417</v>
      </c>
      <c r="F2409" s="108" t="s">
        <v>5129</v>
      </c>
      <c r="G2409" s="108" t="s">
        <v>7025</v>
      </c>
      <c r="H2409" s="35">
        <v>0</v>
      </c>
      <c r="I2409" s="37">
        <v>45</v>
      </c>
      <c r="J2409" s="52"/>
      <c r="K2409" s="52"/>
      <c r="L2409" s="52">
        <f>IF(VLOOKUP(B2409,Sheet2!A:B,2,FALSE)=0,"",VLOOKUP(B2409,Sheet2!A:B,2,FALSE))</f>
        <v>61</v>
      </c>
    </row>
    <row r="2410" spans="1:12" x14ac:dyDescent="0.2">
      <c r="A2410" t="str">
        <f t="shared" si="112"/>
        <v>砂带 1900*730*180</v>
      </c>
      <c r="B2410" s="29" t="s">
        <v>7026</v>
      </c>
      <c r="C2410" s="29" t="e">
        <f>VLOOKUP(A2410,Sheet5!A:C,2,FALSE)</f>
        <v>#N/A</v>
      </c>
      <c r="D2410" s="29" t="e">
        <f>VLOOKUP(A2410,Sheet5!A:C,3,FALSE)</f>
        <v>#N/A</v>
      </c>
      <c r="E2410" s="35" t="s">
        <v>2417</v>
      </c>
      <c r="F2410" s="108" t="s">
        <v>5129</v>
      </c>
      <c r="G2410" s="108" t="s">
        <v>7027</v>
      </c>
      <c r="H2410" s="35">
        <v>0</v>
      </c>
      <c r="I2410" s="37">
        <v>43</v>
      </c>
      <c r="J2410" s="52"/>
      <c r="K2410" s="52"/>
      <c r="L2410" s="52" t="str">
        <f>IF(VLOOKUP(B2410,Sheet2!A:B,2,FALSE)=0,"",VLOOKUP(B2410,Sheet2!A:B,2,FALSE))</f>
        <v/>
      </c>
    </row>
    <row r="2411" spans="1:12" x14ac:dyDescent="0.2">
      <c r="A2411" t="str">
        <f t="shared" si="112"/>
        <v>砂带 880*90*240</v>
      </c>
      <c r="B2411" s="29" t="s">
        <v>7028</v>
      </c>
      <c r="C2411" s="29" t="e">
        <f>VLOOKUP(A2411,Sheet5!A:C,2,FALSE)</f>
        <v>#N/A</v>
      </c>
      <c r="D2411" s="29" t="e">
        <f>VLOOKUP(A2411,Sheet5!A:C,3,FALSE)</f>
        <v>#N/A</v>
      </c>
      <c r="E2411" s="35" t="s">
        <v>2417</v>
      </c>
      <c r="F2411" s="108" t="s">
        <v>5129</v>
      </c>
      <c r="G2411" s="108" t="s">
        <v>5157</v>
      </c>
      <c r="H2411" s="35">
        <v>0</v>
      </c>
      <c r="I2411" s="37">
        <v>50</v>
      </c>
      <c r="J2411" s="52"/>
      <c r="K2411" s="52"/>
      <c r="L2411" s="52" t="str">
        <f>IF(VLOOKUP(B2411,Sheet2!A:B,2,FALSE)=0,"",VLOOKUP(B2411,Sheet2!A:B,2,FALSE))</f>
        <v/>
      </c>
    </row>
    <row r="2412" spans="1:12" x14ac:dyDescent="0.2">
      <c r="A2412" t="str">
        <f t="shared" si="112"/>
        <v>砂带 2000*90*240</v>
      </c>
      <c r="B2412" s="29" t="s">
        <v>7029</v>
      </c>
      <c r="C2412" s="29" t="e">
        <f>VLOOKUP(A2412,Sheet5!A:C,2,FALSE)</f>
        <v>#N/A</v>
      </c>
      <c r="D2412" s="29" t="e">
        <f>VLOOKUP(A2412,Sheet5!A:C,3,FALSE)</f>
        <v>#N/A</v>
      </c>
      <c r="E2412" s="35" t="s">
        <v>2417</v>
      </c>
      <c r="F2412" s="108" t="s">
        <v>5129</v>
      </c>
      <c r="G2412" s="108" t="s">
        <v>7030</v>
      </c>
      <c r="H2412" s="35">
        <v>0</v>
      </c>
      <c r="I2412" s="37">
        <v>50</v>
      </c>
      <c r="J2412" s="52"/>
      <c r="K2412" s="52"/>
      <c r="L2412" s="52" t="str">
        <f>IF(VLOOKUP(B2412,Sheet2!A:B,2,FALSE)=0,"",VLOOKUP(B2412,Sheet2!A:B,2,FALSE))</f>
        <v/>
      </c>
    </row>
    <row r="2413" spans="1:12" x14ac:dyDescent="0.2">
      <c r="A2413" t="str">
        <f t="shared" si="112"/>
        <v>镜片 594*60*5</v>
      </c>
      <c r="B2413" s="29" t="s">
        <v>7031</v>
      </c>
      <c r="C2413" s="29" t="e">
        <f>VLOOKUP(A2413,Sheet5!A:C,2,FALSE)</f>
        <v>#N/A</v>
      </c>
      <c r="D2413" s="29" t="e">
        <f>VLOOKUP(A2413,Sheet5!A:C,3,FALSE)</f>
        <v>#N/A</v>
      </c>
      <c r="E2413" s="35" t="s">
        <v>2055</v>
      </c>
      <c r="F2413" s="108" t="s">
        <v>5154</v>
      </c>
      <c r="G2413" s="108" t="s">
        <v>7032</v>
      </c>
      <c r="H2413" s="35" t="s">
        <v>2484</v>
      </c>
      <c r="I2413" s="37">
        <v>75</v>
      </c>
      <c r="J2413" s="52"/>
      <c r="K2413" s="52"/>
      <c r="L2413" s="52" t="str">
        <f>IF(VLOOKUP(B2413,Sheet2!A:B,2,FALSE)=0,"",VLOOKUP(B2413,Sheet2!A:B,2,FALSE))</f>
        <v/>
      </c>
    </row>
    <row r="2414" spans="1:12" x14ac:dyDescent="0.2">
      <c r="A2414" t="str">
        <f t="shared" si="112"/>
        <v>塑料薄膜 0.16*1250MM</v>
      </c>
      <c r="B2414" s="29" t="s">
        <v>7033</v>
      </c>
      <c r="C2414" s="29" t="e">
        <f>VLOOKUP(A2414,Sheet5!A:C,2,FALSE)</f>
        <v>#N/A</v>
      </c>
      <c r="D2414" s="29" t="e">
        <f>VLOOKUP(A2414,Sheet5!A:C,3,FALSE)</f>
        <v>#N/A</v>
      </c>
      <c r="E2414" s="35" t="s">
        <v>2417</v>
      </c>
      <c r="F2414" s="108" t="s">
        <v>7034</v>
      </c>
      <c r="G2414" s="108" t="s">
        <v>7035</v>
      </c>
      <c r="H2414" s="35">
        <v>0</v>
      </c>
      <c r="I2414" s="37">
        <v>300</v>
      </c>
      <c r="J2414" s="52"/>
      <c r="K2414" s="52"/>
      <c r="L2414" s="52" t="str">
        <f>IF(VLOOKUP(B2414,Sheet2!A:B,2,FALSE)=0,"",VLOOKUP(B2414,Sheet2!A:B,2,FALSE))</f>
        <v/>
      </c>
    </row>
    <row r="2415" spans="1:12" x14ac:dyDescent="0.2">
      <c r="A2415" t="str">
        <f t="shared" si="112"/>
        <v>地排盖 地mm</v>
      </c>
      <c r="B2415" s="29" t="s">
        <v>7036</v>
      </c>
      <c r="C2415" s="29" t="str">
        <f>VLOOKUP(A2415,Sheet5!A:C,2,FALSE)</f>
        <v>UFFQT075</v>
      </c>
      <c r="D2415" s="29" t="str">
        <f>VLOOKUP(A2415,Sheet5!A:C,3,FALSE)</f>
        <v>塑料 圆形 地排盖 Ø60 灰色</v>
      </c>
      <c r="E2415" s="35" t="s">
        <v>2417</v>
      </c>
      <c r="F2415" s="108" t="s">
        <v>7037</v>
      </c>
      <c r="G2415" s="108" t="s">
        <v>6360</v>
      </c>
      <c r="H2415" s="35">
        <v>0</v>
      </c>
      <c r="I2415" s="37">
        <v>1200</v>
      </c>
      <c r="J2415" s="52"/>
      <c r="K2415" s="52"/>
      <c r="L2415" s="52">
        <f>IF(VLOOKUP(B2415,Sheet2!A:B,2,FALSE)=0,"",VLOOKUP(B2415,Sheet2!A:B,2,FALSE))</f>
        <v>452</v>
      </c>
    </row>
    <row r="2416" spans="1:12" x14ac:dyDescent="0.2">
      <c r="A2416" t="str">
        <f t="shared" si="112"/>
        <v>尼龙绳 尼龙mm</v>
      </c>
      <c r="B2416" s="29" t="s">
        <v>7038</v>
      </c>
      <c r="C2416" s="29" t="e">
        <f>VLOOKUP(A2416,Sheet5!A:C,2,FALSE)</f>
        <v>#N/A</v>
      </c>
      <c r="D2416" s="29" t="e">
        <f>VLOOKUP(A2416,Sheet5!A:C,3,FALSE)</f>
        <v>#N/A</v>
      </c>
      <c r="E2416" s="35" t="s">
        <v>2417</v>
      </c>
      <c r="F2416" s="108" t="s">
        <v>7039</v>
      </c>
      <c r="G2416" s="108" t="s">
        <v>7040</v>
      </c>
      <c r="H2416" s="35">
        <v>0</v>
      </c>
      <c r="I2416" s="37">
        <v>35</v>
      </c>
      <c r="J2416" s="52"/>
      <c r="K2416" s="52"/>
      <c r="L2416" s="52" t="str">
        <f>IF(VLOOKUP(B2416,Sheet2!A:B,2,FALSE)=0,"",VLOOKUP(B2416,Sheet2!A:B,2,FALSE))</f>
        <v/>
      </c>
    </row>
    <row r="2417" spans="1:12" x14ac:dyDescent="0.2">
      <c r="A2417" t="str">
        <f t="shared" si="112"/>
        <v>口罩 口罩mm</v>
      </c>
      <c r="B2417" s="29" t="s">
        <v>7041</v>
      </c>
      <c r="C2417" s="29" t="e">
        <f>VLOOKUP(A2417,Sheet5!A:C,2,FALSE)</f>
        <v>#N/A</v>
      </c>
      <c r="D2417" s="29" t="e">
        <f>VLOOKUP(A2417,Sheet5!A:C,3,FALSE)</f>
        <v>#N/A</v>
      </c>
      <c r="E2417" s="35" t="s">
        <v>2417</v>
      </c>
      <c r="F2417" s="108" t="s">
        <v>6730</v>
      </c>
      <c r="G2417" s="108" t="s">
        <v>6731</v>
      </c>
      <c r="H2417" s="35">
        <v>0</v>
      </c>
      <c r="I2417" s="37">
        <v>490</v>
      </c>
      <c r="J2417" s="52"/>
      <c r="K2417" s="52"/>
      <c r="L2417" s="52" t="str">
        <f>IF(VLOOKUP(B2417,Sheet2!A:B,2,FALSE)=0,"",VLOOKUP(B2417,Sheet2!A:B,2,FALSE))</f>
        <v/>
      </c>
    </row>
    <row r="2418" spans="1:12" x14ac:dyDescent="0.2">
      <c r="A2418" t="str">
        <f t="shared" si="112"/>
        <v>体温计 体温mm</v>
      </c>
      <c r="B2418" s="29" t="s">
        <v>7042</v>
      </c>
      <c r="C2418" s="29" t="e">
        <f>VLOOKUP(A2418,Sheet5!A:C,2,FALSE)</f>
        <v>#N/A</v>
      </c>
      <c r="D2418" s="29" t="e">
        <f>VLOOKUP(A2418,Sheet5!A:C,3,FALSE)</f>
        <v>#N/A</v>
      </c>
      <c r="E2418" s="35" t="s">
        <v>2417</v>
      </c>
      <c r="F2418" s="108" t="s">
        <v>7043</v>
      </c>
      <c r="G2418" s="108" t="s">
        <v>7044</v>
      </c>
      <c r="H2418" s="35">
        <v>0</v>
      </c>
      <c r="I2418" s="37">
        <v>2</v>
      </c>
      <c r="J2418" s="52"/>
      <c r="K2418" s="52"/>
      <c r="L2418" s="52" t="str">
        <f>IF(VLOOKUP(B2418,Sheet2!A:B,2,FALSE)=0,"",VLOOKUP(B2418,Sheet2!A:B,2,FALSE))</f>
        <v/>
      </c>
    </row>
    <row r="2419" spans="1:12" x14ac:dyDescent="0.2">
      <c r="B2419" s="29" t="s">
        <v>1205</v>
      </c>
      <c r="C2419" s="29" t="str">
        <f>VLOOKUP(B2419,所有物料对应供应商单价新旧料号对照!A:C,3,0)</f>
        <v>UFM00045</v>
      </c>
      <c r="D2419" s="29" t="str">
        <f>VLOOKUP(B2419,所有物料对应供应商单价新旧料号对照!A:F,4,0)</f>
        <v>中密度纤维 E1 平面 素板 2440*1220*9mm 素板</v>
      </c>
      <c r="E2419" s="35" t="s">
        <v>2055</v>
      </c>
      <c r="F2419" s="36" t="s">
        <v>2176</v>
      </c>
      <c r="G2419" s="36" t="s">
        <v>7045</v>
      </c>
      <c r="H2419" s="35">
        <v>0</v>
      </c>
      <c r="I2419" s="37">
        <v>29</v>
      </c>
      <c r="J2419" s="52"/>
      <c r="K2419" s="52"/>
      <c r="L2419" s="52">
        <f>IF(VLOOKUP(B2419,Sheet2!A:B,2,FALSE)=0,"",VLOOKUP(B2419,Sheet2!A:B,2,FALSE))</f>
        <v>10</v>
      </c>
    </row>
    <row r="2420" spans="1:12" x14ac:dyDescent="0.2">
      <c r="A2420" t="str">
        <f t="shared" ref="A2420:A2429" si="113">F2420&amp;" "&amp;G2420</f>
        <v>多层板双美洲樱桃 16mm</v>
      </c>
      <c r="B2420" s="29" t="s">
        <v>7046</v>
      </c>
      <c r="C2420" s="29" t="e">
        <f>VLOOKUP(A2420,Sheet5!A:C,2,FALSE)</f>
        <v>#N/A</v>
      </c>
      <c r="D2420" s="29" t="e">
        <f>VLOOKUP(A2420,Sheet5!A:C,3,FALSE)</f>
        <v>#N/A</v>
      </c>
      <c r="E2420" s="35" t="s">
        <v>2055</v>
      </c>
      <c r="F2420" s="108" t="s">
        <v>8766</v>
      </c>
      <c r="G2420" s="108" t="s">
        <v>5160</v>
      </c>
      <c r="H2420" s="35">
        <v>0</v>
      </c>
      <c r="I2420" s="37">
        <v>41</v>
      </c>
      <c r="J2420" s="52"/>
      <c r="K2420" s="52"/>
      <c r="L2420" s="52" t="str">
        <f>IF(VLOOKUP(B2420,Sheet2!A:B,2,FALSE)=0,"",VLOOKUP(B2420,Sheet2!A:B,2,FALSE))</f>
        <v/>
      </c>
    </row>
    <row r="2421" spans="1:12" x14ac:dyDescent="0.2">
      <c r="A2421" t="str">
        <f t="shared" si="113"/>
        <v>纸箱镜柜-600 645*185*845</v>
      </c>
      <c r="B2421" s="29" t="s">
        <v>7049</v>
      </c>
      <c r="C2421" s="29" t="e">
        <f>VLOOKUP(A2421,Sheet5!A:C,2,FALSE)</f>
        <v>#N/A</v>
      </c>
      <c r="D2421" s="29" t="e">
        <f>VLOOKUP(A2421,Sheet5!A:C,3,FALSE)</f>
        <v>#N/A</v>
      </c>
      <c r="E2421" s="35" t="s">
        <v>2093</v>
      </c>
      <c r="F2421" s="107" t="s">
        <v>8767</v>
      </c>
      <c r="G2421" s="107" t="s">
        <v>7611</v>
      </c>
      <c r="H2421" s="35" t="s">
        <v>5064</v>
      </c>
      <c r="I2421" s="37">
        <v>1</v>
      </c>
      <c r="J2421" s="52"/>
      <c r="K2421" s="52"/>
      <c r="L2421" s="52" t="str">
        <f>IF(VLOOKUP(B2421,Sheet2!A:B,2,FALSE)=0,"",VLOOKUP(B2421,Sheet2!A:B,2,FALSE))</f>
        <v/>
      </c>
    </row>
    <row r="2422" spans="1:12" x14ac:dyDescent="0.2">
      <c r="A2422" t="str">
        <f t="shared" si="113"/>
        <v>纸箱主柜-600 645*495*555</v>
      </c>
      <c r="B2422" s="29" t="s">
        <v>7051</v>
      </c>
      <c r="C2422" s="29" t="e">
        <f>VLOOKUP(A2422,Sheet5!A:C,2,FALSE)</f>
        <v>#N/A</v>
      </c>
      <c r="D2422" s="29" t="e">
        <f>VLOOKUP(A2422,Sheet5!A:C,3,FALSE)</f>
        <v>#N/A</v>
      </c>
      <c r="E2422" s="35" t="s">
        <v>2093</v>
      </c>
      <c r="F2422" s="107" t="s">
        <v>8768</v>
      </c>
      <c r="G2422" s="107" t="s">
        <v>7609</v>
      </c>
      <c r="H2422" s="35">
        <v>0</v>
      </c>
      <c r="I2422" s="37">
        <v>7</v>
      </c>
      <c r="J2422" s="52"/>
      <c r="K2422" s="52"/>
      <c r="L2422" s="52" t="str">
        <f>IF(VLOOKUP(B2422,Sheet2!A:B,2,FALSE)=0,"",VLOOKUP(B2422,Sheet2!A:B,2,FALSE))</f>
        <v/>
      </c>
    </row>
    <row r="2423" spans="1:12" x14ac:dyDescent="0.2">
      <c r="A2423" t="str">
        <f t="shared" si="113"/>
        <v>粘合剂 PG830</v>
      </c>
      <c r="B2423" s="29" t="s">
        <v>7052</v>
      </c>
      <c r="C2423" s="29" t="e">
        <f>VLOOKUP(A2423,Sheet5!A:C,2,FALSE)</f>
        <v>#N/A</v>
      </c>
      <c r="D2423" s="29" t="e">
        <f>VLOOKUP(A2423,Sheet5!A:C,3,FALSE)</f>
        <v>#N/A</v>
      </c>
      <c r="E2423" s="35" t="s">
        <v>2055</v>
      </c>
      <c r="F2423" s="108" t="s">
        <v>2067</v>
      </c>
      <c r="G2423" s="108" t="s">
        <v>7053</v>
      </c>
      <c r="H2423" s="35" t="s">
        <v>1062</v>
      </c>
      <c r="I2423" s="37">
        <v>260</v>
      </c>
      <c r="J2423" s="52"/>
      <c r="K2423" s="52"/>
      <c r="L2423" s="52" t="str">
        <f>IF(VLOOKUP(B2423,Sheet2!A:B,2,FALSE)=0,"",VLOOKUP(B2423,Sheet2!A:B,2,FALSE))</f>
        <v/>
      </c>
    </row>
    <row r="2424" spans="1:12" x14ac:dyDescent="0.2">
      <c r="A2424" t="str">
        <f t="shared" si="113"/>
        <v>导轨油 导轨mm</v>
      </c>
      <c r="B2424" s="29" t="s">
        <v>7054</v>
      </c>
      <c r="C2424" s="29" t="e">
        <f>VLOOKUP(A2424,Sheet5!A:C,2,FALSE)</f>
        <v>#N/A</v>
      </c>
      <c r="D2424" s="29" t="e">
        <f>VLOOKUP(A2424,Sheet5!A:C,3,FALSE)</f>
        <v>#N/A</v>
      </c>
      <c r="E2424" s="35" t="s">
        <v>2417</v>
      </c>
      <c r="F2424" s="108" t="s">
        <v>5992</v>
      </c>
      <c r="G2424" s="108" t="s">
        <v>7055</v>
      </c>
      <c r="H2424" s="35">
        <v>0</v>
      </c>
      <c r="I2424" s="37">
        <v>6</v>
      </c>
      <c r="J2424" s="52"/>
      <c r="K2424" s="52"/>
      <c r="L2424" s="52" t="str">
        <f>IF(VLOOKUP(B2424,Sheet2!A:B,2,FALSE)=0,"",VLOOKUP(B2424,Sheet2!A:B,2,FALSE))</f>
        <v/>
      </c>
    </row>
    <row r="2425" spans="1:12" x14ac:dyDescent="0.2">
      <c r="A2425" t="str">
        <f t="shared" si="113"/>
        <v>牛卡无印刷 545*195*845</v>
      </c>
      <c r="B2425" s="29" t="s">
        <v>7056</v>
      </c>
      <c r="C2425" s="29" t="e">
        <f>VLOOKUP(A2425,Sheet5!A:C,2,FALSE)</f>
        <v>#N/A</v>
      </c>
      <c r="D2425" s="29" t="e">
        <f>VLOOKUP(A2425,Sheet5!A:C,3,FALSE)</f>
        <v>#N/A</v>
      </c>
      <c r="E2425" s="35" t="s">
        <v>2093</v>
      </c>
      <c r="F2425" s="108" t="s">
        <v>2931</v>
      </c>
      <c r="G2425" s="108" t="s">
        <v>7057</v>
      </c>
      <c r="H2425" s="35">
        <v>0</v>
      </c>
      <c r="I2425" s="37">
        <v>1</v>
      </c>
      <c r="J2425" s="52"/>
      <c r="K2425" s="52"/>
      <c r="L2425" s="52" t="str">
        <f>IF(VLOOKUP(B2425,Sheet2!A:B,2,FALSE)=0,"",VLOOKUP(B2425,Sheet2!A:B,2,FALSE))</f>
        <v/>
      </c>
    </row>
    <row r="2426" spans="1:12" x14ac:dyDescent="0.2">
      <c r="A2426" t="str">
        <f t="shared" si="113"/>
        <v>中纤饰面板 双暖白麻亮光1220*2440*15</v>
      </c>
      <c r="B2426" s="29" t="s">
        <v>7058</v>
      </c>
      <c r="C2426" s="29" t="e">
        <f>VLOOKUP(A2426,Sheet5!A:C,2,FALSE)</f>
        <v>#N/A</v>
      </c>
      <c r="D2426" s="29" t="e">
        <f>VLOOKUP(A2426,Sheet5!A:C,3,FALSE)</f>
        <v>#N/A</v>
      </c>
      <c r="E2426" s="35" t="s">
        <v>2055</v>
      </c>
      <c r="F2426" s="108" t="s">
        <v>7059</v>
      </c>
      <c r="G2426" s="108" t="s">
        <v>7060</v>
      </c>
      <c r="H2426" s="35">
        <v>0</v>
      </c>
      <c r="I2426" s="37">
        <v>59</v>
      </c>
      <c r="J2426" s="52"/>
      <c r="K2426" s="52"/>
      <c r="L2426" s="52" t="str">
        <f>IF(VLOOKUP(B2426,Sheet2!A:B,2,FALSE)=0,"",VLOOKUP(B2426,Sheet2!A:B,2,FALSE))</f>
        <v/>
      </c>
    </row>
    <row r="2427" spans="1:12" x14ac:dyDescent="0.2">
      <c r="A2427" t="str">
        <f t="shared" si="113"/>
        <v>金刚石平梯 PCD380*4.4/3.2*60*84T</v>
      </c>
      <c r="B2427" s="29" t="s">
        <v>7061</v>
      </c>
      <c r="C2427" s="29" t="e">
        <f>VLOOKUP(A2427,Sheet5!A:C,2,FALSE)</f>
        <v>#N/A</v>
      </c>
      <c r="D2427" s="29" t="e">
        <f>VLOOKUP(A2427,Sheet5!A:C,3,FALSE)</f>
        <v>#N/A</v>
      </c>
      <c r="E2427" s="35" t="s">
        <v>2417</v>
      </c>
      <c r="F2427" s="108" t="s">
        <v>7062</v>
      </c>
      <c r="G2427" s="108" t="s">
        <v>8769</v>
      </c>
      <c r="H2427" s="35">
        <v>0</v>
      </c>
      <c r="I2427" s="37">
        <v>3</v>
      </c>
      <c r="J2427" s="52"/>
      <c r="K2427" s="52"/>
      <c r="L2427" s="52" t="str">
        <f>IF(VLOOKUP(B2427,Sheet2!A:B,2,FALSE)=0,"",VLOOKUP(B2427,Sheet2!A:B,2,FALSE))</f>
        <v/>
      </c>
    </row>
    <row r="2428" spans="1:12" x14ac:dyDescent="0.2">
      <c r="A2428" t="str">
        <f t="shared" si="113"/>
        <v>海绵垫 海绵mm</v>
      </c>
      <c r="B2428" s="29" t="s">
        <v>7064</v>
      </c>
      <c r="C2428" s="29" t="e">
        <f>VLOOKUP(A2428,Sheet5!A:C,2,FALSE)</f>
        <v>#N/A</v>
      </c>
      <c r="D2428" s="29" t="e">
        <f>VLOOKUP(A2428,Sheet5!A:C,3,FALSE)</f>
        <v>#N/A</v>
      </c>
      <c r="E2428" s="35" t="s">
        <v>2417</v>
      </c>
      <c r="F2428" s="108" t="s">
        <v>7065</v>
      </c>
      <c r="G2428" s="108" t="s">
        <v>7066</v>
      </c>
      <c r="H2428" s="35">
        <v>0</v>
      </c>
      <c r="I2428" s="37">
        <v>57</v>
      </c>
      <c r="J2428" s="52"/>
      <c r="K2428" s="52"/>
      <c r="L2428" s="52" t="str">
        <f>IF(VLOOKUP(B2428,Sheet2!A:B,2,FALSE)=0,"",VLOOKUP(B2428,Sheet2!A:B,2,FALSE))</f>
        <v/>
      </c>
    </row>
    <row r="2429" spans="1:12" x14ac:dyDescent="0.2">
      <c r="A2429" t="str">
        <f t="shared" si="113"/>
        <v>黑胡桃 40mm</v>
      </c>
      <c r="B2429" s="29" t="s">
        <v>7067</v>
      </c>
      <c r="C2429" s="29" t="e">
        <f>VLOOKUP(A2429,Sheet5!A:C,2,FALSE)</f>
        <v>#N/A</v>
      </c>
      <c r="D2429" s="29" t="e">
        <f>VLOOKUP(A2429,Sheet5!A:C,3,FALSE)</f>
        <v>#N/A</v>
      </c>
      <c r="E2429" s="35" t="s">
        <v>2055</v>
      </c>
      <c r="F2429" s="108" t="s">
        <v>6213</v>
      </c>
      <c r="G2429" s="108" t="s">
        <v>7068</v>
      </c>
      <c r="H2429" s="35">
        <v>0</v>
      </c>
      <c r="I2429" s="37">
        <v>4.3555999999999999</v>
      </c>
      <c r="J2429" s="52"/>
      <c r="K2429" s="52"/>
      <c r="L2429" s="52" t="str">
        <f>IF(VLOOKUP(B2429,Sheet2!A:B,2,FALSE)=0,"",VLOOKUP(B2429,Sheet2!A:B,2,FALSE))</f>
        <v/>
      </c>
    </row>
    <row r="2430" spans="1:12" x14ac:dyDescent="0.2">
      <c r="B2430" s="29" t="s">
        <v>1321</v>
      </c>
      <c r="C2430" s="29" t="str">
        <f>VLOOKUP(B2430,所有物料对应供应商单价新旧料号对照!A:C,3,0)</f>
        <v>UFPHG007</v>
      </c>
      <c r="D2430" s="29" t="str">
        <f>VLOOKUP(B2430,所有物料对应供应商单价新旧料号对照!A:F,4,0)</f>
        <v xml:space="preserve">不锈钢 DTC豪华抽 中抽屉B高度 300mm 镀镍 </v>
      </c>
      <c r="E2430" s="35" t="s">
        <v>2079</v>
      </c>
      <c r="F2430" s="36" t="s">
        <v>7069</v>
      </c>
      <c r="G2430" s="36" t="s">
        <v>7070</v>
      </c>
      <c r="H2430" s="35">
        <v>0</v>
      </c>
      <c r="I2430" s="37">
        <v>18</v>
      </c>
      <c r="J2430" s="52"/>
      <c r="K2430" s="52"/>
      <c r="L2430" s="52" t="str">
        <f>IF(VLOOKUP(B2430,Sheet2!A:B,2,FALSE)=0,"",VLOOKUP(B2430,Sheet2!A:B,2,FALSE))</f>
        <v/>
      </c>
    </row>
    <row r="2431" spans="1:12" x14ac:dyDescent="0.2">
      <c r="A2431" t="str">
        <f t="shared" ref="A2431:A2435" si="114">F2431&amp;" "&amp;G2431</f>
        <v>背胶圆砂 P240</v>
      </c>
      <c r="B2431" s="29" t="s">
        <v>7071</v>
      </c>
      <c r="C2431" s="29" t="e">
        <f>VLOOKUP(A2431,Sheet5!A:C,2,FALSE)</f>
        <v>#N/A</v>
      </c>
      <c r="D2431" s="29" t="e">
        <f>VLOOKUP(A2431,Sheet5!A:C,3,FALSE)</f>
        <v>#N/A</v>
      </c>
      <c r="E2431" s="35" t="s">
        <v>2417</v>
      </c>
      <c r="F2431" s="108" t="s">
        <v>8770</v>
      </c>
      <c r="G2431" s="108" t="s">
        <v>7073</v>
      </c>
      <c r="H2431" s="35" t="s">
        <v>2057</v>
      </c>
      <c r="I2431" s="37">
        <v>4000</v>
      </c>
      <c r="J2431" s="52"/>
      <c r="K2431" s="52"/>
      <c r="L2431" s="52" t="str">
        <f>IF(VLOOKUP(B2431,Sheet2!A:B,2,FALSE)=0,"",VLOOKUP(B2431,Sheet2!A:B,2,FALSE))</f>
        <v/>
      </c>
    </row>
    <row r="2432" spans="1:12" x14ac:dyDescent="0.2">
      <c r="A2432" t="str">
        <f t="shared" si="114"/>
        <v>纸箱主柜-800 845*495*555</v>
      </c>
      <c r="B2432" s="29" t="s">
        <v>7074</v>
      </c>
      <c r="C2432" s="29" t="str">
        <f>VLOOKUP(A2432,Sheet5!A:C,2,FALSE)</f>
        <v>UFBZX070</v>
      </c>
      <c r="D2432" s="29" t="str">
        <f>VLOOKUP(A2432,Sheet5!A:C,3,FALSE)</f>
        <v>五层牛卡纸 800主柜纸箱 845*495*555 原色</v>
      </c>
      <c r="E2432" s="35" t="s">
        <v>2093</v>
      </c>
      <c r="F2432" s="107" t="s">
        <v>8381</v>
      </c>
      <c r="G2432" s="107" t="s">
        <v>7607</v>
      </c>
      <c r="H2432" s="35">
        <v>0</v>
      </c>
      <c r="I2432" s="37">
        <v>181</v>
      </c>
      <c r="J2432" s="52"/>
      <c r="K2432" s="52"/>
      <c r="L2432" s="52">
        <v>46</v>
      </c>
    </row>
    <row r="2433" spans="1:12" x14ac:dyDescent="0.2">
      <c r="A2433" t="str">
        <f t="shared" si="114"/>
        <v>纸箱镜箱-800 845*185*845</v>
      </c>
      <c r="B2433" s="29" t="s">
        <v>7076</v>
      </c>
      <c r="C2433" s="29" t="str">
        <f>VLOOKUP(A2433,Sheet5!A:C,2,FALSE)</f>
        <v>UFBZX071</v>
      </c>
      <c r="D2433" s="29" t="str">
        <f>VLOOKUP(A2433,Sheet5!A:C,3,FALSE)</f>
        <v>五层牛卡纸 800镜箱纸箱 845*185*845 原色</v>
      </c>
      <c r="E2433" s="35" t="s">
        <v>2093</v>
      </c>
      <c r="F2433" s="108" t="s">
        <v>8382</v>
      </c>
      <c r="G2433" s="108" t="s">
        <v>7048</v>
      </c>
      <c r="H2433" s="35">
        <v>0</v>
      </c>
      <c r="I2433" s="37">
        <v>100</v>
      </c>
      <c r="J2433" s="52"/>
      <c r="K2433" s="52"/>
      <c r="L2433" s="70">
        <v>11</v>
      </c>
    </row>
    <row r="2434" spans="1:12" x14ac:dyDescent="0.2">
      <c r="A2434" t="str">
        <f t="shared" si="114"/>
        <v>银镜 222*810*5</v>
      </c>
      <c r="B2434" s="29" t="s">
        <v>7079</v>
      </c>
      <c r="C2434" s="29" t="e">
        <f>VLOOKUP(A2434,Sheet5!A:C,2,FALSE)</f>
        <v>#N/A</v>
      </c>
      <c r="D2434" s="29" t="e">
        <f>VLOOKUP(A2434,Sheet5!A:C,3,FALSE)</f>
        <v>#N/A</v>
      </c>
      <c r="E2434" s="35" t="s">
        <v>2055</v>
      </c>
      <c r="F2434" s="108" t="s">
        <v>7078</v>
      </c>
      <c r="G2434" s="108" t="s">
        <v>7080</v>
      </c>
      <c r="H2434" s="35" t="s">
        <v>2484</v>
      </c>
      <c r="I2434" s="37">
        <v>4</v>
      </c>
      <c r="J2434" s="52"/>
      <c r="K2434" s="52"/>
      <c r="L2434" s="52" t="str">
        <f>IF(VLOOKUP(B2434,Sheet2!A:B,2,FALSE)=0,"",VLOOKUP(B2434,Sheet2!A:B,2,FALSE))</f>
        <v/>
      </c>
    </row>
    <row r="2435" spans="1:12" x14ac:dyDescent="0.2">
      <c r="A2435" t="str">
        <f t="shared" si="114"/>
        <v>银镜 548*810*5</v>
      </c>
      <c r="B2435" s="29" t="s">
        <v>7081</v>
      </c>
      <c r="C2435" s="29" t="e">
        <f>VLOOKUP(A2435,Sheet5!A:C,2,FALSE)</f>
        <v>#N/A</v>
      </c>
      <c r="D2435" s="29" t="e">
        <f>VLOOKUP(A2435,Sheet5!A:C,3,FALSE)</f>
        <v>#N/A</v>
      </c>
      <c r="E2435" s="35" t="s">
        <v>2055</v>
      </c>
      <c r="F2435" s="108" t="s">
        <v>7078</v>
      </c>
      <c r="G2435" s="108" t="s">
        <v>7082</v>
      </c>
      <c r="H2435" s="35" t="s">
        <v>2484</v>
      </c>
      <c r="I2435" s="37">
        <v>2</v>
      </c>
      <c r="J2435" s="52"/>
      <c r="K2435" s="52"/>
      <c r="L2435" s="52" t="str">
        <f>IF(VLOOKUP(B2435,Sheet2!A:B,2,FALSE)=0,"",VLOOKUP(B2435,Sheet2!A:B,2,FALSE))</f>
        <v/>
      </c>
    </row>
    <row r="2436" spans="1:12" x14ac:dyDescent="0.2">
      <c r="B2436" s="29" t="s">
        <v>1395</v>
      </c>
      <c r="C2436" s="29" t="str">
        <f>VLOOKUP(B2436,所有物料对应供应商单价新旧料号对照!A:C,3,0)</f>
        <v>UFPDM002</v>
      </c>
      <c r="D2436" s="29" t="str">
        <f>VLOOKUP(B2436,所有物料对应供应商单价新旧料号对照!A:F,4,0)</f>
        <v>铁 吊码挂片 六孔</v>
      </c>
      <c r="E2436" s="35" t="s">
        <v>2079</v>
      </c>
      <c r="F2436" s="36" t="s">
        <v>7083</v>
      </c>
      <c r="G2436" s="36" t="s">
        <v>7084</v>
      </c>
      <c r="H2436" s="35">
        <v>0</v>
      </c>
      <c r="I2436" s="37">
        <v>2560</v>
      </c>
      <c r="J2436" s="52"/>
      <c r="K2436" s="52"/>
      <c r="L2436" s="52">
        <f>IF(VLOOKUP(B2436,Sheet2!A:B,2,FALSE)=0,"",VLOOKUP(B2436,Sheet2!A:B,2,FALSE))</f>
        <v>1200</v>
      </c>
    </row>
    <row r="2437" spans="1:12" x14ac:dyDescent="0.2">
      <c r="A2437" t="str">
        <f t="shared" ref="A2437:A2440" si="115">F2437&amp;" "&amp;G2437</f>
        <v>中纤板 4.75mm</v>
      </c>
      <c r="B2437" s="29" t="s">
        <v>7085</v>
      </c>
      <c r="C2437" s="29" t="e">
        <f>VLOOKUP(A2437,Sheet5!A:C,2,FALSE)</f>
        <v>#N/A</v>
      </c>
      <c r="D2437" s="29" t="e">
        <f>VLOOKUP(A2437,Sheet5!A:C,3,FALSE)</f>
        <v>#N/A</v>
      </c>
      <c r="E2437" s="35" t="s">
        <v>2055</v>
      </c>
      <c r="F2437" s="108" t="s">
        <v>2176</v>
      </c>
      <c r="G2437" s="108" t="s">
        <v>6445</v>
      </c>
      <c r="H2437" s="35">
        <v>0</v>
      </c>
      <c r="I2437" s="37">
        <v>100</v>
      </c>
      <c r="J2437" s="52"/>
      <c r="K2437" s="52"/>
      <c r="L2437" s="52" t="str">
        <f>IF(VLOOKUP(B2437,Sheet2!A:B,2,FALSE)=0,"",VLOOKUP(B2437,Sheet2!A:B,2,FALSE))</f>
        <v/>
      </c>
    </row>
    <row r="2438" spans="1:12" x14ac:dyDescent="0.2">
      <c r="A2438" t="str">
        <f t="shared" si="115"/>
        <v>多层板双卡斯楠 16mm</v>
      </c>
      <c r="B2438" s="29" t="s">
        <v>7086</v>
      </c>
      <c r="C2438" s="29" t="e">
        <f>VLOOKUP(A2438,Sheet5!A:C,2,FALSE)</f>
        <v>#N/A</v>
      </c>
      <c r="D2438" s="29" t="e">
        <f>VLOOKUP(A2438,Sheet5!A:C,3,FALSE)</f>
        <v>#N/A</v>
      </c>
      <c r="E2438" s="35" t="s">
        <v>2055</v>
      </c>
      <c r="F2438" s="108" t="s">
        <v>7087</v>
      </c>
      <c r="G2438" s="108" t="s">
        <v>5160</v>
      </c>
      <c r="H2438" s="35">
        <v>0</v>
      </c>
      <c r="I2438" s="37">
        <v>143</v>
      </c>
      <c r="J2438" s="52"/>
      <c r="K2438" s="52"/>
      <c r="L2438" s="52" t="str">
        <f>IF(VLOOKUP(B2438,Sheet2!A:B,2,FALSE)=0,"",VLOOKUP(B2438,Sheet2!A:B,2,FALSE))</f>
        <v/>
      </c>
    </row>
    <row r="2439" spans="1:12" x14ac:dyDescent="0.2">
      <c r="A2439" t="str">
        <f t="shared" si="115"/>
        <v>不绣钢一字盘头螺丝 4*16</v>
      </c>
      <c r="B2439" s="29" t="s">
        <v>7089</v>
      </c>
      <c r="C2439" s="29" t="str">
        <f>VLOOKUP(A2439,Sheet5!A:C,2,FALSE)</f>
        <v>UFFQT076</v>
      </c>
      <c r="D2439" s="29" t="str">
        <f>VLOOKUP(A2439,Sheet5!A:C,3,FALSE)</f>
        <v>不锈钢 一字盘头 自攻螺丝 ST4*16</v>
      </c>
      <c r="E2439" s="35" t="s">
        <v>2079</v>
      </c>
      <c r="F2439" s="108" t="s">
        <v>7090</v>
      </c>
      <c r="G2439" s="108" t="s">
        <v>7091</v>
      </c>
      <c r="H2439" s="35">
        <v>0</v>
      </c>
      <c r="I2439" s="37">
        <v>33600</v>
      </c>
      <c r="J2439" s="52"/>
      <c r="K2439" s="52"/>
      <c r="L2439" s="52">
        <f>IF(VLOOKUP(B2439,Sheet2!A:B,2,FALSE)=0,"",VLOOKUP(B2439,Sheet2!A:B,2,FALSE))</f>
        <v>12000</v>
      </c>
    </row>
    <row r="2440" spans="1:12" x14ac:dyDescent="0.2">
      <c r="A2440" t="str">
        <f t="shared" si="115"/>
        <v>封边条沙滩色 0.5*22</v>
      </c>
      <c r="B2440" s="29" t="s">
        <v>7092</v>
      </c>
      <c r="C2440" s="29" t="str">
        <f>VLOOKUP(A2440,Sheet5!A:C,2,FALSE)</f>
        <v>UFM00068</v>
      </c>
      <c r="D2440" s="29" t="str">
        <f>VLOOKUP(A2440,Sheet5!A:C,3,FALSE)</f>
        <v>PVC 封边条 0.5*22mm S灰-071</v>
      </c>
      <c r="E2440" s="35" t="s">
        <v>2055</v>
      </c>
      <c r="F2440" s="108" t="s">
        <v>8383</v>
      </c>
      <c r="G2440" s="108" t="s">
        <v>6200</v>
      </c>
      <c r="H2440" s="35">
        <v>0</v>
      </c>
      <c r="I2440" s="37">
        <v>3000</v>
      </c>
      <c r="J2440" s="52"/>
      <c r="K2440" s="52"/>
      <c r="L2440" s="52">
        <v>2200</v>
      </c>
    </row>
    <row r="2441" spans="1:12" x14ac:dyDescent="0.2">
      <c r="B2441" s="29" t="s">
        <v>1231</v>
      </c>
      <c r="C2441" s="29" t="str">
        <f>VLOOKUP(B2441,所有物料对应供应商单价新旧料号对照!A:C,3,0)</f>
        <v>UFM00060</v>
      </c>
      <c r="D2441" s="29" t="str">
        <f>VLOOKUP(B2441,所有物料对应供应商单价新旧料号对照!A:F,4,0)</f>
        <v>PVC 封边条 0.5*16mm 哑光蓝-074</v>
      </c>
      <c r="E2441" s="35" t="s">
        <v>2055</v>
      </c>
      <c r="F2441" s="36" t="s">
        <v>7094</v>
      </c>
      <c r="G2441" s="36" t="s">
        <v>7095</v>
      </c>
      <c r="H2441" s="35">
        <v>0</v>
      </c>
      <c r="I2441" s="37">
        <v>3199</v>
      </c>
      <c r="J2441" s="52"/>
      <c r="K2441" s="52"/>
      <c r="L2441" s="52">
        <v>400</v>
      </c>
    </row>
    <row r="2442" spans="1:12" x14ac:dyDescent="0.2">
      <c r="A2442" t="str">
        <f>F2442&amp;" "&amp;G2442</f>
        <v>封边条 白色0.5*45</v>
      </c>
      <c r="B2442" s="29" t="s">
        <v>7096</v>
      </c>
      <c r="C2442" s="29" t="str">
        <f>VLOOKUP(A2442,Sheet5!A:C,2,FALSE)</f>
        <v>UFM00089</v>
      </c>
      <c r="D2442" s="29" t="str">
        <f>VLOOKUP(A2442,Sheet5!A:C,3,FALSE)</f>
        <v>PVC 封边条 0.5*44mm 白-070</v>
      </c>
      <c r="E2442" s="35" t="s">
        <v>2055</v>
      </c>
      <c r="F2442" s="108" t="s">
        <v>2070</v>
      </c>
      <c r="G2442" s="108" t="s">
        <v>7097</v>
      </c>
      <c r="H2442" s="35">
        <v>0</v>
      </c>
      <c r="I2442" s="37">
        <v>396</v>
      </c>
      <c r="J2442" s="52"/>
      <c r="K2442" s="52"/>
      <c r="L2442" s="52">
        <v>200</v>
      </c>
    </row>
    <row r="2443" spans="1:12" x14ac:dyDescent="0.2">
      <c r="B2443" s="29" t="s">
        <v>1970</v>
      </c>
      <c r="C2443" s="29" t="str">
        <f>VLOOKUP(B2443,所有物料对应供应商单价新旧料号对照!A:C,3,0)</f>
        <v>UFBPM001</v>
      </c>
      <c r="D2443" s="29" t="str">
        <f>VLOOKUP(B2443,所有物料对应供应商单价新旧料号对照!A:F,4,0)</f>
        <v>泡沫角100*100*100*20 8KG</v>
      </c>
      <c r="E2443" s="35" t="s">
        <v>2093</v>
      </c>
      <c r="F2443" s="36" t="s">
        <v>5981</v>
      </c>
      <c r="G2443" s="36" t="s">
        <v>7098</v>
      </c>
      <c r="H2443" s="35">
        <v>0</v>
      </c>
      <c r="I2443" s="37">
        <v>11326</v>
      </c>
      <c r="J2443" s="52"/>
      <c r="K2443" s="52"/>
      <c r="L2443" s="52" t="str">
        <f>IF(VLOOKUP(B2443,Sheet2!A:B,2,FALSE)=0,"",VLOOKUP(B2443,Sheet2!A:B,2,FALSE))</f>
        <v/>
      </c>
    </row>
    <row r="2444" spans="1:12" x14ac:dyDescent="0.2">
      <c r="A2444" t="str">
        <f t="shared" ref="A2444:A2446" si="116">F2444&amp;" "&amp;G2444</f>
        <v>手掌砂打磨机 646</v>
      </c>
      <c r="B2444" s="29" t="s">
        <v>7099</v>
      </c>
      <c r="C2444" s="29" t="e">
        <f>VLOOKUP(A2444,Sheet5!A:C,2,FALSE)</f>
        <v>#N/A</v>
      </c>
      <c r="D2444" s="29" t="e">
        <f>VLOOKUP(A2444,Sheet5!A:C,3,FALSE)</f>
        <v>#N/A</v>
      </c>
      <c r="E2444" s="35" t="s">
        <v>2417</v>
      </c>
      <c r="F2444" s="108" t="s">
        <v>7100</v>
      </c>
      <c r="G2444" s="108">
        <v>646</v>
      </c>
      <c r="H2444" s="35">
        <v>0</v>
      </c>
      <c r="I2444" s="37">
        <v>6</v>
      </c>
      <c r="J2444" s="52"/>
      <c r="K2444" s="52"/>
      <c r="L2444" s="52" t="str">
        <f>IF(VLOOKUP(B2444,Sheet2!A:B,2,FALSE)=0,"",VLOOKUP(B2444,Sheet2!A:B,2,FALSE))</f>
        <v/>
      </c>
    </row>
    <row r="2445" spans="1:12" x14ac:dyDescent="0.2">
      <c r="A2445" t="str">
        <f t="shared" si="116"/>
        <v>平板砂光机打磨机 639</v>
      </c>
      <c r="B2445" s="29" t="s">
        <v>7101</v>
      </c>
      <c r="C2445" s="29" t="str">
        <f>VLOOKUP(A2445,Sheet5!A:C,2,FALSE)</f>
        <v>UFFQT077</v>
      </c>
      <c r="D2445" s="29" t="str">
        <f>VLOOKUP(A2445,Sheet5!A:C,3,FALSE)</f>
        <v>平板砂光机 打磨机</v>
      </c>
      <c r="E2445" s="35" t="s">
        <v>2417</v>
      </c>
      <c r="F2445" s="108" t="s">
        <v>8384</v>
      </c>
      <c r="G2445" s="108">
        <v>639</v>
      </c>
      <c r="H2445" s="35">
        <v>0</v>
      </c>
      <c r="I2445" s="37">
        <v>10</v>
      </c>
      <c r="J2445" s="52"/>
      <c r="K2445" s="52"/>
      <c r="L2445" s="52">
        <f>IF(VLOOKUP(B2445,Sheet2!A:B,2,FALSE)=0,"",VLOOKUP(B2445,Sheet2!A:B,2,FALSE))</f>
        <v>6</v>
      </c>
    </row>
    <row r="2446" spans="1:12" x14ac:dyDescent="0.2">
      <c r="A2446" t="str">
        <f t="shared" si="116"/>
        <v>冬用松香水 S013</v>
      </c>
      <c r="B2446" s="29" t="s">
        <v>7104</v>
      </c>
      <c r="C2446" s="29" t="str">
        <f>VLOOKUP(A2446,Sheet5!A:C,2,FALSE)</f>
        <v>UFFQT078</v>
      </c>
      <c r="D2446" s="29" t="str">
        <f>VLOOKUP(A2446,Sheet5!A:C,3,FALSE)</f>
        <v>稀释剂 冬用松香水</v>
      </c>
      <c r="E2446" s="35" t="s">
        <v>2055</v>
      </c>
      <c r="F2446" s="108" t="s">
        <v>8385</v>
      </c>
      <c r="G2446" s="108" t="s">
        <v>7106</v>
      </c>
      <c r="H2446" s="35">
        <v>0</v>
      </c>
      <c r="I2446" s="37">
        <v>139.5</v>
      </c>
      <c r="J2446" s="52"/>
      <c r="K2446" s="52"/>
      <c r="L2446" s="52">
        <f>IF(VLOOKUP(B2446,Sheet2!A:B,2,FALSE)=0,"",VLOOKUP(B2446,Sheet2!A:B,2,FALSE))</f>
        <v>98</v>
      </c>
    </row>
    <row r="2447" spans="1:12" s="49" customFormat="1" x14ac:dyDescent="0.2">
      <c r="B2447" s="47" t="s">
        <v>1540</v>
      </c>
      <c r="C2447" s="47" t="str">
        <f>VLOOKUP(B2447,所有物料对应供应商单价新旧料号对照!A:C,3,0)</f>
        <v>UFBZX018</v>
      </c>
      <c r="D2447" s="47" t="str">
        <f>VLOOKUP(B2447,所有物料对应供应商单价新旧料号对照!A:F,4,0)</f>
        <v>五层牛卡纸 UF9032303外纸箱 945*85*795 原色 附图</v>
      </c>
      <c r="E2447" s="47" t="s">
        <v>2093</v>
      </c>
      <c r="F2447" s="39" t="s">
        <v>7107</v>
      </c>
      <c r="G2447" s="39" t="s">
        <v>6219</v>
      </c>
      <c r="H2447" s="47">
        <v>0</v>
      </c>
      <c r="I2447" s="40">
        <v>18</v>
      </c>
      <c r="J2447" s="70"/>
      <c r="K2447" s="70"/>
      <c r="L2447" s="70">
        <f>33+18</f>
        <v>51</v>
      </c>
    </row>
    <row r="2448" spans="1:12" x14ac:dyDescent="0.2">
      <c r="A2448" t="str">
        <f t="shared" ref="A2448:A2452" si="117">F2448&amp;" "&amp;G2448</f>
        <v>美式单孔缓降铰链配件 0</v>
      </c>
      <c r="B2448" s="29" t="s">
        <v>7108</v>
      </c>
      <c r="C2448" s="29" t="e">
        <f>VLOOKUP(A2448,Sheet5!A:C,2,FALSE)</f>
        <v>#N/A</v>
      </c>
      <c r="D2448" s="29" t="e">
        <f>VLOOKUP(A2448,Sheet5!A:C,3,FALSE)</f>
        <v>#N/A</v>
      </c>
      <c r="E2448" s="35" t="s">
        <v>2079</v>
      </c>
      <c r="F2448" s="108" t="s">
        <v>7109</v>
      </c>
      <c r="G2448" s="108">
        <v>0</v>
      </c>
      <c r="H2448" s="35">
        <v>0</v>
      </c>
      <c r="I2448" s="37">
        <v>800</v>
      </c>
      <c r="J2448" s="52"/>
      <c r="K2448" s="52"/>
      <c r="L2448" s="52" t="str">
        <f>IF(VLOOKUP(B2448,Sheet2!A:B,2,FALSE)=0,"",VLOOKUP(B2448,Sheet2!A:B,2,FALSE))</f>
        <v/>
      </c>
    </row>
    <row r="2449" spans="1:12" x14ac:dyDescent="0.2">
      <c r="A2449" t="str">
        <f t="shared" si="117"/>
        <v>EPE卷材珍珠棉 1200*0.5</v>
      </c>
      <c r="B2449" s="29" t="s">
        <v>7110</v>
      </c>
      <c r="C2449" s="29" t="e">
        <f>VLOOKUP(A2449,Sheet5!A:C,2,FALSE)</f>
        <v>#N/A</v>
      </c>
      <c r="D2449" s="29" t="e">
        <f>VLOOKUP(A2449,Sheet5!A:C,3,FALSE)</f>
        <v>#N/A</v>
      </c>
      <c r="E2449" s="35" t="s">
        <v>2093</v>
      </c>
      <c r="F2449" s="108" t="s">
        <v>8771</v>
      </c>
      <c r="G2449" s="108" t="s">
        <v>7112</v>
      </c>
      <c r="H2449" s="35" t="s">
        <v>7113</v>
      </c>
      <c r="I2449" s="37">
        <v>155.69999999999999</v>
      </c>
      <c r="J2449" s="52"/>
      <c r="K2449" s="52"/>
      <c r="L2449" s="52" t="str">
        <f>IF(VLOOKUP(B2449,Sheet2!A:B,2,FALSE)=0,"",VLOOKUP(B2449,Sheet2!A:B,2,FALSE))</f>
        <v/>
      </c>
    </row>
    <row r="2450" spans="1:12" x14ac:dyDescent="0.2">
      <c r="A2450" t="str">
        <f t="shared" si="117"/>
        <v>美式单孔缓降铰链S47 0</v>
      </c>
      <c r="B2450" s="29" t="s">
        <v>7114</v>
      </c>
      <c r="C2450" s="29" t="e">
        <f>VLOOKUP(A2450,Sheet5!A:C,2,FALSE)</f>
        <v>#N/A</v>
      </c>
      <c r="D2450" s="29" t="e">
        <f>VLOOKUP(A2450,Sheet5!A:C,3,FALSE)</f>
        <v>#N/A</v>
      </c>
      <c r="E2450" s="35" t="s">
        <v>2079</v>
      </c>
      <c r="F2450" s="108" t="s">
        <v>8772</v>
      </c>
      <c r="G2450" s="108">
        <v>0</v>
      </c>
      <c r="H2450" s="35">
        <v>0</v>
      </c>
      <c r="I2450" s="37">
        <v>400</v>
      </c>
      <c r="J2450" s="52"/>
      <c r="K2450" s="52"/>
      <c r="L2450" s="52" t="str">
        <f>IF(VLOOKUP(B2450,Sheet2!A:B,2,FALSE)=0,"",VLOOKUP(B2450,Sheet2!A:B,2,FALSE))</f>
        <v/>
      </c>
    </row>
    <row r="2451" spans="1:12" x14ac:dyDescent="0.2">
      <c r="A2451" t="str">
        <f t="shared" si="117"/>
        <v>黑玻璃胶 单位：支</v>
      </c>
      <c r="B2451" s="29" t="s">
        <v>7116</v>
      </c>
      <c r="C2451" s="29" t="str">
        <f>VLOOKUP(A2451,Sheet5!A:C,2,FALSE)</f>
        <v>UFFQT057</v>
      </c>
      <c r="D2451" s="29" t="str">
        <f>VLOOKUP(A2451,Sheet5!A:C,3,FALSE)</f>
        <v>黑色玻璃胶</v>
      </c>
      <c r="E2451" s="35" t="s">
        <v>2417</v>
      </c>
      <c r="F2451" s="108" t="s">
        <v>7117</v>
      </c>
      <c r="G2451" s="108" t="s">
        <v>7118</v>
      </c>
      <c r="H2451" s="35" t="s">
        <v>3216</v>
      </c>
      <c r="I2451" s="37">
        <v>60</v>
      </c>
      <c r="J2451" s="52"/>
      <c r="K2451" s="52"/>
      <c r="L2451" s="52">
        <f>IF(VLOOKUP(B2451,Sheet2!A:B,2,FALSE)=0,"",VLOOKUP(B2451,Sheet2!A:B,2,FALSE))</f>
        <v>88</v>
      </c>
    </row>
    <row r="2452" spans="1:12" x14ac:dyDescent="0.2">
      <c r="A2452" t="str">
        <f t="shared" si="117"/>
        <v>台盆 8008A</v>
      </c>
      <c r="B2452" s="29" t="s">
        <v>7119</v>
      </c>
      <c r="C2452" s="29" t="e">
        <f>VLOOKUP(A2452,Sheet5!A:C,2,FALSE)</f>
        <v>#N/A</v>
      </c>
      <c r="D2452" s="29" t="e">
        <f>VLOOKUP(A2452,Sheet5!A:C,3,FALSE)</f>
        <v>#N/A</v>
      </c>
      <c r="E2452" s="35" t="s">
        <v>2055</v>
      </c>
      <c r="F2452" s="108" t="s">
        <v>2476</v>
      </c>
      <c r="G2452" s="108" t="s">
        <v>7120</v>
      </c>
      <c r="H2452" s="35">
        <v>0</v>
      </c>
      <c r="I2452" s="37">
        <v>128</v>
      </c>
      <c r="J2452" s="52"/>
      <c r="K2452" s="52"/>
      <c r="L2452" s="52" t="str">
        <f>IF(VLOOKUP(B2452,Sheet2!A:B,2,FALSE)=0,"",VLOOKUP(B2452,Sheet2!A:B,2,FALSE))</f>
        <v/>
      </c>
    </row>
    <row r="2453" spans="1:12" x14ac:dyDescent="0.2">
      <c r="B2453" s="29" t="s">
        <v>2046</v>
      </c>
      <c r="C2453" s="29" t="str">
        <f>VLOOKUP(B2453,所有物料对应供应商单价新旧料号对照!A:C,3,0)</f>
        <v>UFY00014</v>
      </c>
      <c r="D2453" s="29" t="str">
        <f>VLOOKUP(B2453,所有物料对应供应商单价新旧料号对照!A:F,4,0)</f>
        <v>水性 液体 H11D001A水性封闭剂 15KG每桶 透明</v>
      </c>
      <c r="E2453" s="35" t="s">
        <v>2055</v>
      </c>
      <c r="F2453" s="36" t="s">
        <v>7121</v>
      </c>
      <c r="G2453" s="36" t="s">
        <v>7122</v>
      </c>
      <c r="H2453" s="35">
        <v>0</v>
      </c>
      <c r="I2453" s="37">
        <v>30</v>
      </c>
      <c r="J2453" s="52"/>
      <c r="K2453" s="52"/>
      <c r="L2453" s="52">
        <f>IF(VLOOKUP(B2453,Sheet2!A:B,2,FALSE)=0,"",VLOOKUP(B2453,Sheet2!A:B,2,FALSE))</f>
        <v>5</v>
      </c>
    </row>
    <row r="2454" spans="1:12" x14ac:dyDescent="0.2">
      <c r="A2454" t="str">
        <f t="shared" ref="A2454:A2470" si="118">F2454&amp;" "&amp;G2454</f>
        <v>粘合剂 WB8094</v>
      </c>
      <c r="B2454" s="29" t="s">
        <v>7123</v>
      </c>
      <c r="C2454" s="29" t="e">
        <f>VLOOKUP(A2454,Sheet5!A:C,2,FALSE)</f>
        <v>#N/A</v>
      </c>
      <c r="D2454" s="29" t="e">
        <f>VLOOKUP(A2454,Sheet5!A:C,3,FALSE)</f>
        <v>#N/A</v>
      </c>
      <c r="E2454" s="35" t="s">
        <v>2055</v>
      </c>
      <c r="F2454" s="108" t="s">
        <v>2067</v>
      </c>
      <c r="G2454" s="108" t="s">
        <v>7124</v>
      </c>
      <c r="H2454" s="35" t="s">
        <v>1062</v>
      </c>
      <c r="I2454" s="37">
        <v>125</v>
      </c>
      <c r="J2454" s="52"/>
      <c r="K2454" s="52"/>
      <c r="L2454" s="52" t="str">
        <f>IF(VLOOKUP(B2454,Sheet2!A:B,2,FALSE)=0,"",VLOOKUP(B2454,Sheet2!A:B,2,FALSE))</f>
        <v/>
      </c>
    </row>
    <row r="2455" spans="1:12" x14ac:dyDescent="0.2">
      <c r="A2455" t="str">
        <f t="shared" si="118"/>
        <v>小螺丝 0</v>
      </c>
      <c r="B2455" s="29" t="s">
        <v>7125</v>
      </c>
      <c r="C2455" s="29" t="e">
        <f>VLOOKUP(A2455,Sheet5!A:C,2,FALSE)</f>
        <v>#N/A</v>
      </c>
      <c r="D2455" s="29" t="e">
        <f>VLOOKUP(A2455,Sheet5!A:C,3,FALSE)</f>
        <v>#N/A</v>
      </c>
      <c r="E2455" s="35" t="s">
        <v>2079</v>
      </c>
      <c r="F2455" s="108" t="s">
        <v>7126</v>
      </c>
      <c r="G2455" s="108">
        <v>0</v>
      </c>
      <c r="H2455" s="35" t="s">
        <v>2694</v>
      </c>
      <c r="I2455" s="37">
        <v>21000</v>
      </c>
      <c r="J2455" s="52"/>
      <c r="K2455" s="52"/>
      <c r="L2455" s="52" t="str">
        <f>IF(VLOOKUP(B2455,Sheet2!A:B,2,FALSE)=0,"",VLOOKUP(B2455,Sheet2!A:B,2,FALSE))</f>
        <v/>
      </c>
    </row>
    <row r="2456" spans="1:12" x14ac:dyDescent="0.2">
      <c r="A2456" t="str">
        <f t="shared" si="118"/>
        <v>水性固化剂 VWP-791</v>
      </c>
      <c r="B2456" s="29" t="s">
        <v>7127</v>
      </c>
      <c r="C2456" s="29" t="str">
        <f>VLOOKUP(A2456,Sheet5!A:C,2,FALSE)</f>
        <v>UFY00044</v>
      </c>
      <c r="D2456" s="29" t="str">
        <f>VLOOKUP(A2456,Sheet5!A:C,3,FALSE)</f>
        <v>水性固化剂 VWP-791</v>
      </c>
      <c r="E2456" s="35" t="s">
        <v>2055</v>
      </c>
      <c r="F2456" s="108" t="s">
        <v>5328</v>
      </c>
      <c r="G2456" s="108" t="s">
        <v>7128</v>
      </c>
      <c r="H2456" s="35">
        <v>0</v>
      </c>
      <c r="I2456" s="37">
        <v>56.419999999999987</v>
      </c>
      <c r="J2456" s="52"/>
      <c r="K2456" s="52"/>
      <c r="L2456" s="52">
        <f>IF(VLOOKUP(B2456,Sheet2!A:B,2,FALSE)=0,"",VLOOKUP(B2456,Sheet2!A:B,2,FALSE))</f>
        <v>42</v>
      </c>
    </row>
    <row r="2457" spans="1:12" x14ac:dyDescent="0.2">
      <c r="A2457" t="str">
        <f t="shared" si="118"/>
        <v>水性双组份白底漆 VWP-7264D</v>
      </c>
      <c r="B2457" s="29" t="s">
        <v>7129</v>
      </c>
      <c r="C2457" s="29" t="e">
        <f>VLOOKUP(A2457,Sheet5!A:C,2,FALSE)</f>
        <v>#N/A</v>
      </c>
      <c r="D2457" s="29" t="e">
        <f>VLOOKUP(A2457,Sheet5!A:C,3,FALSE)</f>
        <v>#N/A</v>
      </c>
      <c r="E2457" s="35" t="s">
        <v>2055</v>
      </c>
      <c r="F2457" s="108" t="s">
        <v>7130</v>
      </c>
      <c r="G2457" s="108" t="s">
        <v>7131</v>
      </c>
      <c r="H2457" s="35">
        <v>0</v>
      </c>
      <c r="I2457" s="37">
        <v>103.5</v>
      </c>
      <c r="J2457" s="52"/>
      <c r="K2457" s="52"/>
      <c r="L2457" s="52" t="str">
        <f>IF(VLOOKUP(B2457,Sheet2!A:B,2,FALSE)=0,"",VLOOKUP(B2457,Sheet2!A:B,2,FALSE))</f>
        <v/>
      </c>
    </row>
    <row r="2458" spans="1:12" x14ac:dyDescent="0.2">
      <c r="A2458" t="str">
        <f t="shared" si="118"/>
        <v>水性双组份一分光3#色面漆 VWP-72431-03</v>
      </c>
      <c r="B2458" s="29" t="s">
        <v>7132</v>
      </c>
      <c r="C2458" s="29" t="e">
        <f>VLOOKUP(A2458,Sheet5!A:C,2,FALSE)</f>
        <v>#N/A</v>
      </c>
      <c r="D2458" s="29" t="e">
        <f>VLOOKUP(A2458,Sheet5!A:C,3,FALSE)</f>
        <v>#N/A</v>
      </c>
      <c r="E2458" s="35" t="s">
        <v>2055</v>
      </c>
      <c r="F2458" s="108" t="s">
        <v>7133</v>
      </c>
      <c r="G2458" s="108" t="s">
        <v>7134</v>
      </c>
      <c r="H2458" s="35">
        <v>0</v>
      </c>
      <c r="I2458" s="37">
        <v>39.5</v>
      </c>
      <c r="J2458" s="52"/>
      <c r="K2458" s="52"/>
      <c r="L2458" s="52" t="str">
        <f>IF(VLOOKUP(B2458,Sheet2!A:B,2,FALSE)=0,"",VLOOKUP(B2458,Sheet2!A:B,2,FALSE))</f>
        <v/>
      </c>
    </row>
    <row r="2459" spans="1:12" x14ac:dyDescent="0.2">
      <c r="A2459" t="str">
        <f t="shared" si="118"/>
        <v>加宽封箱带 0</v>
      </c>
      <c r="B2459" s="29" t="s">
        <v>7135</v>
      </c>
      <c r="C2459" s="29" t="e">
        <f>VLOOKUP(A2459,Sheet5!A:C,2,FALSE)</f>
        <v>#N/A</v>
      </c>
      <c r="D2459" s="29" t="e">
        <f>VLOOKUP(A2459,Sheet5!A:C,3,FALSE)</f>
        <v>#N/A</v>
      </c>
      <c r="E2459" s="35" t="s">
        <v>2417</v>
      </c>
      <c r="F2459" s="108" t="s">
        <v>7136</v>
      </c>
      <c r="G2459" s="108">
        <v>0</v>
      </c>
      <c r="H2459" s="35">
        <v>0</v>
      </c>
      <c r="I2459" s="37">
        <v>6</v>
      </c>
      <c r="J2459" s="52"/>
      <c r="K2459" s="52"/>
      <c r="L2459" s="52" t="str">
        <f>IF(VLOOKUP(B2459,Sheet2!A:B,2,FALSE)=0,"",VLOOKUP(B2459,Sheet2!A:B,2,FALSE))</f>
        <v/>
      </c>
    </row>
    <row r="2460" spans="1:12" x14ac:dyDescent="0.2">
      <c r="A2460" t="str">
        <f t="shared" si="118"/>
        <v>封边条PVC7040订深灰 0.5*16</v>
      </c>
      <c r="B2460" s="29" t="s">
        <v>7137</v>
      </c>
      <c r="C2460" s="29" t="str">
        <f>VLOOKUP(A2460,Sheet5!A:C,2,FALSE)</f>
        <v>UFM00059</v>
      </c>
      <c r="D2460" s="29" t="str">
        <f>VLOOKUP(A2460,Sheet5!A:C,3,FALSE)</f>
        <v>PVC 封边条 0.5*16mm 哑光灰-072</v>
      </c>
      <c r="E2460" s="35" t="s">
        <v>2055</v>
      </c>
      <c r="F2460" s="108" t="s">
        <v>8386</v>
      </c>
      <c r="G2460" s="108" t="s">
        <v>7095</v>
      </c>
      <c r="H2460" s="35">
        <v>0</v>
      </c>
      <c r="I2460" s="37">
        <v>2000</v>
      </c>
      <c r="J2460" s="52"/>
      <c r="K2460" s="52"/>
      <c r="L2460" s="52">
        <v>2000</v>
      </c>
    </row>
    <row r="2461" spans="1:12" x14ac:dyDescent="0.2">
      <c r="A2461" t="str">
        <f t="shared" si="118"/>
        <v>H206薄边盆 0</v>
      </c>
      <c r="B2461" s="29" t="s">
        <v>7139</v>
      </c>
      <c r="C2461" s="29" t="e">
        <f>VLOOKUP(A2461,Sheet5!A:C,2,FALSE)</f>
        <v>#N/A</v>
      </c>
      <c r="D2461" s="29" t="e">
        <f>VLOOKUP(A2461,Sheet5!A:C,3,FALSE)</f>
        <v>#N/A</v>
      </c>
      <c r="E2461" s="35" t="s">
        <v>2055</v>
      </c>
      <c r="F2461" s="108" t="s">
        <v>7140</v>
      </c>
      <c r="G2461" s="108">
        <v>0</v>
      </c>
      <c r="H2461" s="35">
        <v>0</v>
      </c>
      <c r="I2461" s="37">
        <v>1</v>
      </c>
      <c r="J2461" s="52"/>
      <c r="K2461" s="52"/>
      <c r="L2461" s="52" t="str">
        <f>IF(VLOOKUP(B2461,Sheet2!A:B,2,FALSE)=0,"",VLOOKUP(B2461,Sheet2!A:B,2,FALSE))</f>
        <v/>
      </c>
    </row>
    <row r="2462" spans="1:12" x14ac:dyDescent="0.2">
      <c r="A2462" t="str">
        <f t="shared" si="118"/>
        <v>60E波浪薄边盆 0</v>
      </c>
      <c r="B2462" s="29" t="s">
        <v>7141</v>
      </c>
      <c r="C2462" s="29" t="e">
        <f>VLOOKUP(A2462,Sheet5!A:C,2,FALSE)</f>
        <v>#N/A</v>
      </c>
      <c r="D2462" s="29" t="e">
        <f>VLOOKUP(A2462,Sheet5!A:C,3,FALSE)</f>
        <v>#N/A</v>
      </c>
      <c r="E2462" s="35" t="s">
        <v>2055</v>
      </c>
      <c r="F2462" s="108" t="s">
        <v>7142</v>
      </c>
      <c r="G2462" s="108">
        <v>0</v>
      </c>
      <c r="H2462" s="35">
        <v>0</v>
      </c>
      <c r="I2462" s="37">
        <v>1</v>
      </c>
      <c r="J2462" s="52"/>
      <c r="K2462" s="52"/>
      <c r="L2462" s="52" t="str">
        <f>IF(VLOOKUP(B2462,Sheet2!A:B,2,FALSE)=0,"",VLOOKUP(B2462,Sheet2!A:B,2,FALSE))</f>
        <v/>
      </c>
    </row>
    <row r="2463" spans="1:12" x14ac:dyDescent="0.2">
      <c r="A2463" t="str">
        <f t="shared" si="118"/>
        <v>0E波浪薄边盆 0</v>
      </c>
      <c r="B2463" s="29" t="s">
        <v>7143</v>
      </c>
      <c r="C2463" s="29" t="e">
        <f>VLOOKUP(A2463,Sheet5!A:C,2,FALSE)</f>
        <v>#N/A</v>
      </c>
      <c r="D2463" s="29" t="e">
        <f>VLOOKUP(A2463,Sheet5!A:C,3,FALSE)</f>
        <v>#N/A</v>
      </c>
      <c r="E2463" s="35" t="s">
        <v>2055</v>
      </c>
      <c r="F2463" s="108" t="s">
        <v>7144</v>
      </c>
      <c r="G2463" s="108">
        <v>0</v>
      </c>
      <c r="H2463" s="35">
        <v>0</v>
      </c>
      <c r="I2463" s="37">
        <v>1</v>
      </c>
      <c r="J2463" s="52"/>
      <c r="K2463" s="52"/>
      <c r="L2463" s="52" t="str">
        <f>IF(VLOOKUP(B2463,Sheet2!A:B,2,FALSE)=0,"",VLOOKUP(B2463,Sheet2!A:B,2,FALSE))</f>
        <v/>
      </c>
    </row>
    <row r="2464" spans="1:12" x14ac:dyDescent="0.2">
      <c r="A2464" t="str">
        <f t="shared" si="118"/>
        <v>78110艺术盆 0</v>
      </c>
      <c r="B2464" s="29" t="s">
        <v>7145</v>
      </c>
      <c r="C2464" s="29" t="e">
        <f>VLOOKUP(A2464,Sheet5!A:C,2,FALSE)</f>
        <v>#N/A</v>
      </c>
      <c r="D2464" s="29" t="e">
        <f>VLOOKUP(A2464,Sheet5!A:C,3,FALSE)</f>
        <v>#N/A</v>
      </c>
      <c r="E2464" s="35" t="s">
        <v>2055</v>
      </c>
      <c r="F2464" s="108" t="s">
        <v>7146</v>
      </c>
      <c r="G2464" s="108">
        <v>0</v>
      </c>
      <c r="H2464" s="35">
        <v>0</v>
      </c>
      <c r="I2464" s="37">
        <v>1</v>
      </c>
      <c r="J2464" s="52"/>
      <c r="K2464" s="52"/>
      <c r="L2464" s="52" t="str">
        <f>IF(VLOOKUP(B2464,Sheet2!A:B,2,FALSE)=0,"",VLOOKUP(B2464,Sheet2!A:B,2,FALSE))</f>
        <v/>
      </c>
    </row>
    <row r="2465" spans="1:12" x14ac:dyDescent="0.2">
      <c r="A2465" t="str">
        <f t="shared" si="118"/>
        <v>78105艺术盆 0</v>
      </c>
      <c r="B2465" s="29" t="s">
        <v>7147</v>
      </c>
      <c r="C2465" s="29" t="e">
        <f>VLOOKUP(A2465,Sheet5!A:C,2,FALSE)</f>
        <v>#N/A</v>
      </c>
      <c r="D2465" s="29" t="e">
        <f>VLOOKUP(A2465,Sheet5!A:C,3,FALSE)</f>
        <v>#N/A</v>
      </c>
      <c r="E2465" s="35" t="s">
        <v>2055</v>
      </c>
      <c r="F2465" s="108" t="s">
        <v>7148</v>
      </c>
      <c r="G2465" s="108">
        <v>0</v>
      </c>
      <c r="H2465" s="35">
        <v>0</v>
      </c>
      <c r="I2465" s="37">
        <v>1</v>
      </c>
      <c r="J2465" s="52"/>
      <c r="K2465" s="52"/>
      <c r="L2465" s="52" t="str">
        <f>IF(VLOOKUP(B2465,Sheet2!A:B,2,FALSE)=0,"",VLOOKUP(B2465,Sheet2!A:B,2,FALSE))</f>
        <v/>
      </c>
    </row>
    <row r="2466" spans="1:12" x14ac:dyDescent="0.2">
      <c r="A2466" t="str">
        <f t="shared" si="118"/>
        <v>0674艺术盆 0</v>
      </c>
      <c r="B2466" s="29" t="s">
        <v>7149</v>
      </c>
      <c r="C2466" s="29" t="e">
        <f>VLOOKUP(A2466,Sheet5!A:C,2,FALSE)</f>
        <v>#N/A</v>
      </c>
      <c r="D2466" s="29" t="e">
        <f>VLOOKUP(A2466,Sheet5!A:C,3,FALSE)</f>
        <v>#N/A</v>
      </c>
      <c r="E2466" s="35" t="s">
        <v>2055</v>
      </c>
      <c r="F2466" s="108" t="s">
        <v>7150</v>
      </c>
      <c r="G2466" s="108">
        <v>0</v>
      </c>
      <c r="H2466" s="35">
        <v>0</v>
      </c>
      <c r="I2466" s="37">
        <v>1</v>
      </c>
      <c r="J2466" s="52"/>
      <c r="K2466" s="52"/>
      <c r="L2466" s="52" t="str">
        <f>IF(VLOOKUP(B2466,Sheet2!A:B,2,FALSE)=0,"",VLOOKUP(B2466,Sheet2!A:B,2,FALSE))</f>
        <v/>
      </c>
    </row>
    <row r="2467" spans="1:12" x14ac:dyDescent="0.2">
      <c r="A2467" t="str">
        <f t="shared" si="118"/>
        <v>标贴印刷不干胶 100*50</v>
      </c>
      <c r="B2467" s="29" t="s">
        <v>7151</v>
      </c>
      <c r="C2467" s="29" t="e">
        <f>VLOOKUP(A2467,Sheet5!A:C,2,FALSE)</f>
        <v>#N/A</v>
      </c>
      <c r="D2467" s="29" t="e">
        <f>VLOOKUP(A2467,Sheet5!A:C,3,FALSE)</f>
        <v>#N/A</v>
      </c>
      <c r="E2467" s="35" t="s">
        <v>2093</v>
      </c>
      <c r="F2467" s="108" t="s">
        <v>7152</v>
      </c>
      <c r="G2467" s="108" t="s">
        <v>6539</v>
      </c>
      <c r="H2467" s="35">
        <v>0</v>
      </c>
      <c r="I2467" s="37">
        <v>9988</v>
      </c>
      <c r="J2467" s="52"/>
      <c r="K2467" s="52"/>
      <c r="L2467" s="52" t="str">
        <f>IF(VLOOKUP(B2467,Sheet2!A:B,2,FALSE)=0,"",VLOOKUP(B2467,Sheet2!A:B,2,FALSE))</f>
        <v/>
      </c>
    </row>
    <row r="2468" spans="1:12" x14ac:dyDescent="0.2">
      <c r="A2468" t="str">
        <f t="shared" si="118"/>
        <v>标贴印刷不干胶 50*200</v>
      </c>
      <c r="B2468" s="29" t="s">
        <v>7153</v>
      </c>
      <c r="C2468" s="29" t="e">
        <f>VLOOKUP(A2468,Sheet5!A:C,2,FALSE)</f>
        <v>#N/A</v>
      </c>
      <c r="D2468" s="29" t="e">
        <f>VLOOKUP(A2468,Sheet5!A:C,3,FALSE)</f>
        <v>#N/A</v>
      </c>
      <c r="E2468" s="35" t="s">
        <v>2093</v>
      </c>
      <c r="F2468" s="108" t="s">
        <v>7152</v>
      </c>
      <c r="G2468" s="108" t="s">
        <v>7154</v>
      </c>
      <c r="H2468" s="35">
        <v>0</v>
      </c>
      <c r="I2468" s="37">
        <v>10000</v>
      </c>
      <c r="J2468" s="52"/>
      <c r="K2468" s="52"/>
      <c r="L2468" s="52" t="str">
        <f>IF(VLOOKUP(B2468,Sheet2!A:B,2,FALSE)=0,"",VLOOKUP(B2468,Sheet2!A:B,2,FALSE))</f>
        <v/>
      </c>
    </row>
    <row r="2469" spans="1:12" x14ac:dyDescent="0.2">
      <c r="A2469" t="str">
        <f t="shared" si="118"/>
        <v>标贴印刷不干胶 134*190</v>
      </c>
      <c r="B2469" s="29" t="s">
        <v>7155</v>
      </c>
      <c r="C2469" s="29" t="e">
        <f>VLOOKUP(A2469,Sheet5!A:C,2,FALSE)</f>
        <v>#N/A</v>
      </c>
      <c r="D2469" s="29" t="e">
        <f>VLOOKUP(A2469,Sheet5!A:C,3,FALSE)</f>
        <v>#N/A</v>
      </c>
      <c r="E2469" s="35" t="s">
        <v>2093</v>
      </c>
      <c r="F2469" s="108" t="s">
        <v>7152</v>
      </c>
      <c r="G2469" s="108" t="s">
        <v>5833</v>
      </c>
      <c r="H2469" s="35">
        <v>0</v>
      </c>
      <c r="I2469" s="37">
        <v>2000</v>
      </c>
      <c r="J2469" s="52"/>
      <c r="K2469" s="52"/>
      <c r="L2469" s="52" t="str">
        <f>IF(VLOOKUP(B2469,Sheet2!A:B,2,FALSE)=0,"",VLOOKUP(B2469,Sheet2!A:B,2,FALSE))</f>
        <v/>
      </c>
    </row>
    <row r="2470" spans="1:12" x14ac:dyDescent="0.2">
      <c r="A2470" t="str">
        <f t="shared" si="118"/>
        <v>挂式水箱 F6CC</v>
      </c>
      <c r="B2470" s="29" t="s">
        <v>7156</v>
      </c>
      <c r="C2470" s="29" t="e">
        <f>VLOOKUP(A2470,Sheet5!A:C,2,FALSE)</f>
        <v>#N/A</v>
      </c>
      <c r="D2470" s="29" t="e">
        <f>VLOOKUP(A2470,Sheet5!A:C,3,FALSE)</f>
        <v>#N/A</v>
      </c>
      <c r="E2470" s="35" t="s">
        <v>6225</v>
      </c>
      <c r="F2470" s="108" t="s">
        <v>6540</v>
      </c>
      <c r="G2470" s="108" t="s">
        <v>7157</v>
      </c>
      <c r="H2470" s="35">
        <v>0</v>
      </c>
      <c r="I2470" s="37">
        <v>-865</v>
      </c>
      <c r="J2470" s="52"/>
      <c r="K2470" s="52"/>
      <c r="L2470" s="52" t="str">
        <f>IF(VLOOKUP(B2470,Sheet2!A:B,2,FALSE)=0,"",VLOOKUP(B2470,Sheet2!A:B,2,FALSE))</f>
        <v/>
      </c>
    </row>
    <row r="2471" spans="1:12" x14ac:dyDescent="0.2">
      <c r="B2471" s="29" t="s">
        <v>1259</v>
      </c>
      <c r="C2471" s="29" t="str">
        <f>VLOOKUP(B2471,所有物料对应供应商单价新旧料号对照!A:C,3,0)</f>
        <v>UFM00097</v>
      </c>
      <c r="D2471" s="29" t="str">
        <f>VLOOKUP(B2471,所有物料对应供应商单价新旧料号对照!A:F,4,0)</f>
        <v>中密度纤维 E1 UF9053102曲面 曲面板 R135*515*500 素板</v>
      </c>
      <c r="E2471" s="35" t="s">
        <v>2055</v>
      </c>
      <c r="F2471" s="36" t="s">
        <v>7158</v>
      </c>
      <c r="G2471" s="36">
        <v>9053102</v>
      </c>
      <c r="H2471" s="35">
        <v>0</v>
      </c>
      <c r="I2471" s="37">
        <v>122</v>
      </c>
      <c r="J2471" s="52"/>
      <c r="K2471" s="52"/>
      <c r="L2471" s="52" t="str">
        <f>IF(VLOOKUP(B2471,Sheet2!A:B,2,FALSE)=0,"",VLOOKUP(B2471,Sheet2!A:B,2,FALSE))</f>
        <v/>
      </c>
    </row>
    <row r="2472" spans="1:12" x14ac:dyDescent="0.2">
      <c r="B2472" s="29" t="s">
        <v>1261</v>
      </c>
      <c r="C2472" s="29" t="str">
        <f>VLOOKUP(B2472,所有物料对应供应商单价新旧料号对照!A:C,3,0)</f>
        <v>UFM00103</v>
      </c>
      <c r="D2472" s="29" t="str">
        <f>VLOOKUP(B2472,所有物料对应供应商单价新旧料号对照!A:F,4,0)</f>
        <v>中密度纤维 E1 UF9053202曲面 曲面板 R135*615*500 素板</v>
      </c>
      <c r="E2472" s="35" t="s">
        <v>2055</v>
      </c>
      <c r="F2472" s="36" t="s">
        <v>7158</v>
      </c>
      <c r="G2472" s="36">
        <v>9053202</v>
      </c>
      <c r="H2472" s="35">
        <v>0</v>
      </c>
      <c r="I2472" s="37">
        <v>55</v>
      </c>
      <c r="J2472" s="52"/>
      <c r="K2472" s="52"/>
      <c r="L2472" s="52" t="str">
        <f>IF(VLOOKUP(B2472,Sheet2!A:B,2,FALSE)=0,"",VLOOKUP(B2472,Sheet2!A:B,2,FALSE))</f>
        <v/>
      </c>
    </row>
    <row r="2473" spans="1:12" x14ac:dyDescent="0.2">
      <c r="A2473" t="str">
        <f t="shared" ref="A2473:A2483" si="119">F2473&amp;" "&amp;G2473</f>
        <v>中边盆 0</v>
      </c>
      <c r="B2473" s="29" t="s">
        <v>7159</v>
      </c>
      <c r="C2473" s="29" t="e">
        <f>VLOOKUP(A2473,Sheet5!A:C,2,FALSE)</f>
        <v>#N/A</v>
      </c>
      <c r="D2473" s="29" t="e">
        <f>VLOOKUP(A2473,Sheet5!A:C,3,FALSE)</f>
        <v>#N/A</v>
      </c>
      <c r="E2473" s="35" t="s">
        <v>2055</v>
      </c>
      <c r="F2473" s="108" t="s">
        <v>7160</v>
      </c>
      <c r="G2473" s="108">
        <v>0</v>
      </c>
      <c r="H2473" s="35">
        <v>0</v>
      </c>
      <c r="I2473" s="37">
        <v>6</v>
      </c>
      <c r="J2473" s="52"/>
      <c r="K2473" s="52"/>
      <c r="L2473" s="52" t="str">
        <f>IF(VLOOKUP(B2473,Sheet2!A:B,2,FALSE)=0,"",VLOOKUP(B2473,Sheet2!A:B,2,FALSE))</f>
        <v/>
      </c>
    </row>
    <row r="2474" spans="1:12" x14ac:dyDescent="0.2">
      <c r="A2474" t="str">
        <f t="shared" si="119"/>
        <v>艺术盆 0</v>
      </c>
      <c r="B2474" s="29" t="s">
        <v>7161</v>
      </c>
      <c r="C2474" s="29" t="e">
        <f>VLOOKUP(A2474,Sheet5!A:C,2,FALSE)</f>
        <v>#N/A</v>
      </c>
      <c r="D2474" s="29" t="e">
        <f>VLOOKUP(A2474,Sheet5!A:C,3,FALSE)</f>
        <v>#N/A</v>
      </c>
      <c r="E2474" s="35" t="s">
        <v>2055</v>
      </c>
      <c r="F2474" s="108" t="s">
        <v>7162</v>
      </c>
      <c r="G2474" s="108">
        <v>0</v>
      </c>
      <c r="H2474" s="35">
        <v>0</v>
      </c>
      <c r="I2474" s="37">
        <v>3</v>
      </c>
      <c r="J2474" s="52"/>
      <c r="K2474" s="52"/>
      <c r="L2474" s="52" t="str">
        <f>IF(VLOOKUP(B2474,Sheet2!A:B,2,FALSE)=0,"",VLOOKUP(B2474,Sheet2!A:B,2,FALSE))</f>
        <v/>
      </c>
    </row>
    <row r="2475" spans="1:12" x14ac:dyDescent="0.2">
      <c r="A2475" t="str">
        <f t="shared" si="119"/>
        <v>岩板劳伦金 110*50</v>
      </c>
      <c r="B2475" s="29" t="s">
        <v>7163</v>
      </c>
      <c r="C2475" s="29" t="e">
        <f>VLOOKUP(A2475,Sheet5!A:C,2,FALSE)</f>
        <v>#N/A</v>
      </c>
      <c r="D2475" s="29" t="e">
        <f>VLOOKUP(A2475,Sheet5!A:C,3,FALSE)</f>
        <v>#N/A</v>
      </c>
      <c r="E2475" s="35" t="s">
        <v>2055</v>
      </c>
      <c r="F2475" s="108" t="s">
        <v>7164</v>
      </c>
      <c r="G2475" s="108" t="s">
        <v>7165</v>
      </c>
      <c r="H2475" s="35">
        <v>0</v>
      </c>
      <c r="I2475" s="37">
        <v>1</v>
      </c>
      <c r="J2475" s="52"/>
      <c r="K2475" s="52"/>
      <c r="L2475" s="52" t="str">
        <f>IF(VLOOKUP(B2475,Sheet2!A:B,2,FALSE)=0,"",VLOOKUP(B2475,Sheet2!A:B,2,FALSE))</f>
        <v/>
      </c>
    </row>
    <row r="2476" spans="1:12" x14ac:dyDescent="0.2">
      <c r="A2476" t="str">
        <f t="shared" si="119"/>
        <v>岩板鱼肚白 93.5*55</v>
      </c>
      <c r="B2476" s="29" t="s">
        <v>7166</v>
      </c>
      <c r="C2476" s="29" t="e">
        <f>VLOOKUP(A2476,Sheet5!A:C,2,FALSE)</f>
        <v>#N/A</v>
      </c>
      <c r="D2476" s="29" t="e">
        <f>VLOOKUP(A2476,Sheet5!A:C,3,FALSE)</f>
        <v>#N/A</v>
      </c>
      <c r="E2476" s="35" t="s">
        <v>2055</v>
      </c>
      <c r="F2476" s="108" t="s">
        <v>7167</v>
      </c>
      <c r="G2476" s="108" t="s">
        <v>7168</v>
      </c>
      <c r="H2476" s="35">
        <v>0</v>
      </c>
      <c r="I2476" s="37">
        <v>1</v>
      </c>
      <c r="J2476" s="52"/>
      <c r="K2476" s="52"/>
      <c r="L2476" s="52" t="str">
        <f>IF(VLOOKUP(B2476,Sheet2!A:B,2,FALSE)=0,"",VLOOKUP(B2476,Sheet2!A:B,2,FALSE))</f>
        <v/>
      </c>
    </row>
    <row r="2477" spans="1:12" x14ac:dyDescent="0.2">
      <c r="A2477" t="str">
        <f t="shared" si="119"/>
        <v>白色石英石9906302台面板 1000*580</v>
      </c>
      <c r="B2477" s="29" t="s">
        <v>7169</v>
      </c>
      <c r="C2477" s="29" t="e">
        <f>VLOOKUP(A2477,Sheet5!A:C,2,FALSE)</f>
        <v>#N/A</v>
      </c>
      <c r="D2477" s="29" t="e">
        <f>VLOOKUP(A2477,Sheet5!A:C,3,FALSE)</f>
        <v>#N/A</v>
      </c>
      <c r="E2477" s="35" t="s">
        <v>2055</v>
      </c>
      <c r="F2477" s="108" t="s">
        <v>8773</v>
      </c>
      <c r="G2477" s="108" t="s">
        <v>7171</v>
      </c>
      <c r="H2477" s="35">
        <v>0</v>
      </c>
      <c r="I2477" s="37">
        <v>2</v>
      </c>
      <c r="J2477" s="52"/>
      <c r="K2477" s="52"/>
      <c r="L2477" s="52" t="str">
        <f>IF(VLOOKUP(B2477,Sheet2!A:B,2,FALSE)=0,"",VLOOKUP(B2477,Sheet2!A:B,2,FALSE))</f>
        <v/>
      </c>
    </row>
    <row r="2478" spans="1:12" x14ac:dyDescent="0.2">
      <c r="A2478" t="str">
        <f t="shared" si="119"/>
        <v>法国玫瑰96491012台面板 1200*600</v>
      </c>
      <c r="B2478" s="29" t="s">
        <v>7172</v>
      </c>
      <c r="C2478" s="29" t="e">
        <f>VLOOKUP(A2478,Sheet5!A:C,2,FALSE)</f>
        <v>#N/A</v>
      </c>
      <c r="D2478" s="29" t="e">
        <f>VLOOKUP(A2478,Sheet5!A:C,3,FALSE)</f>
        <v>#N/A</v>
      </c>
      <c r="E2478" s="35" t="s">
        <v>2055</v>
      </c>
      <c r="F2478" s="108" t="s">
        <v>8774</v>
      </c>
      <c r="G2478" s="108" t="s">
        <v>7174</v>
      </c>
      <c r="H2478" s="35">
        <v>0</v>
      </c>
      <c r="I2478" s="37">
        <v>2</v>
      </c>
      <c r="J2478" s="52"/>
      <c r="K2478" s="52"/>
      <c r="L2478" s="52" t="str">
        <f>IF(VLOOKUP(B2478,Sheet2!A:B,2,FALSE)=0,"",VLOOKUP(B2478,Sheet2!A:B,2,FALSE))</f>
        <v/>
      </c>
    </row>
    <row r="2479" spans="1:12" x14ac:dyDescent="0.2">
      <c r="A2479" t="str">
        <f t="shared" si="119"/>
        <v>镜片 594*600*5</v>
      </c>
      <c r="B2479" s="29" t="s">
        <v>7175</v>
      </c>
      <c r="C2479" s="29" t="e">
        <f>VLOOKUP(A2479,Sheet5!A:C,2,FALSE)</f>
        <v>#N/A</v>
      </c>
      <c r="D2479" s="29" t="e">
        <f>VLOOKUP(A2479,Sheet5!A:C,3,FALSE)</f>
        <v>#N/A</v>
      </c>
      <c r="E2479" s="35" t="s">
        <v>2055</v>
      </c>
      <c r="F2479" s="108" t="s">
        <v>5154</v>
      </c>
      <c r="G2479" s="108" t="s">
        <v>7177</v>
      </c>
      <c r="H2479" s="35" t="s">
        <v>2484</v>
      </c>
      <c r="I2479" s="37">
        <v>171</v>
      </c>
      <c r="J2479" s="52"/>
      <c r="K2479" s="52"/>
      <c r="L2479" s="52" t="str">
        <f>IF(VLOOKUP(B2479,Sheet2!A:B,2,FALSE)=0,"",VLOOKUP(B2479,Sheet2!A:B,2,FALSE))</f>
        <v/>
      </c>
    </row>
    <row r="2480" spans="1:12" x14ac:dyDescent="0.2">
      <c r="A2480" t="str">
        <f t="shared" si="119"/>
        <v>镜片 449*437*5</v>
      </c>
      <c r="B2480" s="29" t="s">
        <v>7178</v>
      </c>
      <c r="C2480" s="29" t="e">
        <f>VLOOKUP(A2480,Sheet5!A:C,2,FALSE)</f>
        <v>#N/A</v>
      </c>
      <c r="D2480" s="29" t="e">
        <f>VLOOKUP(A2480,Sheet5!A:C,3,FALSE)</f>
        <v>#N/A</v>
      </c>
      <c r="E2480" s="35" t="s">
        <v>2055</v>
      </c>
      <c r="F2480" s="108" t="s">
        <v>5154</v>
      </c>
      <c r="G2480" s="108" t="s">
        <v>7179</v>
      </c>
      <c r="H2480" s="35" t="s">
        <v>2484</v>
      </c>
      <c r="I2480" s="37">
        <v>280</v>
      </c>
      <c r="J2480" s="52"/>
      <c r="K2480" s="52"/>
      <c r="L2480" s="52" t="str">
        <f>IF(VLOOKUP(B2480,Sheet2!A:B,2,FALSE)=0,"",VLOOKUP(B2480,Sheet2!A:B,2,FALSE))</f>
        <v/>
      </c>
    </row>
    <row r="2481" spans="1:12" x14ac:dyDescent="0.2">
      <c r="A2481" t="str">
        <f t="shared" si="119"/>
        <v>镜片 474*572*5</v>
      </c>
      <c r="B2481" s="29" t="s">
        <v>7180</v>
      </c>
      <c r="C2481" s="29" t="e">
        <f>VLOOKUP(A2481,Sheet5!A:C,2,FALSE)</f>
        <v>#N/A</v>
      </c>
      <c r="D2481" s="29" t="e">
        <f>VLOOKUP(A2481,Sheet5!A:C,3,FALSE)</f>
        <v>#N/A</v>
      </c>
      <c r="E2481" s="35" t="s">
        <v>2055</v>
      </c>
      <c r="F2481" s="108" t="s">
        <v>5154</v>
      </c>
      <c r="G2481" s="108" t="s">
        <v>7181</v>
      </c>
      <c r="H2481" s="35" t="s">
        <v>2484</v>
      </c>
      <c r="I2481" s="37">
        <v>1</v>
      </c>
      <c r="J2481" s="52"/>
      <c r="K2481" s="52"/>
      <c r="L2481" s="52" t="str">
        <f>IF(VLOOKUP(B2481,Sheet2!A:B,2,FALSE)=0,"",VLOOKUP(B2481,Sheet2!A:B,2,FALSE))</f>
        <v/>
      </c>
    </row>
    <row r="2482" spans="1:12" x14ac:dyDescent="0.2">
      <c r="A2482" t="str">
        <f t="shared" si="119"/>
        <v>镜片 348*800*5</v>
      </c>
      <c r="B2482" s="29" t="s">
        <v>7182</v>
      </c>
      <c r="C2482" s="29" t="e">
        <f>VLOOKUP(A2482,Sheet5!A:C,2,FALSE)</f>
        <v>#N/A</v>
      </c>
      <c r="D2482" s="29" t="e">
        <f>VLOOKUP(A2482,Sheet5!A:C,3,FALSE)</f>
        <v>#N/A</v>
      </c>
      <c r="E2482" s="35" t="s">
        <v>2055</v>
      </c>
      <c r="F2482" s="108" t="s">
        <v>5154</v>
      </c>
      <c r="G2482" s="108" t="s">
        <v>7183</v>
      </c>
      <c r="H2482" s="35" t="s">
        <v>2484</v>
      </c>
      <c r="I2482" s="37">
        <v>1</v>
      </c>
      <c r="J2482" s="52"/>
      <c r="K2482" s="52"/>
      <c r="L2482" s="52" t="str">
        <f>IF(VLOOKUP(B2482,Sheet2!A:B,2,FALSE)=0,"",VLOOKUP(B2482,Sheet2!A:B,2,FALSE))</f>
        <v/>
      </c>
    </row>
    <row r="2483" spans="1:12" x14ac:dyDescent="0.2">
      <c r="A2483" t="str">
        <f t="shared" si="119"/>
        <v>镜片 290*572*5</v>
      </c>
      <c r="B2483" s="29" t="s">
        <v>7184</v>
      </c>
      <c r="C2483" s="29" t="e">
        <f>VLOOKUP(A2483,Sheet5!A:C,2,FALSE)</f>
        <v>#N/A</v>
      </c>
      <c r="D2483" s="29" t="e">
        <f>VLOOKUP(A2483,Sheet5!A:C,3,FALSE)</f>
        <v>#N/A</v>
      </c>
      <c r="E2483" s="35" t="s">
        <v>2055</v>
      </c>
      <c r="F2483" s="108" t="s">
        <v>5154</v>
      </c>
      <c r="G2483" s="108" t="s">
        <v>7185</v>
      </c>
      <c r="H2483" s="35" t="s">
        <v>2484</v>
      </c>
      <c r="I2483" s="37">
        <v>2</v>
      </c>
      <c r="J2483" s="52"/>
      <c r="K2483" s="52"/>
      <c r="L2483" s="52" t="str">
        <f>IF(VLOOKUP(B2483,Sheet2!A:B,2,FALSE)=0,"",VLOOKUP(B2483,Sheet2!A:B,2,FALSE))</f>
        <v/>
      </c>
    </row>
    <row r="2484" spans="1:12" x14ac:dyDescent="0.2">
      <c r="B2484" s="29" t="s">
        <v>1481</v>
      </c>
      <c r="C2484" s="29" t="str">
        <f>VLOOKUP(B2484,所有物料对应供应商单价新旧料号对照!A:C,3,0)</f>
        <v>UFGCB001</v>
      </c>
      <c r="D2484" s="29" t="str">
        <f>VLOOKUP(B2484,所有物料对应供应商单价新旧料号对照!A:F,4,0)</f>
        <v>白玻 钢化 玻璃层板 526*95*5mm 直边</v>
      </c>
      <c r="E2484" s="35" t="s">
        <v>2055</v>
      </c>
      <c r="F2484" s="36" t="s">
        <v>7186</v>
      </c>
      <c r="G2484" s="36" t="s">
        <v>7187</v>
      </c>
      <c r="H2484" s="35">
        <v>0</v>
      </c>
      <c r="I2484" s="37">
        <v>516</v>
      </c>
      <c r="J2484" s="52"/>
      <c r="K2484" s="52"/>
      <c r="L2484" s="52">
        <v>524</v>
      </c>
    </row>
    <row r="2485" spans="1:12" x14ac:dyDescent="0.2">
      <c r="A2485" t="str">
        <f>F2485&amp;" "&amp;G2485</f>
        <v>刚化玻璃 477*278*5</v>
      </c>
      <c r="B2485" s="29" t="s">
        <v>7188</v>
      </c>
      <c r="C2485" s="29" t="str">
        <f>VLOOKUP(A2485,Sheet5!A:C,2,FALSE)</f>
        <v>UFGCB018</v>
      </c>
      <c r="D2485" s="29" t="str">
        <f>VLOOKUP(A2485,Sheet5!A:C,3,FALSE)</f>
        <v>白玻 钢化 玻璃层板 477*278*5mm 直边</v>
      </c>
      <c r="E2485" s="35" t="s">
        <v>2055</v>
      </c>
      <c r="F2485" s="108" t="s">
        <v>7186</v>
      </c>
      <c r="G2485" s="108" t="s">
        <v>7189</v>
      </c>
      <c r="H2485" s="35">
        <v>0</v>
      </c>
      <c r="I2485" s="37">
        <v>4</v>
      </c>
      <c r="J2485" s="52"/>
      <c r="K2485" s="52"/>
      <c r="L2485" s="52">
        <v>4</v>
      </c>
    </row>
    <row r="2486" spans="1:12" x14ac:dyDescent="0.2">
      <c r="B2486" s="29" t="s">
        <v>1464</v>
      </c>
      <c r="C2486" s="29" t="str">
        <f>VLOOKUP(B2486,所有物料对应供应商单价新旧料号对照!A:C,3,0)</f>
        <v>UFGJP001</v>
      </c>
      <c r="D2486" s="29" t="str">
        <f>VLOOKUP(B2486,所有物料对应供应商单价新旧料号对照!A:F,4,0)</f>
        <v>无铜镜片 449*437*3mm</v>
      </c>
      <c r="E2486" s="35" t="s">
        <v>2055</v>
      </c>
      <c r="F2486" s="36" t="s">
        <v>7186</v>
      </c>
      <c r="G2486" s="36" t="s">
        <v>7190</v>
      </c>
      <c r="H2486" s="35">
        <v>0</v>
      </c>
      <c r="I2486" s="37">
        <v>251</v>
      </c>
      <c r="J2486" s="52"/>
      <c r="K2486" s="52"/>
      <c r="L2486" s="52">
        <v>256</v>
      </c>
    </row>
    <row r="2487" spans="1:12" x14ac:dyDescent="0.2">
      <c r="A2487" t="str">
        <f t="shared" ref="A2487:A2493" si="120">F2487&amp;" "&amp;G2487</f>
        <v>牛卡无印刷 845*245*995</v>
      </c>
      <c r="B2487" s="29" t="s">
        <v>7191</v>
      </c>
      <c r="C2487" s="29" t="e">
        <f>VLOOKUP(A2487,Sheet5!A:C,2,FALSE)</f>
        <v>#N/A</v>
      </c>
      <c r="D2487" s="29" t="e">
        <f>VLOOKUP(A2487,Sheet5!A:C,3,FALSE)</f>
        <v>#N/A</v>
      </c>
      <c r="E2487" s="35" t="s">
        <v>2093</v>
      </c>
      <c r="F2487" s="108" t="s">
        <v>2931</v>
      </c>
      <c r="G2487" s="108" t="s">
        <v>7192</v>
      </c>
      <c r="H2487" s="35">
        <v>0</v>
      </c>
      <c r="I2487" s="37">
        <v>12</v>
      </c>
      <c r="J2487" s="52"/>
      <c r="K2487" s="52"/>
      <c r="L2487" s="52" t="str">
        <f>IF(VLOOKUP(B2487,Sheet2!A:B,2,FALSE)=0,"",VLOOKUP(B2487,Sheet2!A:B,2,FALSE))</f>
        <v/>
      </c>
    </row>
    <row r="2488" spans="1:12" x14ac:dyDescent="0.2">
      <c r="A2488" t="str">
        <f t="shared" si="120"/>
        <v>牛卡无印刷纸箱 845*185*845</v>
      </c>
      <c r="B2488" s="29" t="s">
        <v>7193</v>
      </c>
      <c r="C2488" s="29" t="e">
        <f>VLOOKUP(A2488,Sheet5!A:C,2,FALSE)</f>
        <v>#N/A</v>
      </c>
      <c r="D2488" s="29" t="e">
        <f>VLOOKUP(A2488,Sheet5!A:C,3,FALSE)</f>
        <v>#N/A</v>
      </c>
      <c r="E2488" s="35" t="s">
        <v>2093</v>
      </c>
      <c r="F2488" s="108" t="s">
        <v>7194</v>
      </c>
      <c r="G2488" s="108" t="s">
        <v>7048</v>
      </c>
      <c r="H2488" s="35">
        <v>0</v>
      </c>
      <c r="I2488" s="37">
        <v>40</v>
      </c>
      <c r="J2488" s="52"/>
      <c r="K2488" s="52"/>
      <c r="L2488" s="52" t="str">
        <f>IF(VLOOKUP(B2488,Sheet2!A:B,2,FALSE)=0,"",VLOOKUP(B2488,Sheet2!A:B,2,FALSE))</f>
        <v/>
      </c>
    </row>
    <row r="2489" spans="1:12" x14ac:dyDescent="0.2">
      <c r="A2489" t="str">
        <f t="shared" si="120"/>
        <v>牛卡无印刷纸箱 845*495*555</v>
      </c>
      <c r="B2489" s="29" t="s">
        <v>7195</v>
      </c>
      <c r="C2489" s="29" t="e">
        <f>VLOOKUP(A2489,Sheet5!A:C,2,FALSE)</f>
        <v>#N/A</v>
      </c>
      <c r="D2489" s="29" t="e">
        <f>VLOOKUP(A2489,Sheet5!A:C,3,FALSE)</f>
        <v>#N/A</v>
      </c>
      <c r="E2489" s="35" t="s">
        <v>2093</v>
      </c>
      <c r="F2489" s="108" t="s">
        <v>7194</v>
      </c>
      <c r="G2489" s="108" t="s">
        <v>7075</v>
      </c>
      <c r="H2489" s="35">
        <v>0</v>
      </c>
      <c r="I2489" s="37">
        <v>20</v>
      </c>
      <c r="J2489" s="52"/>
      <c r="K2489" s="52"/>
      <c r="L2489" s="52" t="str">
        <f>IF(VLOOKUP(B2489,Sheet2!A:B,2,FALSE)=0,"",VLOOKUP(B2489,Sheet2!A:B,2,FALSE))</f>
        <v/>
      </c>
    </row>
    <row r="2490" spans="1:12" x14ac:dyDescent="0.2">
      <c r="A2490" t="str">
        <f t="shared" si="120"/>
        <v>牛卡无印刷纸箱 825*500*495</v>
      </c>
      <c r="B2490" s="29" t="s">
        <v>7196</v>
      </c>
      <c r="C2490" s="29" t="e">
        <f>VLOOKUP(A2490,Sheet5!A:C,2,FALSE)</f>
        <v>#N/A</v>
      </c>
      <c r="D2490" s="29" t="e">
        <f>VLOOKUP(A2490,Sheet5!A:C,3,FALSE)</f>
        <v>#N/A</v>
      </c>
      <c r="E2490" s="35" t="s">
        <v>2093</v>
      </c>
      <c r="F2490" s="108" t="s">
        <v>7194</v>
      </c>
      <c r="G2490" s="108" t="s">
        <v>7197</v>
      </c>
      <c r="H2490" s="35">
        <v>0</v>
      </c>
      <c r="I2490" s="37">
        <v>2</v>
      </c>
      <c r="J2490" s="52"/>
      <c r="K2490" s="52"/>
      <c r="L2490" s="52" t="str">
        <f>IF(VLOOKUP(B2490,Sheet2!A:B,2,FALSE)=0,"",VLOOKUP(B2490,Sheet2!A:B,2,FALSE))</f>
        <v/>
      </c>
    </row>
    <row r="2491" spans="1:12" x14ac:dyDescent="0.2">
      <c r="A2491" t="str">
        <f t="shared" si="120"/>
        <v>牛卡无印刷纸箱 810*480*480</v>
      </c>
      <c r="B2491" s="29" t="s">
        <v>7198</v>
      </c>
      <c r="C2491" s="29" t="e">
        <f>VLOOKUP(A2491,Sheet5!A:C,2,FALSE)</f>
        <v>#N/A</v>
      </c>
      <c r="D2491" s="29" t="e">
        <f>VLOOKUP(A2491,Sheet5!A:C,3,FALSE)</f>
        <v>#N/A</v>
      </c>
      <c r="E2491" s="35" t="s">
        <v>2093</v>
      </c>
      <c r="F2491" s="108" t="s">
        <v>7194</v>
      </c>
      <c r="G2491" s="108" t="s">
        <v>7199</v>
      </c>
      <c r="H2491" s="35">
        <v>0</v>
      </c>
      <c r="I2491" s="37">
        <v>1</v>
      </c>
      <c r="J2491" s="52"/>
      <c r="K2491" s="52"/>
      <c r="L2491" s="52" t="str">
        <f>IF(VLOOKUP(B2491,Sheet2!A:B,2,FALSE)=0,"",VLOOKUP(B2491,Sheet2!A:B,2,FALSE))</f>
        <v/>
      </c>
    </row>
    <row r="2492" spans="1:12" x14ac:dyDescent="0.2">
      <c r="A2492" t="str">
        <f t="shared" si="120"/>
        <v>牛卡无印刷纸箱 645*185*845</v>
      </c>
      <c r="B2492" s="29" t="s">
        <v>7200</v>
      </c>
      <c r="C2492" s="29" t="e">
        <f>VLOOKUP(A2492,Sheet5!A:C,2,FALSE)</f>
        <v>#N/A</v>
      </c>
      <c r="D2492" s="29" t="e">
        <f>VLOOKUP(A2492,Sheet5!A:C,3,FALSE)</f>
        <v>#N/A</v>
      </c>
      <c r="E2492" s="35" t="s">
        <v>2093</v>
      </c>
      <c r="F2492" s="108" t="s">
        <v>7194</v>
      </c>
      <c r="G2492" s="108" t="s">
        <v>7050</v>
      </c>
      <c r="H2492" s="35">
        <v>0</v>
      </c>
      <c r="I2492" s="37">
        <v>40</v>
      </c>
      <c r="J2492" s="52"/>
      <c r="K2492" s="52"/>
      <c r="L2492" s="52" t="str">
        <f>IF(VLOOKUP(B2492,Sheet2!A:B,2,FALSE)=0,"",VLOOKUP(B2492,Sheet2!A:B,2,FALSE))</f>
        <v/>
      </c>
    </row>
    <row r="2493" spans="1:12" x14ac:dyDescent="0.2">
      <c r="A2493" t="str">
        <f t="shared" si="120"/>
        <v>弧形门柜 9032302</v>
      </c>
      <c r="B2493" s="29" t="s">
        <v>7201</v>
      </c>
      <c r="C2493" s="29" t="e">
        <f>VLOOKUP(A2493,Sheet5!A:C,2,FALSE)</f>
        <v>#N/A</v>
      </c>
      <c r="D2493" s="29" t="e">
        <f>VLOOKUP(A2493,Sheet5!A:C,3,FALSE)</f>
        <v>#N/A</v>
      </c>
      <c r="E2493" s="35" t="s">
        <v>2055</v>
      </c>
      <c r="F2493" s="108" t="s">
        <v>7202</v>
      </c>
      <c r="G2493" s="108">
        <v>9032302</v>
      </c>
      <c r="H2493" s="35">
        <v>0</v>
      </c>
      <c r="I2493" s="37">
        <v>32</v>
      </c>
      <c r="J2493" s="52"/>
      <c r="K2493" s="52"/>
      <c r="L2493" s="52" t="str">
        <f>IF(VLOOKUP(B2493,Sheet2!A:B,2,FALSE)=0,"",VLOOKUP(B2493,Sheet2!A:B,2,FALSE))</f>
        <v/>
      </c>
    </row>
    <row r="2494" spans="1:12" x14ac:dyDescent="0.2">
      <c r="B2494" s="29" t="s">
        <v>1263</v>
      </c>
      <c r="C2494" s="29" t="str">
        <f>VLOOKUP(B2494,所有物料对应供应商单价新旧料号对照!A:C,3,0)</f>
        <v>UFM00109</v>
      </c>
      <c r="D2494" s="29" t="str">
        <f>VLOOKUP(B2494,所有物料对应供应商单价新旧料号对照!A:F,4,0)</f>
        <v>中密度纤维 E1 UF9053302曲面 曲面板 R135*715*500 素板</v>
      </c>
      <c r="E2494" s="35" t="s">
        <v>2055</v>
      </c>
      <c r="F2494" s="36" t="s">
        <v>7158</v>
      </c>
      <c r="G2494" s="36">
        <v>9053302</v>
      </c>
      <c r="H2494" s="35">
        <v>0</v>
      </c>
      <c r="I2494" s="37">
        <v>77</v>
      </c>
      <c r="J2494" s="52"/>
      <c r="K2494" s="52"/>
      <c r="L2494" s="52" t="str">
        <f>IF(VLOOKUP(B2494,Sheet2!A:B,2,FALSE)=0,"",VLOOKUP(B2494,Sheet2!A:B,2,FALSE))</f>
        <v/>
      </c>
    </row>
    <row r="2495" spans="1:12" x14ac:dyDescent="0.2">
      <c r="B2495" s="29" t="s">
        <v>1265</v>
      </c>
      <c r="C2495" s="29" t="str">
        <f>VLOOKUP(B2495,所有物料对应供应商单价新旧料号对照!A:C,3,0)</f>
        <v>UFM00115</v>
      </c>
      <c r="D2495" s="29" t="str">
        <f>VLOOKUP(B2495,所有物料对应供应商单价新旧料号对照!A:F,4,0)</f>
        <v>中密度纤维 E1 UF9053402曲面 曲面板 R135*965*500 素板</v>
      </c>
      <c r="E2495" s="35" t="s">
        <v>2055</v>
      </c>
      <c r="F2495" s="36" t="s">
        <v>7158</v>
      </c>
      <c r="G2495" s="36">
        <v>9053402</v>
      </c>
      <c r="H2495" s="35">
        <v>0</v>
      </c>
      <c r="I2495" s="37">
        <v>63</v>
      </c>
      <c r="J2495" s="52"/>
      <c r="K2495" s="52"/>
      <c r="L2495" s="52" t="str">
        <f>IF(VLOOKUP(B2495,Sheet2!A:B,2,FALSE)=0,"",VLOOKUP(B2495,Sheet2!A:B,2,FALSE))</f>
        <v/>
      </c>
    </row>
    <row r="2496" spans="1:12" x14ac:dyDescent="0.2">
      <c r="A2496" t="str">
        <f t="shared" ref="A2496:A2502" si="121">F2496&amp;" "&amp;G2496</f>
        <v>硝基透明底漆 MND2501</v>
      </c>
      <c r="B2496" s="29" t="s">
        <v>7203</v>
      </c>
      <c r="C2496" s="29" t="str">
        <f>VLOOKUP(A2496,Sheet5!A:C,2,FALSE)</f>
        <v>UFY00045</v>
      </c>
      <c r="D2496" s="29" t="str">
        <f>VLOOKUP(A2496,Sheet5!A:C,3,FALSE)</f>
        <v>硝基透明底漆 MND2501</v>
      </c>
      <c r="E2496" s="35" t="s">
        <v>2055</v>
      </c>
      <c r="F2496" s="108" t="s">
        <v>5326</v>
      </c>
      <c r="G2496" s="108" t="s">
        <v>7204</v>
      </c>
      <c r="H2496" s="35">
        <v>0</v>
      </c>
      <c r="I2496" s="37">
        <v>20</v>
      </c>
      <c r="J2496" s="52"/>
      <c r="K2496" s="52"/>
      <c r="L2496" s="52">
        <f>IF(VLOOKUP(B2496,Sheet2!A:B,2,FALSE)=0,"",VLOOKUP(B2496,Sheet2!A:B,2,FALSE))</f>
        <v>10</v>
      </c>
    </row>
    <row r="2497" spans="1:12" x14ac:dyDescent="0.2">
      <c r="A2497" t="str">
        <f t="shared" si="121"/>
        <v>硝基低气味稀释剂（快干） Y10111864</v>
      </c>
      <c r="B2497" s="29" t="s">
        <v>7205</v>
      </c>
      <c r="C2497" s="29" t="e">
        <f>VLOOKUP(A2497,Sheet5!A:C,2,FALSE)</f>
        <v>#N/A</v>
      </c>
      <c r="D2497" s="29" t="e">
        <f>VLOOKUP(A2497,Sheet5!A:C,3,FALSE)</f>
        <v>#N/A</v>
      </c>
      <c r="E2497" s="35" t="s">
        <v>2055</v>
      </c>
      <c r="F2497" s="108" t="s">
        <v>7206</v>
      </c>
      <c r="G2497" s="108" t="s">
        <v>7207</v>
      </c>
      <c r="H2497" s="35">
        <v>0</v>
      </c>
      <c r="I2497" s="37">
        <v>15</v>
      </c>
      <c r="J2497" s="52"/>
      <c r="K2497" s="52"/>
      <c r="L2497" s="52" t="str">
        <f>IF(VLOOKUP(B2497,Sheet2!A:B,2,FALSE)=0,"",VLOOKUP(B2497,Sheet2!A:B,2,FALSE))</f>
        <v/>
      </c>
    </row>
    <row r="2498" spans="1:12" x14ac:dyDescent="0.2">
      <c r="A2498" t="str">
        <f t="shared" si="121"/>
        <v>滑爽型硝基哑光清面漆（三分光） MNY3303</v>
      </c>
      <c r="B2498" s="29" t="s">
        <v>7208</v>
      </c>
      <c r="C2498" s="29" t="e">
        <f>VLOOKUP(A2498,Sheet5!A:C,2,FALSE)</f>
        <v>#N/A</v>
      </c>
      <c r="D2498" s="29" t="e">
        <f>VLOOKUP(A2498,Sheet5!A:C,3,FALSE)</f>
        <v>#N/A</v>
      </c>
      <c r="E2498" s="35" t="s">
        <v>2055</v>
      </c>
      <c r="F2498" s="108" t="s">
        <v>7209</v>
      </c>
      <c r="G2498" s="108" t="s">
        <v>6850</v>
      </c>
      <c r="H2498" s="35">
        <v>0</v>
      </c>
      <c r="I2498" s="37">
        <v>20</v>
      </c>
      <c r="J2498" s="52"/>
      <c r="K2498" s="52"/>
      <c r="L2498" s="52" t="str">
        <f>IF(VLOOKUP(B2498,Sheet2!A:B,2,FALSE)=0,"",VLOOKUP(B2498,Sheet2!A:B,2,FALSE))</f>
        <v/>
      </c>
    </row>
    <row r="2499" spans="1:12" x14ac:dyDescent="0.2">
      <c r="A2499" t="str">
        <f t="shared" si="121"/>
        <v>镜片 600*594*5</v>
      </c>
      <c r="B2499" s="29" t="s">
        <v>7210</v>
      </c>
      <c r="C2499" s="29" t="e">
        <f>VLOOKUP(A2499,Sheet5!A:C,2,FALSE)</f>
        <v>#N/A</v>
      </c>
      <c r="D2499" s="29" t="e">
        <f>VLOOKUP(A2499,Sheet5!A:C,3,FALSE)</f>
        <v>#N/A</v>
      </c>
      <c r="E2499" s="35" t="s">
        <v>2055</v>
      </c>
      <c r="F2499" s="108" t="s">
        <v>5154</v>
      </c>
      <c r="G2499" s="108" t="s">
        <v>7211</v>
      </c>
      <c r="H2499" s="35">
        <v>0</v>
      </c>
      <c r="I2499" s="37">
        <v>5</v>
      </c>
      <c r="J2499" s="52"/>
      <c r="K2499" s="52"/>
      <c r="L2499" s="52" t="str">
        <f>IF(VLOOKUP(B2499,Sheet2!A:B,2,FALSE)=0,"",VLOOKUP(B2499,Sheet2!A:B,2,FALSE))</f>
        <v/>
      </c>
    </row>
    <row r="2500" spans="1:12" x14ac:dyDescent="0.2">
      <c r="A2500" t="str">
        <f t="shared" si="121"/>
        <v>水性固化剂 VWP-700</v>
      </c>
      <c r="B2500" s="29" t="s">
        <v>7212</v>
      </c>
      <c r="C2500" s="29" t="e">
        <f>VLOOKUP(A2500,Sheet5!A:C,2,FALSE)</f>
        <v>#N/A</v>
      </c>
      <c r="D2500" s="29" t="e">
        <f>VLOOKUP(A2500,Sheet5!A:C,3,FALSE)</f>
        <v>#N/A</v>
      </c>
      <c r="E2500" s="35" t="s">
        <v>2055</v>
      </c>
      <c r="F2500" s="108" t="s">
        <v>5328</v>
      </c>
      <c r="G2500" s="108" t="s">
        <v>7213</v>
      </c>
      <c r="H2500" s="35">
        <v>0</v>
      </c>
      <c r="I2500" s="37">
        <v>93.3</v>
      </c>
      <c r="J2500" s="52"/>
      <c r="K2500" s="52"/>
      <c r="L2500" s="52" t="str">
        <f>IF(VLOOKUP(B2500,Sheet2!A:B,2,FALSE)=0,"",VLOOKUP(B2500,Sheet2!A:B,2,FALSE))</f>
        <v/>
      </c>
    </row>
    <row r="2501" spans="1:12" x14ac:dyDescent="0.2">
      <c r="A2501" t="str">
        <f t="shared" si="121"/>
        <v>多层板EO银杉 1.8MM</v>
      </c>
      <c r="B2501" s="29" t="s">
        <v>7214</v>
      </c>
      <c r="C2501" s="29" t="e">
        <f>VLOOKUP(A2501,Sheet5!A:C,2,FALSE)</f>
        <v>#N/A</v>
      </c>
      <c r="D2501" s="29" t="e">
        <f>VLOOKUP(A2501,Sheet5!A:C,3,FALSE)</f>
        <v>#N/A</v>
      </c>
      <c r="E2501" s="35" t="s">
        <v>2055</v>
      </c>
      <c r="F2501" s="108" t="s">
        <v>8775</v>
      </c>
      <c r="G2501" s="108" t="s">
        <v>7216</v>
      </c>
      <c r="H2501" s="35">
        <v>0</v>
      </c>
      <c r="I2501" s="37">
        <v>10</v>
      </c>
      <c r="J2501" s="52"/>
      <c r="K2501" s="52"/>
      <c r="L2501" s="52" t="str">
        <f>IF(VLOOKUP(B2501,Sheet2!A:B,2,FALSE)=0,"",VLOOKUP(B2501,Sheet2!A:B,2,FALSE))</f>
        <v/>
      </c>
    </row>
    <row r="2502" spans="1:12" x14ac:dyDescent="0.2">
      <c r="A2502" t="str">
        <f t="shared" si="121"/>
        <v>多层板EO双银杉 0.5MM</v>
      </c>
      <c r="B2502" s="29" t="s">
        <v>7217</v>
      </c>
      <c r="C2502" s="29" t="e">
        <f>VLOOKUP(A2502,Sheet5!A:C,2,FALSE)</f>
        <v>#N/A</v>
      </c>
      <c r="D2502" s="29" t="e">
        <f>VLOOKUP(A2502,Sheet5!A:C,3,FALSE)</f>
        <v>#N/A</v>
      </c>
      <c r="E2502" s="35" t="s">
        <v>2055</v>
      </c>
      <c r="F2502" s="108" t="s">
        <v>8776</v>
      </c>
      <c r="G2502" s="108" t="s">
        <v>7219</v>
      </c>
      <c r="H2502" s="35">
        <v>0</v>
      </c>
      <c r="I2502" s="37">
        <v>10</v>
      </c>
      <c r="J2502" s="52"/>
      <c r="K2502" s="52"/>
      <c r="L2502" s="52" t="str">
        <f>IF(VLOOKUP(B2502,Sheet2!A:B,2,FALSE)=0,"",VLOOKUP(B2502,Sheet2!A:B,2,FALSE))</f>
        <v/>
      </c>
    </row>
    <row r="2503" spans="1:12" x14ac:dyDescent="0.2">
      <c r="B2503" s="29" t="s">
        <v>1152</v>
      </c>
      <c r="C2503" s="29" t="str">
        <f>VLOOKUP(B2503,所有物料对应供应商单价新旧料号对照!A:C,3,0)</f>
        <v>UFM00018</v>
      </c>
      <c r="D2503" s="29" t="str">
        <f>VLOOKUP(B2503,所有物料对应供应商单价新旧料号对照!A:F,4,0)</f>
        <v>中密度纤维 E1 平面 双面板 2440*1220*15mm A哑光粉B哑光粉-075</v>
      </c>
      <c r="E2503" s="35" t="s">
        <v>2055</v>
      </c>
      <c r="F2503" s="36" t="s">
        <v>2176</v>
      </c>
      <c r="G2503" s="36" t="s">
        <v>7220</v>
      </c>
      <c r="H2503" s="35">
        <v>0</v>
      </c>
      <c r="I2503" s="37">
        <v>21</v>
      </c>
      <c r="J2503" s="52"/>
      <c r="K2503" s="52"/>
      <c r="L2503" s="52">
        <f>IF(VLOOKUP(B2503,Sheet2!A:B,2,FALSE)=0,"",VLOOKUP(B2503,Sheet2!A:B,2,FALSE))</f>
        <v>3</v>
      </c>
    </row>
    <row r="2504" spans="1:12" x14ac:dyDescent="0.2">
      <c r="A2504" t="str">
        <f t="shared" ref="A2504:A2507" si="122">F2504&amp;" "&amp;G2504</f>
        <v>三角架 350*250</v>
      </c>
      <c r="B2504" s="29" t="s">
        <v>7221</v>
      </c>
      <c r="C2504" s="29" t="e">
        <f>VLOOKUP(A2504,Sheet5!A:C,2,FALSE)</f>
        <v>#N/A</v>
      </c>
      <c r="D2504" s="29" t="e">
        <f>VLOOKUP(A2504,Sheet5!A:C,3,FALSE)</f>
        <v>#N/A</v>
      </c>
      <c r="E2504" s="35" t="s">
        <v>2079</v>
      </c>
      <c r="F2504" s="108" t="s">
        <v>5782</v>
      </c>
      <c r="G2504" s="108" t="s">
        <v>7222</v>
      </c>
      <c r="H2504" s="35">
        <v>0</v>
      </c>
      <c r="I2504" s="37">
        <v>4</v>
      </c>
      <c r="J2504" s="52"/>
      <c r="K2504" s="52"/>
      <c r="L2504" s="52" t="str">
        <f>IF(VLOOKUP(B2504,Sheet2!A:B,2,FALSE)=0,"",VLOOKUP(B2504,Sheet2!A:B,2,FALSE))</f>
        <v/>
      </c>
    </row>
    <row r="2505" spans="1:12" x14ac:dyDescent="0.2">
      <c r="A2505" t="str">
        <f t="shared" si="122"/>
        <v>热熔胶 7918W</v>
      </c>
      <c r="B2505" s="29" t="s">
        <v>7223</v>
      </c>
      <c r="C2505" s="29" t="e">
        <f>VLOOKUP(A2505,Sheet5!A:C,2,FALSE)</f>
        <v>#N/A</v>
      </c>
      <c r="D2505" s="29" t="e">
        <f>VLOOKUP(A2505,Sheet5!A:C,3,FALSE)</f>
        <v>#N/A</v>
      </c>
      <c r="E2505" s="35" t="s">
        <v>2055</v>
      </c>
      <c r="F2505" s="108" t="s">
        <v>2111</v>
      </c>
      <c r="G2505" s="108" t="s">
        <v>7224</v>
      </c>
      <c r="H2505" s="35">
        <v>0</v>
      </c>
      <c r="I2505" s="37">
        <v>1</v>
      </c>
      <c r="J2505" s="52"/>
      <c r="K2505" s="52"/>
      <c r="L2505" s="52" t="str">
        <f>IF(VLOOKUP(B2505,Sheet2!A:B,2,FALSE)=0,"",VLOOKUP(B2505,Sheet2!A:B,2,FALSE))</f>
        <v/>
      </c>
    </row>
    <row r="2506" spans="1:12" x14ac:dyDescent="0.2">
      <c r="A2506" t="str">
        <f t="shared" si="122"/>
        <v>过滤网粗 一次性</v>
      </c>
      <c r="B2506" s="29" t="s">
        <v>7225</v>
      </c>
      <c r="C2506" s="29" t="e">
        <f>VLOOKUP(A2506,Sheet5!A:C,2,FALSE)</f>
        <v>#N/A</v>
      </c>
      <c r="D2506" s="29" t="e">
        <f>VLOOKUP(A2506,Sheet5!A:C,3,FALSE)</f>
        <v>#N/A</v>
      </c>
      <c r="E2506" s="35" t="s">
        <v>2417</v>
      </c>
      <c r="F2506" s="108" t="s">
        <v>8777</v>
      </c>
      <c r="G2506" s="108" t="s">
        <v>7227</v>
      </c>
      <c r="H2506" s="35">
        <v>0</v>
      </c>
      <c r="I2506" s="37">
        <v>100</v>
      </c>
      <c r="J2506" s="52"/>
      <c r="K2506" s="52"/>
      <c r="L2506" s="52" t="str">
        <f>IF(VLOOKUP(B2506,Sheet2!A:B,2,FALSE)=0,"",VLOOKUP(B2506,Sheet2!A:B,2,FALSE))</f>
        <v/>
      </c>
    </row>
    <row r="2507" spans="1:12" x14ac:dyDescent="0.2">
      <c r="A2507" t="str">
        <f t="shared" si="122"/>
        <v>海棉垫 513#</v>
      </c>
      <c r="B2507" s="29" t="s">
        <v>7228</v>
      </c>
      <c r="C2507" s="29" t="e">
        <f>VLOOKUP(A2507,Sheet5!A:C,2,FALSE)</f>
        <v>#N/A</v>
      </c>
      <c r="D2507" s="29" t="e">
        <f>VLOOKUP(A2507,Sheet5!A:C,3,FALSE)</f>
        <v>#N/A</v>
      </c>
      <c r="E2507" s="35" t="s">
        <v>2417</v>
      </c>
      <c r="F2507" s="108" t="s">
        <v>7229</v>
      </c>
      <c r="G2507" s="108" t="s">
        <v>7230</v>
      </c>
      <c r="H2507" s="35">
        <v>0</v>
      </c>
      <c r="I2507" s="37">
        <v>30</v>
      </c>
      <c r="J2507" s="52"/>
      <c r="K2507" s="52"/>
      <c r="L2507" s="52" t="str">
        <f>IF(VLOOKUP(B2507,Sheet2!A:B,2,FALSE)=0,"",VLOOKUP(B2507,Sheet2!A:B,2,FALSE))</f>
        <v/>
      </c>
    </row>
    <row r="2508" spans="1:12" x14ac:dyDescent="0.2">
      <c r="B2508" s="29" t="s">
        <v>7231</v>
      </c>
      <c r="C2508" s="29" t="str">
        <f>VLOOKUP(B2508,所有物料对应供应商单价新旧料号对照!A:C,3,0)</f>
        <v>UFPHG001</v>
      </c>
      <c r="D2508" s="29" t="str">
        <f>VLOOKUP(B2508,所有物料对应供应商单价新旧料号对照!A:F,4,0)</f>
        <v>不锈钢 DTC二节隐藏滑轨 半拉250mm 镀镍</v>
      </c>
      <c r="E2508" s="35" t="s">
        <v>2079</v>
      </c>
      <c r="F2508" s="36" t="s">
        <v>7232</v>
      </c>
      <c r="G2508" s="36" t="s">
        <v>7233</v>
      </c>
      <c r="H2508" s="35">
        <v>0</v>
      </c>
      <c r="I2508" s="37">
        <v>50</v>
      </c>
      <c r="J2508" s="52"/>
      <c r="K2508" s="52"/>
      <c r="L2508" s="52">
        <f>IF(VLOOKUP(B2508,Sheet2!A:B,2,FALSE)=0,"",VLOOKUP(B2508,Sheet2!A:B,2,FALSE))</f>
        <v>30</v>
      </c>
    </row>
    <row r="2509" spans="1:12" x14ac:dyDescent="0.2">
      <c r="A2509" t="str">
        <f t="shared" ref="A2509:A2516" si="123">F2509&amp;" "&amp;G2509</f>
        <v>脚钉 中16</v>
      </c>
      <c r="B2509" s="29" t="s">
        <v>7234</v>
      </c>
      <c r="C2509" s="29" t="e">
        <f>VLOOKUP(A2509,Sheet5!A:C,2,FALSE)</f>
        <v>#N/A</v>
      </c>
      <c r="D2509" s="29" t="e">
        <f>VLOOKUP(A2509,Sheet5!A:C,3,FALSE)</f>
        <v>#N/A</v>
      </c>
      <c r="E2509" s="35" t="s">
        <v>2417</v>
      </c>
      <c r="F2509" s="108" t="s">
        <v>5469</v>
      </c>
      <c r="G2509" s="108" t="s">
        <v>7235</v>
      </c>
      <c r="H2509" s="35">
        <v>0</v>
      </c>
      <c r="I2509" s="37">
        <v>8000</v>
      </c>
      <c r="J2509" s="52"/>
      <c r="K2509" s="52"/>
      <c r="L2509" s="52" t="str">
        <f>IF(VLOOKUP(B2509,Sheet2!A:B,2,FALSE)=0,"",VLOOKUP(B2509,Sheet2!A:B,2,FALSE))</f>
        <v/>
      </c>
    </row>
    <row r="2510" spans="1:12" x14ac:dyDescent="0.2">
      <c r="A2510" t="str">
        <f t="shared" si="123"/>
        <v>纸箱9032502-171 1840*615*145</v>
      </c>
      <c r="B2510" s="29" t="s">
        <v>7236</v>
      </c>
      <c r="C2510" s="29" t="e">
        <f>VLOOKUP(A2510,Sheet5!A:C,2,FALSE)</f>
        <v>#N/A</v>
      </c>
      <c r="D2510" s="29" t="e">
        <f>VLOOKUP(A2510,Sheet5!A:C,3,FALSE)</f>
        <v>#N/A</v>
      </c>
      <c r="E2510" s="35" t="s">
        <v>2093</v>
      </c>
      <c r="F2510" s="108" t="s">
        <v>7237</v>
      </c>
      <c r="G2510" s="108" t="s">
        <v>7238</v>
      </c>
      <c r="H2510" s="35">
        <v>0</v>
      </c>
      <c r="I2510" s="37">
        <v>35</v>
      </c>
      <c r="J2510" s="52"/>
      <c r="K2510" s="52"/>
      <c r="L2510" s="52" t="str">
        <f>IF(VLOOKUP(B2510,Sheet2!A:B,2,FALSE)=0,"",VLOOKUP(B2510,Sheet2!A:B,2,FALSE))</f>
        <v/>
      </c>
    </row>
    <row r="2511" spans="1:12" x14ac:dyDescent="0.2">
      <c r="A2511" t="str">
        <f t="shared" si="123"/>
        <v>1.8中纤E1双钛白/暖白 0</v>
      </c>
      <c r="B2511" s="29" t="s">
        <v>7239</v>
      </c>
      <c r="C2511" s="29" t="e">
        <f>VLOOKUP(A2511,Sheet5!A:C,2,FALSE)</f>
        <v>#N/A</v>
      </c>
      <c r="D2511" s="29" t="e">
        <f>VLOOKUP(A2511,Sheet5!A:C,3,FALSE)</f>
        <v>#N/A</v>
      </c>
      <c r="E2511" s="35" t="s">
        <v>2055</v>
      </c>
      <c r="F2511" s="108" t="s">
        <v>8778</v>
      </c>
      <c r="G2511" s="108">
        <v>0</v>
      </c>
      <c r="H2511" s="35">
        <v>0</v>
      </c>
      <c r="I2511" s="37">
        <v>50</v>
      </c>
      <c r="J2511" s="52"/>
      <c r="K2511" s="52"/>
      <c r="L2511" s="52" t="str">
        <f>IF(VLOOKUP(B2511,Sheet2!A:B,2,FALSE)=0,"",VLOOKUP(B2511,Sheet2!A:B,2,FALSE))</f>
        <v/>
      </c>
    </row>
    <row r="2512" spans="1:12" x14ac:dyDescent="0.2">
      <c r="A2512" t="str">
        <f t="shared" si="123"/>
        <v>APB大电子阀 220V</v>
      </c>
      <c r="B2512" s="29" t="s">
        <v>7241</v>
      </c>
      <c r="C2512" s="29" t="e">
        <f>VLOOKUP(A2512,Sheet5!A:C,2,FALSE)</f>
        <v>#N/A</v>
      </c>
      <c r="D2512" s="29" t="e">
        <f>VLOOKUP(A2512,Sheet5!A:C,3,FALSE)</f>
        <v>#N/A</v>
      </c>
      <c r="E2512" s="35" t="s">
        <v>2417</v>
      </c>
      <c r="F2512" s="108" t="s">
        <v>7242</v>
      </c>
      <c r="G2512" s="108" t="s">
        <v>7103</v>
      </c>
      <c r="H2512" s="35">
        <v>0</v>
      </c>
      <c r="I2512" s="37">
        <v>4</v>
      </c>
      <c r="J2512" s="52"/>
      <c r="K2512" s="52"/>
      <c r="L2512" s="52" t="str">
        <f>IF(VLOOKUP(B2512,Sheet2!A:B,2,FALSE)=0,"",VLOOKUP(B2512,Sheet2!A:B,2,FALSE))</f>
        <v/>
      </c>
    </row>
    <row r="2513" spans="1:12" x14ac:dyDescent="0.2">
      <c r="A2513" t="str">
        <f t="shared" si="123"/>
        <v>合金锯片 35*3*40T</v>
      </c>
      <c r="B2513" s="29" t="s">
        <v>7243</v>
      </c>
      <c r="C2513" s="29" t="e">
        <f>VLOOKUP(A2513,Sheet5!A:C,2,FALSE)</f>
        <v>#N/A</v>
      </c>
      <c r="D2513" s="29" t="e">
        <f>VLOOKUP(A2513,Sheet5!A:C,3,FALSE)</f>
        <v>#N/A</v>
      </c>
      <c r="E2513" s="35" t="s">
        <v>2417</v>
      </c>
      <c r="F2513" s="108" t="s">
        <v>7244</v>
      </c>
      <c r="G2513" s="108" t="s">
        <v>7245</v>
      </c>
      <c r="H2513" s="35">
        <v>0</v>
      </c>
      <c r="I2513" s="37">
        <v>2</v>
      </c>
      <c r="J2513" s="52"/>
      <c r="K2513" s="52"/>
      <c r="L2513" s="52" t="str">
        <f>IF(VLOOKUP(B2513,Sheet2!A:B,2,FALSE)=0,"",VLOOKUP(B2513,Sheet2!A:B,2,FALSE))</f>
        <v/>
      </c>
    </row>
    <row r="2514" spans="1:12" x14ac:dyDescent="0.2">
      <c r="A2514" t="str">
        <f t="shared" si="123"/>
        <v>钻头 15.2*70L</v>
      </c>
      <c r="B2514" s="29" t="s">
        <v>7246</v>
      </c>
      <c r="C2514" s="29" t="e">
        <f>VLOOKUP(A2514,Sheet5!A:C,2,FALSE)</f>
        <v>#N/A</v>
      </c>
      <c r="D2514" s="29" t="e">
        <f>VLOOKUP(A2514,Sheet5!A:C,3,FALSE)</f>
        <v>#N/A</v>
      </c>
      <c r="E2514" s="35" t="s">
        <v>2417</v>
      </c>
      <c r="F2514" s="108" t="s">
        <v>5123</v>
      </c>
      <c r="G2514" s="108" t="s">
        <v>7247</v>
      </c>
      <c r="H2514" s="35">
        <v>0</v>
      </c>
      <c r="I2514" s="37">
        <v>20</v>
      </c>
      <c r="J2514" s="52"/>
      <c r="K2514" s="52"/>
      <c r="L2514" s="52" t="str">
        <f>IF(VLOOKUP(B2514,Sheet2!A:B,2,FALSE)=0,"",VLOOKUP(B2514,Sheet2!A:B,2,FALSE))</f>
        <v/>
      </c>
    </row>
    <row r="2515" spans="1:12" x14ac:dyDescent="0.2">
      <c r="A2515" t="str">
        <f t="shared" si="123"/>
        <v>中纤板 E1双银灰1220*2440*5</v>
      </c>
      <c r="B2515" s="29" t="s">
        <v>7248</v>
      </c>
      <c r="C2515" s="29" t="e">
        <f>VLOOKUP(A2515,Sheet5!A:C,2,FALSE)</f>
        <v>#N/A</v>
      </c>
      <c r="D2515" s="29" t="e">
        <f>VLOOKUP(A2515,Sheet5!A:C,3,FALSE)</f>
        <v>#N/A</v>
      </c>
      <c r="E2515" s="35" t="s">
        <v>2055</v>
      </c>
      <c r="F2515" s="108" t="s">
        <v>2176</v>
      </c>
      <c r="G2515" s="108" t="s">
        <v>7249</v>
      </c>
      <c r="H2515" s="35">
        <v>0</v>
      </c>
      <c r="I2515" s="37">
        <v>43</v>
      </c>
      <c r="J2515" s="52"/>
      <c r="K2515" s="52"/>
      <c r="L2515" s="52" t="str">
        <f>IF(VLOOKUP(B2515,Sheet2!A:B,2,FALSE)=0,"",VLOOKUP(B2515,Sheet2!A:B,2,FALSE))</f>
        <v/>
      </c>
    </row>
    <row r="2516" spans="1:12" x14ac:dyDescent="0.2">
      <c r="A2516" t="str">
        <f t="shared" si="123"/>
        <v>中纤板 E1沙特白色S灰1220*2440*5</v>
      </c>
      <c r="B2516" s="29" t="s">
        <v>7250</v>
      </c>
      <c r="C2516" s="29" t="e">
        <f>VLOOKUP(A2516,Sheet5!A:C,2,FALSE)</f>
        <v>#N/A</v>
      </c>
      <c r="D2516" s="29" t="e">
        <f>VLOOKUP(A2516,Sheet5!A:C,3,FALSE)</f>
        <v>#N/A</v>
      </c>
      <c r="E2516" s="35" t="s">
        <v>2055</v>
      </c>
      <c r="F2516" s="108" t="s">
        <v>2176</v>
      </c>
      <c r="G2516" s="108" t="s">
        <v>7251</v>
      </c>
      <c r="H2516" s="35">
        <v>0</v>
      </c>
      <c r="I2516" s="37">
        <v>15</v>
      </c>
      <c r="J2516" s="52"/>
      <c r="K2516" s="52"/>
      <c r="L2516" s="52" t="str">
        <f>IF(VLOOKUP(B2516,Sheet2!A:B,2,FALSE)=0,"",VLOOKUP(B2516,Sheet2!A:B,2,FALSE))</f>
        <v/>
      </c>
    </row>
    <row r="2517" spans="1:12" x14ac:dyDescent="0.2">
      <c r="B2517" s="29" t="s">
        <v>1921</v>
      </c>
      <c r="C2517" s="29" t="str">
        <f>VLOOKUP(B2517,所有物料对应供应商单价新旧料号对照!A:C,3,0)</f>
        <v>UFBAZ001</v>
      </c>
      <c r="D2517" s="29" t="str">
        <f>VLOOKUP(B2517,所有物料对应供应商单价新旧料号对照!A:F,4,0)</f>
        <v xml:space="preserve">A4纸 UF9032002说明书 A4 </v>
      </c>
      <c r="E2517" s="35" t="s">
        <v>2093</v>
      </c>
      <c r="F2517" s="36" t="s">
        <v>7252</v>
      </c>
      <c r="G2517" s="36" t="s">
        <v>7253</v>
      </c>
      <c r="H2517" s="35">
        <v>0</v>
      </c>
      <c r="I2517" s="37">
        <v>150</v>
      </c>
      <c r="J2517" s="52"/>
      <c r="K2517" s="52"/>
      <c r="L2517" s="52">
        <f>IF(VLOOKUP(B2517,Sheet2!A:B,2,FALSE)=0,"",VLOOKUP(B2517,Sheet2!A:B,2,FALSE))</f>
        <v>100</v>
      </c>
    </row>
    <row r="2518" spans="1:12" s="49" customFormat="1" x14ac:dyDescent="0.2">
      <c r="B2518" s="47" t="s">
        <v>1423</v>
      </c>
      <c r="C2518" s="47" t="str">
        <f>VLOOKUP(B2518,所有物料对应供应商单价新旧料号对照!A:C,3,0)</f>
        <v>UFPSJ009</v>
      </c>
      <c r="D2518" s="47" t="str">
        <f>VLOOKUP(B2518,所有物料对应供应商单价新旧料号对照!A:F,4,0)</f>
        <v>铜版纸 靠模 566*60</v>
      </c>
      <c r="E2518" s="47" t="s">
        <v>2093</v>
      </c>
      <c r="F2518" s="39" t="s">
        <v>7254</v>
      </c>
      <c r="G2518" s="39">
        <v>0</v>
      </c>
      <c r="H2518" s="47">
        <v>0</v>
      </c>
      <c r="I2518" s="40">
        <v>240</v>
      </c>
      <c r="J2518" s="70"/>
      <c r="K2518" s="70"/>
      <c r="L2518" s="52" t="str">
        <f>IF(VLOOKUP(B2518,Sheet2!A:B,2,FALSE)=0,"",VLOOKUP(B2518,Sheet2!A:B,2,FALSE))</f>
        <v/>
      </c>
    </row>
    <row r="2519" spans="1:12" x14ac:dyDescent="0.2">
      <c r="A2519" t="str">
        <f>F2519&amp;" "&amp;G2519</f>
        <v>说明书9032503（SM6015) 299*210</v>
      </c>
      <c r="B2519" s="29" t="s">
        <v>7255</v>
      </c>
      <c r="C2519" s="29" t="str">
        <f>VLOOKUP(A2519,Sheet5!A:C,2,FALSE)</f>
        <v>UFBAZ019</v>
      </c>
      <c r="D2519" s="29" t="str">
        <f>VLOOKUP(A2519,Sheet5!A:C,3,FALSE)</f>
        <v>A4纸 UF9032503说明书 A4</v>
      </c>
      <c r="E2519" s="35" t="s">
        <v>2093</v>
      </c>
      <c r="F2519" s="108" t="s">
        <v>7256</v>
      </c>
      <c r="G2519" s="108" t="s">
        <v>7253</v>
      </c>
      <c r="H2519" s="35">
        <v>0</v>
      </c>
      <c r="I2519" s="37">
        <v>354</v>
      </c>
      <c r="J2519" s="52"/>
      <c r="K2519" s="52"/>
      <c r="L2519" s="52">
        <f>IF(VLOOKUP(B2519,Sheet2!A:B,2,FALSE)=0,"",VLOOKUP(B2519,Sheet2!A:B,2,FALSE))</f>
        <v>300</v>
      </c>
    </row>
    <row r="2520" spans="1:12" x14ac:dyDescent="0.2">
      <c r="B2520" s="29" t="s">
        <v>1556</v>
      </c>
      <c r="C2520" s="29" t="str">
        <f>VLOOKUP(B2520,所有物料对应供应商单价新旧料号对照!A:C,3,0)</f>
        <v>UFBZX027</v>
      </c>
      <c r="D2520" s="29" t="str">
        <f>VLOOKUP(B2520,所有物料对应供应商单价新旧料号对照!A:F,4,0)</f>
        <v>五层牛卡纸 UF9032503外纸箱 645*197*795 原色 附图</v>
      </c>
      <c r="E2520" s="35" t="s">
        <v>2093</v>
      </c>
      <c r="F2520" s="36" t="s">
        <v>7257</v>
      </c>
      <c r="G2520" s="36" t="s">
        <v>5487</v>
      </c>
      <c r="H2520" s="35">
        <v>0</v>
      </c>
      <c r="I2520" s="37">
        <v>1</v>
      </c>
      <c r="J2520" s="52"/>
      <c r="K2520" s="52"/>
      <c r="L2520" s="52" t="str">
        <f>IF(VLOOKUP(B2520,Sheet2!A:B,2,FALSE)=0,"",VLOOKUP(B2520,Sheet2!A:B,2,FALSE))</f>
        <v/>
      </c>
    </row>
    <row r="2521" spans="1:12" x14ac:dyDescent="0.2">
      <c r="A2521" t="str">
        <f t="shared" ref="A2521:A2524" si="124">F2521&amp;" "&amp;G2521</f>
        <v>小风扇 220V</v>
      </c>
      <c r="B2521" s="29" t="s">
        <v>7207</v>
      </c>
      <c r="C2521" s="29" t="e">
        <f>VLOOKUP(A2521,Sheet5!A:C,2,FALSE)</f>
        <v>#N/A</v>
      </c>
      <c r="D2521" s="29" t="e">
        <f>VLOOKUP(A2521,Sheet5!A:C,3,FALSE)</f>
        <v>#N/A</v>
      </c>
      <c r="E2521" s="35" t="s">
        <v>2417</v>
      </c>
      <c r="F2521" s="108" t="s">
        <v>7259</v>
      </c>
      <c r="G2521" s="108" t="s">
        <v>7103</v>
      </c>
      <c r="H2521" s="35">
        <v>0</v>
      </c>
      <c r="I2521" s="37">
        <v>1</v>
      </c>
      <c r="J2521" s="52"/>
      <c r="K2521" s="52"/>
      <c r="L2521" s="52" t="str">
        <f>IF(VLOOKUP(B2521,Sheet2!A:B,2,FALSE)=0,"",VLOOKUP(B2521,Sheet2!A:B,2,FALSE))</f>
        <v/>
      </c>
    </row>
    <row r="2522" spans="1:12" x14ac:dyDescent="0.2">
      <c r="A2522" t="str">
        <f t="shared" si="124"/>
        <v>G型夹 0</v>
      </c>
      <c r="B2522" s="29" t="s">
        <v>7260</v>
      </c>
      <c r="C2522" s="29" t="e">
        <f>VLOOKUP(A2522,Sheet5!A:C,2,FALSE)</f>
        <v>#N/A</v>
      </c>
      <c r="D2522" s="29" t="e">
        <f>VLOOKUP(A2522,Sheet5!A:C,3,FALSE)</f>
        <v>#N/A</v>
      </c>
      <c r="E2522" s="35" t="s">
        <v>2417</v>
      </c>
      <c r="F2522" s="108" t="s">
        <v>7261</v>
      </c>
      <c r="G2522" s="108">
        <v>0</v>
      </c>
      <c r="H2522" s="35">
        <v>0</v>
      </c>
      <c r="I2522" s="37">
        <v>100</v>
      </c>
      <c r="J2522" s="52"/>
      <c r="K2522" s="52"/>
      <c r="L2522" s="52" t="str">
        <f>IF(VLOOKUP(B2522,Sheet2!A:B,2,FALSE)=0,"",VLOOKUP(B2522,Sheet2!A:B,2,FALSE))</f>
        <v/>
      </c>
    </row>
    <row r="2523" spans="1:12" x14ac:dyDescent="0.2">
      <c r="A2523" t="str">
        <f t="shared" si="124"/>
        <v>胶水 0</v>
      </c>
      <c r="B2523" s="29" t="s">
        <v>7262</v>
      </c>
      <c r="C2523" s="29" t="e">
        <f>VLOOKUP(A2523,Sheet5!A:C,2,FALSE)</f>
        <v>#N/A</v>
      </c>
      <c r="D2523" s="29" t="e">
        <f>VLOOKUP(A2523,Sheet5!A:C,3,FALSE)</f>
        <v>#N/A</v>
      </c>
      <c r="E2523" s="35" t="s">
        <v>2417</v>
      </c>
      <c r="F2523" s="108" t="s">
        <v>7263</v>
      </c>
      <c r="G2523" s="108">
        <v>0</v>
      </c>
      <c r="H2523" s="35">
        <v>0</v>
      </c>
      <c r="I2523" s="37">
        <v>2</v>
      </c>
      <c r="J2523" s="52"/>
      <c r="K2523" s="52"/>
      <c r="L2523" s="52">
        <f>IF(VLOOKUP(B2523,Sheet2!A:B,2,FALSE)=0,"",VLOOKUP(B2523,Sheet2!A:B,2,FALSE))</f>
        <v>48</v>
      </c>
    </row>
    <row r="2524" spans="1:12" x14ac:dyDescent="0.2">
      <c r="A2524" t="str">
        <f t="shared" si="124"/>
        <v>订书机 0</v>
      </c>
      <c r="B2524" s="29" t="s">
        <v>7264</v>
      </c>
      <c r="C2524" s="29" t="e">
        <f>VLOOKUP(A2524,Sheet5!A:C,2,FALSE)</f>
        <v>#N/A</v>
      </c>
      <c r="D2524" s="29" t="e">
        <f>VLOOKUP(A2524,Sheet5!A:C,3,FALSE)</f>
        <v>#N/A</v>
      </c>
      <c r="E2524" s="35" t="s">
        <v>2417</v>
      </c>
      <c r="F2524" s="108" t="s">
        <v>7265</v>
      </c>
      <c r="G2524" s="108">
        <v>0</v>
      </c>
      <c r="H2524" s="35">
        <v>0</v>
      </c>
      <c r="I2524" s="37">
        <v>1</v>
      </c>
      <c r="J2524" s="52"/>
      <c r="K2524" s="52"/>
      <c r="L2524" s="52" t="str">
        <f>IF(VLOOKUP(B2524,Sheet2!A:B,2,FALSE)=0,"",VLOOKUP(B2524,Sheet2!A:B,2,FALSE))</f>
        <v/>
      </c>
    </row>
    <row r="2525" spans="1:12" s="49" customFormat="1" x14ac:dyDescent="0.2">
      <c r="B2525" s="47" t="s">
        <v>1267</v>
      </c>
      <c r="C2525" s="47" t="str">
        <f>VLOOKUP(B2525,所有物料对应供应商单价新旧料号对照!A:C,3,0)</f>
        <v>UFM00121</v>
      </c>
      <c r="D2525" s="47" t="str">
        <f>VLOOKUP(B2525,所有物料对应供应商单价新旧料号对照!A:F,4,0)</f>
        <v xml:space="preserve">实木 圆柱脚 Φ35*298 </v>
      </c>
      <c r="E2525" s="47" t="s">
        <v>2055</v>
      </c>
      <c r="F2525" s="39" t="s">
        <v>7266</v>
      </c>
      <c r="G2525" s="39">
        <v>0</v>
      </c>
      <c r="H2525" s="47">
        <v>0</v>
      </c>
      <c r="I2525" s="40">
        <v>200</v>
      </c>
      <c r="J2525" s="70"/>
      <c r="K2525" s="70"/>
      <c r="L2525" s="52" t="str">
        <f>IF(VLOOKUP(B2525,Sheet2!A:B,2,FALSE)=0,"",VLOOKUP(B2525,Sheet2!A:B,2,FALSE))</f>
        <v/>
      </c>
    </row>
    <row r="2526" spans="1:12" x14ac:dyDescent="0.2">
      <c r="A2526" t="str">
        <f t="shared" ref="A2526:A2537" si="125">F2526&amp;" "&amp;G2526</f>
        <v>纽扣电池 CK2032</v>
      </c>
      <c r="B2526" s="29" t="s">
        <v>7267</v>
      </c>
      <c r="C2526" s="29" t="e">
        <f>VLOOKUP(A2526,Sheet5!A:C,2,FALSE)</f>
        <v>#N/A</v>
      </c>
      <c r="D2526" s="29" t="e">
        <f>VLOOKUP(A2526,Sheet5!A:C,3,FALSE)</f>
        <v>#N/A</v>
      </c>
      <c r="E2526" s="35" t="s">
        <v>2417</v>
      </c>
      <c r="F2526" s="108" t="s">
        <v>7268</v>
      </c>
      <c r="G2526" s="108" t="s">
        <v>7269</v>
      </c>
      <c r="H2526" s="35">
        <v>0</v>
      </c>
      <c r="I2526" s="37">
        <v>2</v>
      </c>
      <c r="J2526" s="52"/>
      <c r="K2526" s="52"/>
      <c r="L2526" s="52" t="str">
        <f>IF(VLOOKUP(B2526,Sheet2!A:B,2,FALSE)=0,"",VLOOKUP(B2526,Sheet2!A:B,2,FALSE))</f>
        <v/>
      </c>
    </row>
    <row r="2527" spans="1:12" x14ac:dyDescent="0.2">
      <c r="A2527" t="str">
        <f t="shared" si="125"/>
        <v>铁链锁 0</v>
      </c>
      <c r="B2527" s="29" t="s">
        <v>7270</v>
      </c>
      <c r="C2527" s="29" t="e">
        <f>VLOOKUP(A2527,Sheet5!A:C,2,FALSE)</f>
        <v>#N/A</v>
      </c>
      <c r="D2527" s="29" t="e">
        <f>VLOOKUP(A2527,Sheet5!A:C,3,FALSE)</f>
        <v>#N/A</v>
      </c>
      <c r="E2527" s="35" t="s">
        <v>2417</v>
      </c>
      <c r="F2527" s="108" t="s">
        <v>7271</v>
      </c>
      <c r="G2527" s="108">
        <v>0</v>
      </c>
      <c r="H2527" s="35">
        <v>0</v>
      </c>
      <c r="I2527" s="37">
        <v>1</v>
      </c>
      <c r="J2527" s="52"/>
      <c r="K2527" s="52"/>
      <c r="L2527" s="52" t="str">
        <f>IF(VLOOKUP(B2527,Sheet2!A:B,2,FALSE)=0,"",VLOOKUP(B2527,Sheet2!A:B,2,FALSE))</f>
        <v/>
      </c>
    </row>
    <row r="2528" spans="1:12" x14ac:dyDescent="0.2">
      <c r="A2528" t="str">
        <f t="shared" si="125"/>
        <v>清味稀释剂半冬用 LJX31GSH</v>
      </c>
      <c r="B2528" s="29" t="s">
        <v>7272</v>
      </c>
      <c r="C2528" s="29" t="str">
        <f>VLOOKUP(A2528,Sheet5!A:C,2,FALSE)</f>
        <v>UFY00046</v>
      </c>
      <c r="D2528" s="29" t="str">
        <f>VLOOKUP(A2528,Sheet5!A:C,3,FALSE)</f>
        <v>清味稀释剂半冬用 LJX31GSH</v>
      </c>
      <c r="E2528" s="35" t="s">
        <v>2055</v>
      </c>
      <c r="F2528" s="108" t="s">
        <v>7273</v>
      </c>
      <c r="G2528" s="108" t="s">
        <v>7274</v>
      </c>
      <c r="H2528" s="35">
        <v>0</v>
      </c>
      <c r="I2528" s="37">
        <v>45</v>
      </c>
      <c r="J2528" s="52"/>
      <c r="K2528" s="52"/>
      <c r="L2528" s="52">
        <f>IF(VLOOKUP(B2528,Sheet2!A:B,2,FALSE)=0,"",VLOOKUP(B2528,Sheet2!A:B,2,FALSE))</f>
        <v>10</v>
      </c>
    </row>
    <row r="2529" spans="1:14" x14ac:dyDescent="0.2">
      <c r="A2529" t="str">
        <f t="shared" si="125"/>
        <v>PU黑色面漆 0</v>
      </c>
      <c r="B2529" s="29" t="s">
        <v>7275</v>
      </c>
      <c r="C2529" s="29" t="e">
        <f>VLOOKUP(A2529,Sheet5!A:C,2,FALSE)</f>
        <v>#N/A</v>
      </c>
      <c r="D2529" s="29" t="e">
        <f>VLOOKUP(A2529,Sheet5!A:C,3,FALSE)</f>
        <v>#N/A</v>
      </c>
      <c r="E2529" s="35" t="s">
        <v>2055</v>
      </c>
      <c r="F2529" s="108" t="s">
        <v>7276</v>
      </c>
      <c r="G2529" s="108">
        <v>0</v>
      </c>
      <c r="H2529" s="35">
        <v>0</v>
      </c>
      <c r="I2529" s="37">
        <v>120</v>
      </c>
      <c r="J2529" s="52"/>
      <c r="K2529" s="52"/>
      <c r="L2529" s="52" t="str">
        <f>IF(VLOOKUP(B2529,Sheet2!A:B,2,FALSE)=0,"",VLOOKUP(B2529,Sheet2!A:B,2,FALSE))</f>
        <v/>
      </c>
    </row>
    <row r="2530" spans="1:14" x14ac:dyDescent="0.2">
      <c r="A2530" t="str">
        <f t="shared" si="125"/>
        <v>水性双组份高光白面漆 MW6909</v>
      </c>
      <c r="B2530" s="29" t="s">
        <v>7277</v>
      </c>
      <c r="C2530" s="29" t="str">
        <f>VLOOKUP(A2530,Sheet5!A:C,2,FALSE)</f>
        <v>UFY00047</v>
      </c>
      <c r="D2530" s="29" t="str">
        <f>VLOOKUP(A2530,Sheet5!A:C,3,FALSE)</f>
        <v>水性双组份高光白面漆 MW6909</v>
      </c>
      <c r="E2530" s="35" t="s">
        <v>2055</v>
      </c>
      <c r="F2530" s="108" t="s">
        <v>7278</v>
      </c>
      <c r="G2530" s="108" t="s">
        <v>7279</v>
      </c>
      <c r="H2530" s="35">
        <v>0</v>
      </c>
      <c r="I2530" s="37">
        <v>20</v>
      </c>
      <c r="J2530" s="52"/>
      <c r="K2530" s="52"/>
      <c r="L2530" s="52">
        <f>IF(VLOOKUP(B2530,Sheet2!A:B,2,FALSE)=0,"",VLOOKUP(B2530,Sheet2!A:B,2,FALSE))</f>
        <v>7</v>
      </c>
    </row>
    <row r="2531" spans="1:14" x14ac:dyDescent="0.2">
      <c r="A2531" t="str">
        <f t="shared" si="125"/>
        <v>水性固化剂 MWH409</v>
      </c>
      <c r="B2531" s="29" t="s">
        <v>7280</v>
      </c>
      <c r="C2531" s="29" t="str">
        <f>VLOOKUP(A2531,Sheet5!A:C,2,FALSE)</f>
        <v>UFY00048</v>
      </c>
      <c r="D2531" s="29" t="str">
        <f>VLOOKUP(A2531,Sheet5!A:C,3,FALSE)</f>
        <v>水性固化剂 MWH409</v>
      </c>
      <c r="E2531" s="35" t="s">
        <v>2055</v>
      </c>
      <c r="F2531" s="108" t="s">
        <v>5328</v>
      </c>
      <c r="G2531" s="108" t="s">
        <v>7281</v>
      </c>
      <c r="H2531" s="35">
        <v>0</v>
      </c>
      <c r="I2531" s="37">
        <v>4</v>
      </c>
      <c r="J2531" s="52"/>
      <c r="K2531" s="52"/>
      <c r="L2531" s="52">
        <f>IF(VLOOKUP(B2531,Sheet2!A:B,2,FALSE)=0,"",VLOOKUP(B2531,Sheet2!A:B,2,FALSE))</f>
        <v>1</v>
      </c>
    </row>
    <row r="2532" spans="1:14" x14ac:dyDescent="0.2">
      <c r="A2532" t="str">
        <f t="shared" si="125"/>
        <v>脱漆剂 0</v>
      </c>
      <c r="B2532" s="29" t="s">
        <v>7282</v>
      </c>
      <c r="C2532" s="29" t="e">
        <f>VLOOKUP(A2532,Sheet5!A:C,2,FALSE)</f>
        <v>#N/A</v>
      </c>
      <c r="D2532" s="29" t="e">
        <f>VLOOKUP(A2532,Sheet5!A:C,3,FALSE)</f>
        <v>#N/A</v>
      </c>
      <c r="E2532" s="35" t="s">
        <v>2055</v>
      </c>
      <c r="F2532" s="108" t="s">
        <v>7283</v>
      </c>
      <c r="G2532" s="108">
        <v>0</v>
      </c>
      <c r="H2532" s="35">
        <v>0</v>
      </c>
      <c r="I2532" s="37">
        <v>6.6</v>
      </c>
      <c r="J2532" s="52"/>
      <c r="K2532" s="52"/>
      <c r="L2532" s="52" t="str">
        <f>IF(VLOOKUP(B2532,Sheet2!A:B,2,FALSE)=0,"",VLOOKUP(B2532,Sheet2!A:B,2,FALSE))</f>
        <v/>
      </c>
    </row>
    <row r="2533" spans="1:14" x14ac:dyDescent="0.2">
      <c r="A2533" t="str">
        <f t="shared" si="125"/>
        <v>粘合剂 8366</v>
      </c>
      <c r="B2533" s="29" t="s">
        <v>7284</v>
      </c>
      <c r="C2533" s="29" t="e">
        <f>VLOOKUP(A2533,Sheet5!A:C,2,FALSE)</f>
        <v>#N/A</v>
      </c>
      <c r="D2533" s="29" t="e">
        <f>VLOOKUP(A2533,Sheet5!A:C,3,FALSE)</f>
        <v>#N/A</v>
      </c>
      <c r="E2533" s="35" t="s">
        <v>2055</v>
      </c>
      <c r="F2533" s="108" t="s">
        <v>2067</v>
      </c>
      <c r="G2533" s="108">
        <v>8366</v>
      </c>
      <c r="H2533" s="35" t="s">
        <v>1062</v>
      </c>
      <c r="I2533" s="37">
        <v>550</v>
      </c>
      <c r="J2533" s="52"/>
      <c r="K2533" s="52"/>
      <c r="L2533" s="52" t="str">
        <f>IF(VLOOKUP(B2533,Sheet2!A:B,2,FALSE)=0,"",VLOOKUP(B2533,Sheet2!A:B,2,FALSE))</f>
        <v/>
      </c>
    </row>
    <row r="2534" spans="1:14" x14ac:dyDescent="0.2">
      <c r="A2534" t="str">
        <f t="shared" si="125"/>
        <v>固化剂 LJH3128H</v>
      </c>
      <c r="B2534" s="29" t="s">
        <v>7285</v>
      </c>
      <c r="C2534" s="29" t="e">
        <f>VLOOKUP(A2534,Sheet5!A:C,2,FALSE)</f>
        <v>#N/A</v>
      </c>
      <c r="D2534" s="29" t="e">
        <f>VLOOKUP(A2534,Sheet5!A:C,3,FALSE)</f>
        <v>#N/A</v>
      </c>
      <c r="E2534" s="35" t="s">
        <v>2055</v>
      </c>
      <c r="F2534" s="108" t="s">
        <v>5024</v>
      </c>
      <c r="G2534" s="108" t="s">
        <v>7286</v>
      </c>
      <c r="H2534" s="35">
        <v>0</v>
      </c>
      <c r="I2534" s="37">
        <v>50</v>
      </c>
      <c r="J2534" s="52"/>
      <c r="K2534" s="52"/>
      <c r="L2534" s="52" t="str">
        <f>IF(VLOOKUP(B2534,Sheet2!A:B,2,FALSE)=0,"",VLOOKUP(B2534,Sheet2!A:B,2,FALSE))</f>
        <v/>
      </c>
    </row>
    <row r="2535" spans="1:14" x14ac:dyDescent="0.2">
      <c r="A2535" t="str">
        <f t="shared" si="125"/>
        <v>镜子 样品</v>
      </c>
      <c r="B2535" s="29" t="s">
        <v>7287</v>
      </c>
      <c r="C2535" s="29" t="e">
        <f>VLOOKUP(A2535,Sheet5!A:C,2,FALSE)</f>
        <v>#N/A</v>
      </c>
      <c r="D2535" s="29" t="e">
        <f>VLOOKUP(A2535,Sheet5!A:C,3,FALSE)</f>
        <v>#N/A</v>
      </c>
      <c r="E2535" s="35" t="s">
        <v>2055</v>
      </c>
      <c r="F2535" s="108" t="s">
        <v>7288</v>
      </c>
      <c r="G2535" s="108" t="s">
        <v>7289</v>
      </c>
      <c r="H2535" s="35">
        <v>0</v>
      </c>
      <c r="I2535" s="37">
        <v>33.96</v>
      </c>
      <c r="J2535" s="52"/>
      <c r="K2535" s="52"/>
      <c r="L2535" s="52" t="str">
        <f>IF(VLOOKUP(B2535,Sheet2!A:B,2,FALSE)=0,"",VLOOKUP(B2535,Sheet2!A:B,2,FALSE))</f>
        <v/>
      </c>
    </row>
    <row r="2536" spans="1:14" x14ac:dyDescent="0.2">
      <c r="A2536" t="str">
        <f t="shared" si="125"/>
        <v>三刃直刀 1\2*6*22</v>
      </c>
      <c r="B2536" s="29" t="s">
        <v>7290</v>
      </c>
      <c r="C2536" s="29" t="e">
        <f>VLOOKUP(A2536,Sheet5!A:C,2,FALSE)</f>
        <v>#N/A</v>
      </c>
      <c r="D2536" s="29" t="e">
        <f>VLOOKUP(A2536,Sheet5!A:C,3,FALSE)</f>
        <v>#N/A</v>
      </c>
      <c r="E2536" s="35" t="s">
        <v>2417</v>
      </c>
      <c r="F2536" s="108" t="s">
        <v>7291</v>
      </c>
      <c r="G2536" s="108" t="s">
        <v>7292</v>
      </c>
      <c r="H2536" s="35">
        <v>0</v>
      </c>
      <c r="I2536" s="37">
        <v>10</v>
      </c>
      <c r="J2536" s="52"/>
      <c r="K2536" s="52"/>
      <c r="L2536" s="52" t="str">
        <f>IF(VLOOKUP(B2536,Sheet2!A:B,2,FALSE)=0,"",VLOOKUP(B2536,Sheet2!A:B,2,FALSE))</f>
        <v/>
      </c>
      <c r="N2536" s="56" t="s">
        <v>7749</v>
      </c>
    </row>
    <row r="2537" spans="1:14" x14ac:dyDescent="0.2">
      <c r="A2537" t="str">
        <f t="shared" si="125"/>
        <v>水性双组份透明封闭底漆 0</v>
      </c>
      <c r="B2537" s="29" t="s">
        <v>7293</v>
      </c>
      <c r="C2537" s="29" t="e">
        <f>VLOOKUP(A2537,Sheet5!A:C,2,FALSE)</f>
        <v>#N/A</v>
      </c>
      <c r="D2537" s="29" t="e">
        <f>VLOOKUP(A2537,Sheet5!A:C,3,FALSE)</f>
        <v>#N/A</v>
      </c>
      <c r="E2537" s="35" t="s">
        <v>2055</v>
      </c>
      <c r="F2537" s="108" t="s">
        <v>7294</v>
      </c>
      <c r="G2537" s="108">
        <v>0</v>
      </c>
      <c r="H2537" s="35">
        <v>0</v>
      </c>
      <c r="I2537" s="37">
        <v>90</v>
      </c>
      <c r="J2537" s="52"/>
      <c r="K2537" s="52"/>
      <c r="L2537" s="52" t="str">
        <f>IF(VLOOKUP(B2537,Sheet2!A:B,2,FALSE)=0,"",VLOOKUP(B2537,Sheet2!A:B,2,FALSE))</f>
        <v/>
      </c>
    </row>
    <row r="2538" spans="1:14" s="49" customFormat="1" x14ac:dyDescent="0.2">
      <c r="B2538" s="47" t="s">
        <v>1275</v>
      </c>
      <c r="C2538" s="47" t="str">
        <f>VLOOKUP(B2538,所有物料对应供应商单价新旧料号对照!A:C,3,0)</f>
        <v>UFM00128</v>
      </c>
      <c r="D2538" s="47" t="str">
        <f>VLOOKUP(B2538,所有物料对应供应商单价新旧料号对照!A:F,4,0)</f>
        <v>PVC 封边条 0.5*22mm 哑光黑-031</v>
      </c>
      <c r="E2538" s="47" t="s">
        <v>2055</v>
      </c>
      <c r="F2538" s="39" t="s">
        <v>2070</v>
      </c>
      <c r="G2538" s="39" t="s">
        <v>7295</v>
      </c>
      <c r="H2538" s="47">
        <v>0</v>
      </c>
      <c r="I2538" s="40">
        <v>200</v>
      </c>
      <c r="J2538" s="70"/>
      <c r="K2538" s="70"/>
      <c r="L2538" s="52" t="str">
        <f>IF(VLOOKUP(B2538,Sheet2!A:B,2,FALSE)=0,"",VLOOKUP(B2538,Sheet2!A:B,2,FALSE))</f>
        <v/>
      </c>
    </row>
    <row r="2539" spans="1:14" x14ac:dyDescent="0.2">
      <c r="A2539" t="str">
        <f t="shared" ref="A2539:A2540" si="126">F2539&amp;" "&amp;G2539</f>
        <v>国内纸箱 835*325*505</v>
      </c>
      <c r="B2539" s="29" t="s">
        <v>7296</v>
      </c>
      <c r="C2539" s="29" t="e">
        <f>VLOOKUP(A2539,Sheet5!A:C,2,FALSE)</f>
        <v>#N/A</v>
      </c>
      <c r="D2539" s="29" t="e">
        <f>VLOOKUP(A2539,Sheet5!A:C,3,FALSE)</f>
        <v>#N/A</v>
      </c>
      <c r="E2539" s="35" t="s">
        <v>2093</v>
      </c>
      <c r="F2539" s="108" t="s">
        <v>7258</v>
      </c>
      <c r="G2539" s="108" t="s">
        <v>7297</v>
      </c>
      <c r="H2539" s="35">
        <v>0</v>
      </c>
      <c r="I2539" s="37">
        <v>16</v>
      </c>
      <c r="J2539" s="52"/>
      <c r="K2539" s="52"/>
      <c r="L2539" s="52" t="str">
        <f>IF(VLOOKUP(B2539,Sheet2!A:B,2,FALSE)=0,"",VLOOKUP(B2539,Sheet2!A:B,2,FALSE))</f>
        <v/>
      </c>
    </row>
    <row r="2540" spans="1:14" x14ac:dyDescent="0.2">
      <c r="A2540" t="str">
        <f t="shared" si="126"/>
        <v>国内纸箱 845*645*60</v>
      </c>
      <c r="B2540" s="29" t="s">
        <v>7298</v>
      </c>
      <c r="C2540" s="29" t="e">
        <f>VLOOKUP(A2540,Sheet5!A:C,2,FALSE)</f>
        <v>#N/A</v>
      </c>
      <c r="D2540" s="29" t="e">
        <f>VLOOKUP(A2540,Sheet5!A:C,3,FALSE)</f>
        <v>#N/A</v>
      </c>
      <c r="E2540" s="35" t="s">
        <v>2093</v>
      </c>
      <c r="F2540" s="108" t="s">
        <v>7258</v>
      </c>
      <c r="G2540" s="108" t="s">
        <v>7299</v>
      </c>
      <c r="H2540" s="35">
        <v>0</v>
      </c>
      <c r="I2540" s="37">
        <v>16</v>
      </c>
      <c r="J2540" s="52"/>
      <c r="K2540" s="52"/>
      <c r="L2540" s="52" t="str">
        <f>IF(VLOOKUP(B2540,Sheet2!A:B,2,FALSE)=0,"",VLOOKUP(B2540,Sheet2!A:B,2,FALSE))</f>
        <v/>
      </c>
    </row>
    <row r="2541" spans="1:14" x14ac:dyDescent="0.2">
      <c r="B2541" s="29" t="s">
        <v>1171</v>
      </c>
      <c r="C2541" s="29" t="str">
        <f>VLOOKUP(B2541,所有物料对应供应商单价新旧料号对照!A:C,3,0)</f>
        <v>UFM00028</v>
      </c>
      <c r="D2541" s="29" t="str">
        <f>VLOOKUP(B2541,所有物料对应供应商单价新旧料号对照!A:F,4,0)</f>
        <v>中密度纤维 E1 平面 双面板 2440*1220*18mm A橄榄绿B钛白-073</v>
      </c>
      <c r="E2541" s="35" t="s">
        <v>2055</v>
      </c>
      <c r="F2541" s="36" t="s">
        <v>2176</v>
      </c>
      <c r="G2541" s="36" t="s">
        <v>7300</v>
      </c>
      <c r="H2541" s="35">
        <v>0</v>
      </c>
      <c r="I2541" s="37">
        <v>0</v>
      </c>
      <c r="J2541" s="52"/>
      <c r="K2541" s="52"/>
      <c r="L2541" s="52" t="str">
        <f>IF(VLOOKUP(B2541,Sheet2!A:B,2,FALSE)=0,"",VLOOKUP(B2541,Sheet2!A:B,2,FALSE))</f>
        <v/>
      </c>
    </row>
    <row r="2542" spans="1:14" x14ac:dyDescent="0.2">
      <c r="B2542" s="29" t="s">
        <v>1136</v>
      </c>
      <c r="C2542" s="29" t="str">
        <f>VLOOKUP(B2542,所有物料对应供应商单价新旧料号对照!A:C,3,0)</f>
        <v>UFM00010</v>
      </c>
      <c r="D2542" s="29" t="str">
        <f>VLOOKUP(B2542,所有物料对应供应商单价新旧料号对照!A:F,4,0)</f>
        <v>中密度纤维 E1 平面 双面板 2440*1220*18mm A橄榄绿B橄榄绿-073</v>
      </c>
      <c r="E2542" s="35" t="s">
        <v>2055</v>
      </c>
      <c r="F2542" s="36" t="s">
        <v>2176</v>
      </c>
      <c r="G2542" s="36" t="s">
        <v>7301</v>
      </c>
      <c r="H2542" s="35">
        <v>0</v>
      </c>
      <c r="I2542" s="37">
        <v>0</v>
      </c>
      <c r="J2542" s="52"/>
      <c r="K2542" s="52"/>
      <c r="L2542" s="52">
        <f>IF(VLOOKUP(B2542,Sheet2!A:B,2,FALSE)=0,"",VLOOKUP(B2542,Sheet2!A:B,2,FALSE))</f>
        <v>8</v>
      </c>
    </row>
    <row r="2543" spans="1:14" x14ac:dyDescent="0.2">
      <c r="A2543" t="str">
        <f t="shared" ref="A2543:A2559" si="127">F2543&amp;" "&amp;G2543</f>
        <v>中纤板 银灰2440*1220*30</v>
      </c>
      <c r="B2543" s="29" t="s">
        <v>7302</v>
      </c>
      <c r="C2543" s="29" t="e">
        <f>VLOOKUP(A2543,Sheet5!A:C,2,FALSE)</f>
        <v>#N/A</v>
      </c>
      <c r="D2543" s="29" t="e">
        <f>VLOOKUP(A2543,Sheet5!A:C,3,FALSE)</f>
        <v>#N/A</v>
      </c>
      <c r="E2543" s="35" t="s">
        <v>2055</v>
      </c>
      <c r="F2543" s="108" t="s">
        <v>2176</v>
      </c>
      <c r="G2543" s="108" t="s">
        <v>7303</v>
      </c>
      <c r="H2543" s="35">
        <v>0</v>
      </c>
      <c r="I2543" s="37">
        <v>11</v>
      </c>
      <c r="J2543" s="52"/>
      <c r="K2543" s="52"/>
      <c r="L2543" s="52" t="str">
        <f>IF(VLOOKUP(B2543,Sheet2!A:B,2,FALSE)=0,"",VLOOKUP(B2543,Sheet2!A:B,2,FALSE))</f>
        <v/>
      </c>
    </row>
    <row r="2544" spans="1:14" x14ac:dyDescent="0.2">
      <c r="A2544" t="str">
        <f t="shared" si="127"/>
        <v>复写纸 0</v>
      </c>
      <c r="B2544" s="29" t="s">
        <v>7304</v>
      </c>
      <c r="C2544" s="29" t="e">
        <f>VLOOKUP(A2544,Sheet5!A:C,2,FALSE)</f>
        <v>#N/A</v>
      </c>
      <c r="D2544" s="29" t="e">
        <f>VLOOKUP(A2544,Sheet5!A:C,3,FALSE)</f>
        <v>#N/A</v>
      </c>
      <c r="E2544" s="35" t="s">
        <v>2417</v>
      </c>
      <c r="F2544" s="108" t="s">
        <v>7305</v>
      </c>
      <c r="G2544" s="108">
        <v>0</v>
      </c>
      <c r="H2544" s="35">
        <v>0</v>
      </c>
      <c r="I2544" s="37">
        <v>1</v>
      </c>
      <c r="J2544" s="52"/>
      <c r="K2544" s="52"/>
      <c r="L2544" s="52" t="str">
        <f>IF(VLOOKUP(B2544,Sheet2!A:B,2,FALSE)=0,"",VLOOKUP(B2544,Sheet2!A:B,2,FALSE))</f>
        <v/>
      </c>
    </row>
    <row r="2545" spans="1:12" x14ac:dyDescent="0.2">
      <c r="A2545" t="str">
        <f t="shared" si="127"/>
        <v>胶瓶 0</v>
      </c>
      <c r="B2545" s="29" t="s">
        <v>7306</v>
      </c>
      <c r="C2545" s="29" t="str">
        <f>VLOOKUP(A2545,Sheet5!A:C,2,FALSE)</f>
        <v>UFFQT079</v>
      </c>
      <c r="D2545" s="29" t="str">
        <f>VLOOKUP(A2545,Sheet5!A:C,3,FALSE)</f>
        <v>塑料 胶瓶 打胶水用 透明</v>
      </c>
      <c r="E2545" s="35" t="s">
        <v>2417</v>
      </c>
      <c r="F2545" s="108" t="s">
        <v>7307</v>
      </c>
      <c r="G2545" s="108">
        <v>0</v>
      </c>
      <c r="H2545" s="35">
        <v>0</v>
      </c>
      <c r="I2545" s="37">
        <v>17</v>
      </c>
      <c r="J2545" s="52"/>
      <c r="K2545" s="52"/>
      <c r="L2545" s="52">
        <f>IF(VLOOKUP(B2545,Sheet2!A:B,2,FALSE)=0,"",VLOOKUP(B2545,Sheet2!A:B,2,FALSE))</f>
        <v>41</v>
      </c>
    </row>
    <row r="2546" spans="1:12" x14ac:dyDescent="0.2">
      <c r="A2546" t="str">
        <f t="shared" si="127"/>
        <v>玻璃层板 526*95*5</v>
      </c>
      <c r="B2546" s="29" t="s">
        <v>7308</v>
      </c>
      <c r="C2546" s="29" t="e">
        <f>VLOOKUP(A2546,Sheet5!A:C,2,FALSE)</f>
        <v>#N/A</v>
      </c>
      <c r="D2546" s="29" t="e">
        <f>VLOOKUP(A2546,Sheet5!A:C,3,FALSE)</f>
        <v>#N/A</v>
      </c>
      <c r="E2546" s="35" t="s">
        <v>2055</v>
      </c>
      <c r="F2546" s="108" t="s">
        <v>7309</v>
      </c>
      <c r="G2546" s="108" t="s">
        <v>7187</v>
      </c>
      <c r="H2546" s="35">
        <v>0</v>
      </c>
      <c r="I2546" s="37">
        <v>230</v>
      </c>
      <c r="J2546" s="52"/>
      <c r="K2546" s="52"/>
      <c r="L2546" s="52" t="str">
        <f>IF(VLOOKUP(B2546,Sheet2!A:B,2,FALSE)=0,"",VLOOKUP(B2546,Sheet2!A:B,2,FALSE))</f>
        <v/>
      </c>
    </row>
    <row r="2547" spans="1:12" x14ac:dyDescent="0.2">
      <c r="A2547" t="str">
        <f t="shared" si="127"/>
        <v>镜片 449*435*5</v>
      </c>
      <c r="B2547" s="29" t="s">
        <v>7310</v>
      </c>
      <c r="C2547" s="29" t="e">
        <f>VLOOKUP(A2547,Sheet5!A:C,2,FALSE)</f>
        <v>#N/A</v>
      </c>
      <c r="D2547" s="29" t="e">
        <f>VLOOKUP(A2547,Sheet5!A:C,3,FALSE)</f>
        <v>#N/A</v>
      </c>
      <c r="E2547" s="35" t="s">
        <v>2055</v>
      </c>
      <c r="F2547" s="108" t="s">
        <v>5154</v>
      </c>
      <c r="G2547" s="107" t="s">
        <v>7614</v>
      </c>
      <c r="H2547" s="35">
        <v>0</v>
      </c>
      <c r="I2547" s="37">
        <v>237</v>
      </c>
      <c r="J2547" s="52"/>
      <c r="K2547" s="52"/>
      <c r="L2547" s="52" t="str">
        <f>IF(VLOOKUP(B2547,Sheet2!A:B,2,FALSE)=0,"",VLOOKUP(B2547,Sheet2!A:B,2,FALSE))</f>
        <v/>
      </c>
    </row>
    <row r="2548" spans="1:12" x14ac:dyDescent="0.2">
      <c r="A2548" t="str">
        <f t="shared" si="127"/>
        <v>玻璃层板 561*190*5</v>
      </c>
      <c r="B2548" s="29" t="s">
        <v>7311</v>
      </c>
      <c r="C2548" s="29" t="e">
        <f>VLOOKUP(A2548,Sheet5!A:C,2,FALSE)</f>
        <v>#N/A</v>
      </c>
      <c r="D2548" s="29" t="e">
        <f>VLOOKUP(A2548,Sheet5!A:C,3,FALSE)</f>
        <v>#N/A</v>
      </c>
      <c r="E2548" s="35" t="s">
        <v>2055</v>
      </c>
      <c r="F2548" s="108" t="s">
        <v>7309</v>
      </c>
      <c r="G2548" s="108" t="s">
        <v>7312</v>
      </c>
      <c r="H2548" s="35">
        <v>0</v>
      </c>
      <c r="I2548" s="37">
        <v>25</v>
      </c>
      <c r="J2548" s="52"/>
      <c r="K2548" s="52"/>
      <c r="L2548" s="52" t="str">
        <f>IF(VLOOKUP(B2548,Sheet2!A:B,2,FALSE)=0,"",VLOOKUP(B2548,Sheet2!A:B,2,FALSE))</f>
        <v/>
      </c>
    </row>
    <row r="2549" spans="1:12" x14ac:dyDescent="0.2">
      <c r="A2549" t="str">
        <f t="shared" si="127"/>
        <v>A4板夹 0</v>
      </c>
      <c r="B2549" s="29" t="s">
        <v>7313</v>
      </c>
      <c r="C2549" s="29" t="e">
        <f>VLOOKUP(A2549,Sheet5!A:C,2,FALSE)</f>
        <v>#N/A</v>
      </c>
      <c r="D2549" s="29" t="e">
        <f>VLOOKUP(A2549,Sheet5!A:C,3,FALSE)</f>
        <v>#N/A</v>
      </c>
      <c r="E2549" s="35" t="s">
        <v>2417</v>
      </c>
      <c r="F2549" s="108" t="s">
        <v>7314</v>
      </c>
      <c r="G2549" s="108">
        <v>0</v>
      </c>
      <c r="H2549" s="35">
        <v>0</v>
      </c>
      <c r="I2549" s="37">
        <v>110</v>
      </c>
      <c r="J2549" s="52"/>
      <c r="K2549" s="52"/>
      <c r="L2549" s="52" t="str">
        <f>IF(VLOOKUP(B2549,Sheet2!A:B,2,FALSE)=0,"",VLOOKUP(B2549,Sheet2!A:B,2,FALSE))</f>
        <v/>
      </c>
    </row>
    <row r="2550" spans="1:12" x14ac:dyDescent="0.2">
      <c r="A2550" t="str">
        <f t="shared" si="127"/>
        <v>点检夹 消防</v>
      </c>
      <c r="B2550" s="29" t="s">
        <v>7315</v>
      </c>
      <c r="C2550" s="29" t="e">
        <f>VLOOKUP(A2550,Sheet5!A:C,2,FALSE)</f>
        <v>#N/A</v>
      </c>
      <c r="D2550" s="29" t="e">
        <f>VLOOKUP(A2550,Sheet5!A:C,3,FALSE)</f>
        <v>#N/A</v>
      </c>
      <c r="E2550" s="35" t="s">
        <v>2417</v>
      </c>
      <c r="F2550" s="108" t="s">
        <v>7316</v>
      </c>
      <c r="G2550" s="108" t="s">
        <v>7317</v>
      </c>
      <c r="H2550" s="35">
        <v>0</v>
      </c>
      <c r="I2550" s="37">
        <v>50</v>
      </c>
      <c r="J2550" s="52"/>
      <c r="K2550" s="52"/>
      <c r="L2550" s="52" t="str">
        <f>IF(VLOOKUP(B2550,Sheet2!A:B,2,FALSE)=0,"",VLOOKUP(B2550,Sheet2!A:B,2,FALSE))</f>
        <v/>
      </c>
    </row>
    <row r="2551" spans="1:12" x14ac:dyDescent="0.2">
      <c r="A2551" t="str">
        <f t="shared" si="127"/>
        <v>点检卡 消防</v>
      </c>
      <c r="B2551" s="29" t="s">
        <v>7318</v>
      </c>
      <c r="C2551" s="29" t="e">
        <f>VLOOKUP(A2551,Sheet5!A:C,2,FALSE)</f>
        <v>#N/A</v>
      </c>
      <c r="D2551" s="29" t="e">
        <f>VLOOKUP(A2551,Sheet5!A:C,3,FALSE)</f>
        <v>#N/A</v>
      </c>
      <c r="E2551" s="35" t="s">
        <v>2417</v>
      </c>
      <c r="F2551" s="108" t="s">
        <v>7319</v>
      </c>
      <c r="G2551" s="108" t="s">
        <v>7317</v>
      </c>
      <c r="H2551" s="35">
        <v>0</v>
      </c>
      <c r="I2551" s="37">
        <v>100</v>
      </c>
      <c r="J2551" s="52"/>
      <c r="K2551" s="52"/>
      <c r="L2551" s="52" t="str">
        <f>IF(VLOOKUP(B2551,Sheet2!A:B,2,FALSE)=0,"",VLOOKUP(B2551,Sheet2!A:B,2,FALSE))</f>
        <v/>
      </c>
    </row>
    <row r="2552" spans="1:12" x14ac:dyDescent="0.2">
      <c r="A2552" t="str">
        <f t="shared" si="127"/>
        <v>U盘 0</v>
      </c>
      <c r="B2552" s="29" t="s">
        <v>7320</v>
      </c>
      <c r="C2552" s="29" t="e">
        <f>VLOOKUP(A2552,Sheet5!A:C,2,FALSE)</f>
        <v>#N/A</v>
      </c>
      <c r="D2552" s="29" t="e">
        <f>VLOOKUP(A2552,Sheet5!A:C,3,FALSE)</f>
        <v>#N/A</v>
      </c>
      <c r="E2552" s="35" t="s">
        <v>2417</v>
      </c>
      <c r="F2552" s="108" t="s">
        <v>7321</v>
      </c>
      <c r="G2552" s="108">
        <v>0</v>
      </c>
      <c r="H2552" s="35">
        <v>0</v>
      </c>
      <c r="I2552" s="37">
        <v>2</v>
      </c>
      <c r="J2552" s="52"/>
      <c r="K2552" s="52"/>
      <c r="L2552" s="52" t="str">
        <f>IF(VLOOKUP(B2552,Sheet2!A:B,2,FALSE)=0,"",VLOOKUP(B2552,Sheet2!A:B,2,FALSE))</f>
        <v/>
      </c>
    </row>
    <row r="2553" spans="1:12" x14ac:dyDescent="0.2">
      <c r="A2553" t="str">
        <f t="shared" si="127"/>
        <v>9032302落地双门柜 0</v>
      </c>
      <c r="B2553" s="29" t="s">
        <v>7322</v>
      </c>
      <c r="C2553" s="29" t="e">
        <f>VLOOKUP(A2553,Sheet5!A:C,2,FALSE)</f>
        <v>#N/A</v>
      </c>
      <c r="D2553" s="29" t="e">
        <f>VLOOKUP(A2553,Sheet5!A:C,3,FALSE)</f>
        <v>#N/A</v>
      </c>
      <c r="E2553" s="35" t="s">
        <v>2055</v>
      </c>
      <c r="F2553" s="108" t="s">
        <v>7323</v>
      </c>
      <c r="G2553" s="108">
        <v>0</v>
      </c>
      <c r="H2553" s="35">
        <v>0</v>
      </c>
      <c r="I2553" s="37">
        <v>290</v>
      </c>
      <c r="J2553" s="52"/>
      <c r="K2553" s="52"/>
      <c r="L2553" s="52" t="str">
        <f>IF(VLOOKUP(B2553,Sheet2!A:B,2,FALSE)=0,"",VLOOKUP(B2553,Sheet2!A:B,2,FALSE))</f>
        <v/>
      </c>
    </row>
    <row r="2554" spans="1:12" x14ac:dyDescent="0.2">
      <c r="A2554" t="str">
        <f t="shared" si="127"/>
        <v>90323021落地双抽柜 0</v>
      </c>
      <c r="B2554" s="29" t="s">
        <v>7324</v>
      </c>
      <c r="C2554" s="29" t="e">
        <f>VLOOKUP(A2554,Sheet5!A:C,2,FALSE)</f>
        <v>#N/A</v>
      </c>
      <c r="D2554" s="29" t="e">
        <f>VLOOKUP(A2554,Sheet5!A:C,3,FALSE)</f>
        <v>#N/A</v>
      </c>
      <c r="E2554" s="35" t="s">
        <v>2055</v>
      </c>
      <c r="F2554" s="108" t="s">
        <v>7325</v>
      </c>
      <c r="G2554" s="108">
        <v>0</v>
      </c>
      <c r="H2554" s="35">
        <v>0</v>
      </c>
      <c r="I2554" s="37">
        <v>40</v>
      </c>
      <c r="J2554" s="52"/>
      <c r="K2554" s="52"/>
      <c r="L2554" s="52" t="str">
        <f>IF(VLOOKUP(B2554,Sheet2!A:B,2,FALSE)=0,"",VLOOKUP(B2554,Sheet2!A:B,2,FALSE))</f>
        <v/>
      </c>
    </row>
    <row r="2555" spans="1:12" x14ac:dyDescent="0.2">
      <c r="A2555" t="str">
        <f t="shared" si="127"/>
        <v>9032102单门柜 0</v>
      </c>
      <c r="B2555" s="29" t="s">
        <v>7326</v>
      </c>
      <c r="C2555" s="29" t="e">
        <f>VLOOKUP(A2555,Sheet5!A:C,2,FALSE)</f>
        <v>#N/A</v>
      </c>
      <c r="D2555" s="29" t="e">
        <f>VLOOKUP(A2555,Sheet5!A:C,3,FALSE)</f>
        <v>#N/A</v>
      </c>
      <c r="E2555" s="35" t="s">
        <v>2055</v>
      </c>
      <c r="F2555" s="108" t="s">
        <v>7327</v>
      </c>
      <c r="G2555" s="108">
        <v>0</v>
      </c>
      <c r="H2555" s="35">
        <v>0</v>
      </c>
      <c r="I2555" s="37">
        <v>140</v>
      </c>
      <c r="J2555" s="52"/>
      <c r="K2555" s="52"/>
      <c r="L2555" s="52" t="str">
        <f>IF(VLOOKUP(B2555,Sheet2!A:B,2,FALSE)=0,"",VLOOKUP(B2555,Sheet2!A:B,2,FALSE))</f>
        <v/>
      </c>
    </row>
    <row r="2556" spans="1:12" x14ac:dyDescent="0.2">
      <c r="A2556" t="str">
        <f t="shared" si="127"/>
        <v>9032202单门柜 0</v>
      </c>
      <c r="B2556" s="29" t="s">
        <v>7328</v>
      </c>
      <c r="C2556" s="29" t="e">
        <f>VLOOKUP(A2556,Sheet5!A:C,2,FALSE)</f>
        <v>#N/A</v>
      </c>
      <c r="D2556" s="29" t="e">
        <f>VLOOKUP(A2556,Sheet5!A:C,3,FALSE)</f>
        <v>#N/A</v>
      </c>
      <c r="E2556" s="35" t="s">
        <v>2055</v>
      </c>
      <c r="F2556" s="108" t="s">
        <v>7329</v>
      </c>
      <c r="G2556" s="108">
        <v>0</v>
      </c>
      <c r="H2556" s="35">
        <v>0</v>
      </c>
      <c r="I2556" s="37">
        <v>60</v>
      </c>
      <c r="J2556" s="52"/>
      <c r="K2556" s="52"/>
      <c r="L2556" s="52" t="str">
        <f>IF(VLOOKUP(B2556,Sheet2!A:B,2,FALSE)=0,"",VLOOKUP(B2556,Sheet2!A:B,2,FALSE))</f>
        <v/>
      </c>
    </row>
    <row r="2557" spans="1:12" x14ac:dyDescent="0.2">
      <c r="A2557" t="str">
        <f t="shared" si="127"/>
        <v>90325021落地四抽柜 0</v>
      </c>
      <c r="B2557" s="29" t="s">
        <v>7330</v>
      </c>
      <c r="C2557" s="29" t="e">
        <f>VLOOKUP(A2557,Sheet5!A:C,2,FALSE)</f>
        <v>#N/A</v>
      </c>
      <c r="D2557" s="29" t="e">
        <f>VLOOKUP(A2557,Sheet5!A:C,3,FALSE)</f>
        <v>#N/A</v>
      </c>
      <c r="E2557" s="35" t="s">
        <v>2055</v>
      </c>
      <c r="F2557" s="108" t="s">
        <v>7331</v>
      </c>
      <c r="G2557" s="108">
        <v>0</v>
      </c>
      <c r="H2557" s="35">
        <v>0</v>
      </c>
      <c r="I2557" s="37">
        <v>47</v>
      </c>
      <c r="J2557" s="52"/>
      <c r="K2557" s="52"/>
      <c r="L2557" s="52" t="str">
        <f>IF(VLOOKUP(B2557,Sheet2!A:B,2,FALSE)=0,"",VLOOKUP(B2557,Sheet2!A:B,2,FALSE))</f>
        <v/>
      </c>
    </row>
    <row r="2558" spans="1:12" x14ac:dyDescent="0.2">
      <c r="A2558" t="str">
        <f t="shared" si="127"/>
        <v>9032502落地四门柜 0</v>
      </c>
      <c r="B2558" s="29" t="s">
        <v>7332</v>
      </c>
      <c r="C2558" s="29" t="e">
        <f>VLOOKUP(A2558,Sheet5!A:C,2,FALSE)</f>
        <v>#N/A</v>
      </c>
      <c r="D2558" s="29" t="e">
        <f>VLOOKUP(A2558,Sheet5!A:C,3,FALSE)</f>
        <v>#N/A</v>
      </c>
      <c r="E2558" s="35" t="s">
        <v>2055</v>
      </c>
      <c r="F2558" s="108" t="s">
        <v>7333</v>
      </c>
      <c r="G2558" s="108">
        <v>0</v>
      </c>
      <c r="H2558" s="35">
        <v>0</v>
      </c>
      <c r="I2558" s="37">
        <v>71</v>
      </c>
      <c r="J2558" s="52"/>
      <c r="K2558" s="52"/>
      <c r="L2558" s="52" t="str">
        <f>IF(VLOOKUP(B2558,Sheet2!A:B,2,FALSE)=0,"",VLOOKUP(B2558,Sheet2!A:B,2,FALSE))</f>
        <v/>
      </c>
    </row>
    <row r="2559" spans="1:12" x14ac:dyDescent="0.2">
      <c r="A2559" t="str">
        <f t="shared" si="127"/>
        <v>防毒口罩 0</v>
      </c>
      <c r="B2559" s="29" t="s">
        <v>7334</v>
      </c>
      <c r="C2559" s="29" t="str">
        <f>VLOOKUP(A2559,Sheet5!A:C,2,FALSE)</f>
        <v>UFFQT080</v>
      </c>
      <c r="D2559" s="29" t="str">
        <f>VLOOKUP(A2559,Sheet5!A:C,3,FALSE)</f>
        <v>硅胶 防毒口罩 灰色</v>
      </c>
      <c r="E2559" s="35" t="s">
        <v>2417</v>
      </c>
      <c r="F2559" s="108" t="s">
        <v>7335</v>
      </c>
      <c r="G2559" s="108">
        <v>0</v>
      </c>
      <c r="H2559" s="35">
        <v>0</v>
      </c>
      <c r="I2559" s="37">
        <v>15</v>
      </c>
      <c r="J2559" s="52"/>
      <c r="K2559" s="52"/>
      <c r="L2559" s="52">
        <f>IF(VLOOKUP(B2559,Sheet2!A:B,2,FALSE)=0,"",VLOOKUP(B2559,Sheet2!A:B,2,FALSE))</f>
        <v>12</v>
      </c>
    </row>
    <row r="2560" spans="1:12" x14ac:dyDescent="0.2">
      <c r="B2560" s="29" t="s">
        <v>1764</v>
      </c>
      <c r="C2560" s="29" t="str">
        <f>VLOOKUP(B2560,所有物料对应供应商单价新旧料号对照!A:C,3,0)</f>
        <v>UFBBT082</v>
      </c>
      <c r="D2560" s="29" t="str">
        <f>VLOOKUP(B2560,所有物料对应供应商单价新旧料号对照!A:F,4,0)</f>
        <v>不干胶 UF9032503W标贴 134*190 白底</v>
      </c>
      <c r="E2560" s="35" t="s">
        <v>2093</v>
      </c>
      <c r="F2560" s="36" t="s">
        <v>3404</v>
      </c>
      <c r="G2560" s="36" t="s">
        <v>7336</v>
      </c>
      <c r="H2560" s="35">
        <v>0</v>
      </c>
      <c r="I2560" s="37">
        <v>600</v>
      </c>
      <c r="J2560" s="52"/>
      <c r="K2560" s="52"/>
      <c r="L2560" s="52" t="str">
        <f>IF(VLOOKUP(B2560,Sheet2!A:B,2,FALSE)=0,"",VLOOKUP(B2560,Sheet2!A:B,2,FALSE))</f>
        <v/>
      </c>
    </row>
    <row r="2561" spans="1:13" x14ac:dyDescent="0.2">
      <c r="B2561" s="29" t="s">
        <v>1772</v>
      </c>
      <c r="C2561" s="29" t="str">
        <f>VLOOKUP(B2561,所有物料对应供应商单价新旧料号对照!A:C,3,0)</f>
        <v>UFBBT086</v>
      </c>
      <c r="D2561" s="29" t="str">
        <f>VLOOKUP(B2561,所有物料对应供应商单价新旧料号对照!A:F,4,0)</f>
        <v>不干胶 UF9032503B标贴 134*190 白底</v>
      </c>
      <c r="E2561" s="35" t="s">
        <v>2093</v>
      </c>
      <c r="F2561" s="36" t="s">
        <v>3404</v>
      </c>
      <c r="G2561" s="36" t="s">
        <v>7337</v>
      </c>
      <c r="H2561" s="35">
        <v>0</v>
      </c>
      <c r="I2561" s="37">
        <v>525</v>
      </c>
      <c r="J2561" s="52"/>
      <c r="K2561" s="52"/>
      <c r="L2561" s="52" t="str">
        <f>IF(VLOOKUP(B2561,Sheet2!A:B,2,FALSE)=0,"",VLOOKUP(B2561,Sheet2!A:B,2,FALSE))</f>
        <v/>
      </c>
    </row>
    <row r="2562" spans="1:13" x14ac:dyDescent="0.2">
      <c r="B2562" s="29" t="s">
        <v>1770</v>
      </c>
      <c r="C2562" s="29" t="str">
        <f>VLOOKUP(B2562,所有物料对应供应商单价新旧料号对照!A:C,3,0)</f>
        <v>UFBBT085</v>
      </c>
      <c r="D2562" s="29" t="str">
        <f>VLOOKUP(B2562,所有物料对应供应商单价新旧料号对照!A:F,4,0)</f>
        <v>不干胶 UF9032503G标贴 134*190 白底</v>
      </c>
      <c r="E2562" s="35" t="s">
        <v>2093</v>
      </c>
      <c r="F2562" s="36" t="s">
        <v>3404</v>
      </c>
      <c r="G2562" s="36" t="s">
        <v>7338</v>
      </c>
      <c r="H2562" s="35">
        <v>0</v>
      </c>
      <c r="I2562" s="37">
        <v>480</v>
      </c>
      <c r="J2562" s="52"/>
      <c r="K2562" s="52"/>
      <c r="L2562" s="52">
        <f>IF(VLOOKUP(B2562,Sheet2!A:B,2,FALSE)=0,"",VLOOKUP(B2562,Sheet2!A:B,2,FALSE))</f>
        <v>300</v>
      </c>
    </row>
    <row r="2563" spans="1:13" x14ac:dyDescent="0.2">
      <c r="B2563" s="29" t="s">
        <v>1768</v>
      </c>
      <c r="C2563" s="29" t="str">
        <f>VLOOKUP(B2563,所有物料对应供应商单价新旧料号对照!A:C,3,0)</f>
        <v>UFBBT084</v>
      </c>
      <c r="D2563" s="29" t="str">
        <f>VLOOKUP(B2563,所有物料对应供应商单价新旧料号对照!A:F,4,0)</f>
        <v>不干胶 UF9032503O标贴 134*190 白底</v>
      </c>
      <c r="E2563" s="35" t="s">
        <v>2093</v>
      </c>
      <c r="F2563" s="36" t="s">
        <v>3404</v>
      </c>
      <c r="G2563" s="36" t="s">
        <v>7339</v>
      </c>
      <c r="H2563" s="35">
        <v>0</v>
      </c>
      <c r="I2563" s="37">
        <v>573</v>
      </c>
      <c r="J2563" s="52"/>
      <c r="K2563" s="52"/>
      <c r="L2563" s="52">
        <f>IF(VLOOKUP(B2563,Sheet2!A:B,2,FALSE)=0,"",VLOOKUP(B2563,Sheet2!A:B,2,FALSE))</f>
        <v>300</v>
      </c>
    </row>
    <row r="2564" spans="1:13" x14ac:dyDescent="0.2">
      <c r="B2564" s="29" t="s">
        <v>1766</v>
      </c>
      <c r="C2564" s="29" t="str">
        <f>VLOOKUP(B2564,所有物料对应供应商单价新旧料号对照!A:C,3,0)</f>
        <v>UFBBT083</v>
      </c>
      <c r="D2564" s="29" t="str">
        <f>VLOOKUP(B2564,所有物料对应供应商单价新旧料号对照!A:F,4,0)</f>
        <v>不干胶 UF9032503S标贴 134*190 白底</v>
      </c>
      <c r="E2564" s="35" t="s">
        <v>2093</v>
      </c>
      <c r="F2564" s="36" t="s">
        <v>3404</v>
      </c>
      <c r="G2564" s="36" t="s">
        <v>7340</v>
      </c>
      <c r="H2564" s="35">
        <v>0</v>
      </c>
      <c r="I2564" s="37">
        <v>580</v>
      </c>
      <c r="J2564" s="52"/>
      <c r="K2564" s="52"/>
      <c r="L2564" s="52">
        <f>IF(VLOOKUP(B2564,Sheet2!A:B,2,FALSE)=0,"",VLOOKUP(B2564,Sheet2!A:B,2,FALSE))</f>
        <v>300</v>
      </c>
    </row>
    <row r="2565" spans="1:13" x14ac:dyDescent="0.2">
      <c r="A2565" t="str">
        <f>F2565&amp;" "&amp;G2565</f>
        <v>英国B1产品标贴 9032202O</v>
      </c>
      <c r="B2565" s="29" t="s">
        <v>7341</v>
      </c>
      <c r="C2565" s="29" t="e">
        <f>VLOOKUP(A2565,Sheet5!A:C,2,FALSE)</f>
        <v>#N/A</v>
      </c>
      <c r="D2565" s="29" t="e">
        <f>VLOOKUP(A2565,Sheet5!A:C,3,FALSE)</f>
        <v>#N/A</v>
      </c>
      <c r="E2565" s="35" t="s">
        <v>2093</v>
      </c>
      <c r="F2565" s="108" t="s">
        <v>5519</v>
      </c>
      <c r="G2565" s="108" t="s">
        <v>7342</v>
      </c>
      <c r="H2565" s="35">
        <v>0</v>
      </c>
      <c r="I2565" s="37">
        <v>300</v>
      </c>
      <c r="J2565" s="52"/>
      <c r="K2565" s="52"/>
      <c r="L2565" s="52" t="str">
        <f>IF(VLOOKUP(B2565,Sheet2!A:B,2,FALSE)=0,"",VLOOKUP(B2565,Sheet2!A:B,2,FALSE))</f>
        <v/>
      </c>
    </row>
    <row r="2566" spans="1:13" x14ac:dyDescent="0.2">
      <c r="B2566" s="29" t="s">
        <v>7343</v>
      </c>
      <c r="C2566" s="29" t="str">
        <f>VLOOKUP(B2566,所有物料对应供应商单价新旧料号对照!A:C,3,0)</f>
        <v>UFM00126</v>
      </c>
      <c r="D2566" s="29" t="str">
        <f>VLOOKUP(B2566,所有物料对应供应商单价新旧料号对照!A:F,4,0)</f>
        <v>中密度纤维 E1 平面 双面板 2440*1220*18mm A哑光黑B钛白-031</v>
      </c>
      <c r="E2566" s="35" t="s">
        <v>2055</v>
      </c>
      <c r="F2566" s="36" t="s">
        <v>2176</v>
      </c>
      <c r="G2566" s="36" t="s">
        <v>7344</v>
      </c>
      <c r="H2566" s="35">
        <v>0</v>
      </c>
      <c r="I2566" s="37">
        <v>44</v>
      </c>
      <c r="J2566" s="52"/>
      <c r="K2566" s="52"/>
      <c r="L2566" s="52">
        <f>IF(VLOOKUP(B2566,Sheet2!A:B,2,FALSE)=0,"",VLOOKUP(B2566,Sheet2!A:B,2,FALSE))</f>
        <v>38</v>
      </c>
    </row>
    <row r="2567" spans="1:13" x14ac:dyDescent="0.2">
      <c r="B2567" s="29" t="s">
        <v>1269</v>
      </c>
      <c r="C2567" s="29" t="str">
        <f>VLOOKUP(B2567,所有物料对应供应商单价新旧料号对照!A:C,3,0)</f>
        <v>UFM00125</v>
      </c>
      <c r="D2567" s="29" t="str">
        <f>VLOOKUP(B2567,所有物料对应供应商单价新旧料号对照!A:F,4,0)</f>
        <v>中密度纤维 E1 平面 双面板 2440*1220*18mm A哑光黑B哑光黑-031</v>
      </c>
      <c r="E2567" s="35" t="s">
        <v>2055</v>
      </c>
      <c r="F2567" s="36" t="s">
        <v>2176</v>
      </c>
      <c r="G2567" s="36" t="s">
        <v>7345</v>
      </c>
      <c r="H2567" s="35">
        <v>0</v>
      </c>
      <c r="I2567" s="37">
        <v>4</v>
      </c>
      <c r="J2567" s="52"/>
      <c r="K2567" s="52"/>
      <c r="L2567" s="52" t="str">
        <f>IF(VLOOKUP(B2567,Sheet2!A:B,2,FALSE)=0,"",VLOOKUP(B2567,Sheet2!A:B,2,FALSE))</f>
        <v/>
      </c>
    </row>
    <row r="2568" spans="1:13" x14ac:dyDescent="0.2">
      <c r="A2568" t="str">
        <f>F2568&amp;" "&amp;G2568</f>
        <v>中纤板 双贴S灰2440*1220*12mm</v>
      </c>
      <c r="B2568" s="29" t="s">
        <v>7346</v>
      </c>
      <c r="C2568" s="29" t="e">
        <f>VLOOKUP(A2568,Sheet5!A:C,2,FALSE)</f>
        <v>#N/A</v>
      </c>
      <c r="D2568" s="29" t="e">
        <f>VLOOKUP(A2568,Sheet5!A:C,3,FALSE)</f>
        <v>#N/A</v>
      </c>
      <c r="E2568" s="35" t="s">
        <v>2055</v>
      </c>
      <c r="F2568" s="108" t="s">
        <v>2176</v>
      </c>
      <c r="G2568" s="108" t="s">
        <v>7347</v>
      </c>
      <c r="H2568" s="35">
        <v>0</v>
      </c>
      <c r="I2568" s="37">
        <v>30</v>
      </c>
      <c r="J2568" s="52"/>
      <c r="K2568" s="52"/>
      <c r="L2568" s="52">
        <v>0</v>
      </c>
    </row>
    <row r="2569" spans="1:13" x14ac:dyDescent="0.2">
      <c r="B2569" s="29" t="s">
        <v>1302</v>
      </c>
      <c r="C2569" s="29" t="str">
        <f>VLOOKUP(B2569,所有物料对应供应商单价新旧料号对照!A:C,3,0)</f>
        <v>UFPJL009</v>
      </c>
      <c r="D2569" s="29" t="str">
        <f>VLOOKUP(B2569,所有物料对应供应商单价新旧料号对照!A:F,4,0)</f>
        <v>不锈钢 马桶盖板铰链 S15 镀铬</v>
      </c>
      <c r="E2569" s="35" t="s">
        <v>2417</v>
      </c>
      <c r="F2569" s="36" t="s">
        <v>7348</v>
      </c>
      <c r="G2569" s="36">
        <v>0</v>
      </c>
      <c r="H2569" s="35">
        <v>0</v>
      </c>
      <c r="I2569" s="37">
        <v>4025</v>
      </c>
      <c r="J2569" s="52"/>
      <c r="K2569" s="52"/>
      <c r="L2569" s="52">
        <v>4000</v>
      </c>
    </row>
    <row r="2570" spans="1:13" x14ac:dyDescent="0.2">
      <c r="A2570" t="str">
        <f t="shared" ref="A2570:A2586" si="128">F2570&amp;" "&amp;G2570</f>
        <v>台盆 226台下盆</v>
      </c>
      <c r="B2570" s="29" t="s">
        <v>7349</v>
      </c>
      <c r="C2570" s="29" t="e">
        <f>VLOOKUP(A2570,Sheet5!A:C,2,FALSE)</f>
        <v>#N/A</v>
      </c>
      <c r="D2570" s="29" t="e">
        <f>VLOOKUP(A2570,Sheet5!A:C,3,FALSE)</f>
        <v>#N/A</v>
      </c>
      <c r="E2570" s="35" t="s">
        <v>2417</v>
      </c>
      <c r="F2570" s="108" t="s">
        <v>2476</v>
      </c>
      <c r="G2570" s="108" t="s">
        <v>7350</v>
      </c>
      <c r="H2570" s="35">
        <v>0</v>
      </c>
      <c r="I2570" s="37">
        <v>22</v>
      </c>
      <c r="J2570" s="52"/>
      <c r="K2570" s="52"/>
      <c r="L2570" s="52" t="str">
        <f>IF(VLOOKUP(B2570,Sheet2!A:B,2,FALSE)=0,"",VLOOKUP(B2570,Sheet2!A:B,2,FALSE))</f>
        <v/>
      </c>
      <c r="M2570" s="56" t="s">
        <v>7743</v>
      </c>
    </row>
    <row r="2571" spans="1:13" x14ac:dyDescent="0.2">
      <c r="A2571" t="str">
        <f t="shared" si="128"/>
        <v>台面 1680*560</v>
      </c>
      <c r="B2571" s="29" t="s">
        <v>7351</v>
      </c>
      <c r="C2571" s="29" t="e">
        <f>VLOOKUP(A2571,Sheet5!A:C,2,FALSE)</f>
        <v>#N/A</v>
      </c>
      <c r="D2571" s="29" t="e">
        <f>VLOOKUP(A2571,Sheet5!A:C,3,FALSE)</f>
        <v>#N/A</v>
      </c>
      <c r="E2571" s="35" t="s">
        <v>2055</v>
      </c>
      <c r="F2571" s="108" t="s">
        <v>7352</v>
      </c>
      <c r="G2571" s="108" t="s">
        <v>7353</v>
      </c>
      <c r="H2571" s="35">
        <v>0</v>
      </c>
      <c r="I2571" s="37">
        <v>1</v>
      </c>
      <c r="J2571" s="52"/>
      <c r="K2571" s="52"/>
      <c r="L2571" s="52" t="str">
        <f>IF(VLOOKUP(B2571,Sheet2!A:B,2,FALSE)=0,"",VLOOKUP(B2571,Sheet2!A:B,2,FALSE))</f>
        <v/>
      </c>
      <c r="M2571" s="56" t="s">
        <v>7743</v>
      </c>
    </row>
    <row r="2572" spans="1:13" x14ac:dyDescent="0.2">
      <c r="A2572" t="str">
        <f t="shared" si="128"/>
        <v>台面 880*550</v>
      </c>
      <c r="B2572" s="29" t="s">
        <v>7354</v>
      </c>
      <c r="C2572" s="29" t="e">
        <f>VLOOKUP(A2572,Sheet5!A:C,2,FALSE)</f>
        <v>#N/A</v>
      </c>
      <c r="D2572" s="29" t="e">
        <f>VLOOKUP(A2572,Sheet5!A:C,3,FALSE)</f>
        <v>#N/A</v>
      </c>
      <c r="E2572" s="35" t="s">
        <v>2055</v>
      </c>
      <c r="F2572" s="108" t="s">
        <v>7352</v>
      </c>
      <c r="G2572" s="108" t="s">
        <v>7355</v>
      </c>
      <c r="H2572" s="35">
        <v>0</v>
      </c>
      <c r="I2572" s="37">
        <v>1</v>
      </c>
      <c r="J2572" s="52"/>
      <c r="K2572" s="52"/>
      <c r="L2572" s="52" t="str">
        <f>IF(VLOOKUP(B2572,Sheet2!A:B,2,FALSE)=0,"",VLOOKUP(B2572,Sheet2!A:B,2,FALSE))</f>
        <v/>
      </c>
      <c r="M2572" s="56" t="s">
        <v>7743</v>
      </c>
    </row>
    <row r="2573" spans="1:13" x14ac:dyDescent="0.2">
      <c r="A2573" t="str">
        <f t="shared" si="128"/>
        <v>台面 880*600</v>
      </c>
      <c r="B2573" s="29" t="s">
        <v>7356</v>
      </c>
      <c r="C2573" s="29" t="e">
        <f>VLOOKUP(A2573,Sheet5!A:C,2,FALSE)</f>
        <v>#N/A</v>
      </c>
      <c r="D2573" s="29" t="e">
        <f>VLOOKUP(A2573,Sheet5!A:C,3,FALSE)</f>
        <v>#N/A</v>
      </c>
      <c r="E2573" s="35" t="s">
        <v>2055</v>
      </c>
      <c r="F2573" s="108" t="s">
        <v>7352</v>
      </c>
      <c r="G2573" s="108" t="s">
        <v>7357</v>
      </c>
      <c r="H2573" s="35">
        <v>0</v>
      </c>
      <c r="I2573" s="37">
        <v>16</v>
      </c>
      <c r="J2573" s="52"/>
      <c r="K2573" s="52"/>
      <c r="L2573" s="52" t="str">
        <f>IF(VLOOKUP(B2573,Sheet2!A:B,2,FALSE)=0,"",VLOOKUP(B2573,Sheet2!A:B,2,FALSE))</f>
        <v/>
      </c>
      <c r="M2573" s="56" t="s">
        <v>7743</v>
      </c>
    </row>
    <row r="2574" spans="1:13" x14ac:dyDescent="0.2">
      <c r="A2574" t="str">
        <f t="shared" si="128"/>
        <v>石膏粉 0</v>
      </c>
      <c r="B2574" s="29" t="s">
        <v>7358</v>
      </c>
      <c r="C2574" s="29" t="e">
        <f>VLOOKUP(A2574,Sheet5!A:C,2,FALSE)</f>
        <v>#N/A</v>
      </c>
      <c r="D2574" s="29" t="e">
        <f>VLOOKUP(A2574,Sheet5!A:C,3,FALSE)</f>
        <v>#N/A</v>
      </c>
      <c r="E2574" s="35" t="s">
        <v>2417</v>
      </c>
      <c r="F2574" s="108" t="s">
        <v>7359</v>
      </c>
      <c r="G2574" s="108">
        <v>0</v>
      </c>
      <c r="H2574" s="35">
        <v>0</v>
      </c>
      <c r="I2574" s="37">
        <v>12.34</v>
      </c>
      <c r="J2574" s="52"/>
      <c r="K2574" s="52"/>
      <c r="L2574" s="52" t="str">
        <f>IF(VLOOKUP(B2574,Sheet2!A:B,2,FALSE)=0,"",VLOOKUP(B2574,Sheet2!A:B,2,FALSE))</f>
        <v/>
      </c>
      <c r="M2574" s="56" t="s">
        <v>7743</v>
      </c>
    </row>
    <row r="2575" spans="1:13" x14ac:dyDescent="0.2">
      <c r="A2575" t="str">
        <f t="shared" si="128"/>
        <v>印章 0</v>
      </c>
      <c r="B2575" s="29" t="s">
        <v>7360</v>
      </c>
      <c r="C2575" s="29" t="e">
        <f>VLOOKUP(A2575,Sheet5!A:C,2,FALSE)</f>
        <v>#N/A</v>
      </c>
      <c r="D2575" s="29" t="e">
        <f>VLOOKUP(A2575,Sheet5!A:C,3,FALSE)</f>
        <v>#N/A</v>
      </c>
      <c r="E2575" s="35" t="s">
        <v>2417</v>
      </c>
      <c r="F2575" s="108" t="s">
        <v>7361</v>
      </c>
      <c r="G2575" s="108">
        <v>0</v>
      </c>
      <c r="H2575" s="35">
        <v>0</v>
      </c>
      <c r="I2575" s="37">
        <v>4</v>
      </c>
      <c r="J2575" s="52"/>
      <c r="K2575" s="52"/>
      <c r="L2575" s="52" t="str">
        <f>IF(VLOOKUP(B2575,Sheet2!A:B,2,FALSE)=0,"",VLOOKUP(B2575,Sheet2!A:B,2,FALSE))</f>
        <v/>
      </c>
      <c r="M2575" s="56" t="s">
        <v>7743</v>
      </c>
    </row>
    <row r="2576" spans="1:13" x14ac:dyDescent="0.2">
      <c r="A2576" t="str">
        <f t="shared" si="128"/>
        <v>温湿计 0</v>
      </c>
      <c r="B2576" s="29" t="s">
        <v>7362</v>
      </c>
      <c r="C2576" s="29" t="e">
        <f>VLOOKUP(A2576,Sheet5!A:C,2,FALSE)</f>
        <v>#N/A</v>
      </c>
      <c r="D2576" s="29" t="e">
        <f>VLOOKUP(A2576,Sheet5!A:C,3,FALSE)</f>
        <v>#N/A</v>
      </c>
      <c r="E2576" s="35" t="s">
        <v>2417</v>
      </c>
      <c r="F2576" s="108" t="s">
        <v>7363</v>
      </c>
      <c r="G2576" s="108">
        <v>0</v>
      </c>
      <c r="H2576" s="35">
        <v>0</v>
      </c>
      <c r="I2576" s="37">
        <v>2</v>
      </c>
      <c r="J2576" s="52"/>
      <c r="K2576" s="52"/>
      <c r="L2576" s="52" t="str">
        <f>IF(VLOOKUP(B2576,Sheet2!A:B,2,FALSE)=0,"",VLOOKUP(B2576,Sheet2!A:B,2,FALSE))</f>
        <v/>
      </c>
      <c r="M2576" s="56" t="s">
        <v>7743</v>
      </c>
    </row>
    <row r="2577" spans="1:13" x14ac:dyDescent="0.2">
      <c r="A2577" t="str">
        <f t="shared" si="128"/>
        <v>中纤板 中纤双AJ沙滩色光（S灰）18mm</v>
      </c>
      <c r="B2577" s="29" t="s">
        <v>7364</v>
      </c>
      <c r="C2577" s="29" t="e">
        <f>VLOOKUP(A2577,Sheet5!A:C,2,FALSE)</f>
        <v>#N/A</v>
      </c>
      <c r="D2577" s="29" t="e">
        <f>VLOOKUP(A2577,Sheet5!A:C,3,FALSE)</f>
        <v>#N/A</v>
      </c>
      <c r="E2577" s="35" t="s">
        <v>2055</v>
      </c>
      <c r="F2577" s="108" t="s">
        <v>2176</v>
      </c>
      <c r="G2577" s="108" t="s">
        <v>7365</v>
      </c>
      <c r="H2577" s="35">
        <v>0</v>
      </c>
      <c r="I2577" s="37">
        <v>14</v>
      </c>
      <c r="J2577" s="52"/>
      <c r="K2577" s="52"/>
      <c r="L2577" s="52" t="str">
        <f>IF(VLOOKUP(B2577,Sheet2!A:B,2,FALSE)=0,"",VLOOKUP(B2577,Sheet2!A:B,2,FALSE))</f>
        <v/>
      </c>
    </row>
    <row r="2578" spans="1:13" x14ac:dyDescent="0.2">
      <c r="A2578" t="str">
        <f t="shared" si="128"/>
        <v>封边条 H012进口暖白0.6*20</v>
      </c>
      <c r="B2578" s="29" t="s">
        <v>7366</v>
      </c>
      <c r="C2578" s="29" t="str">
        <f>VLOOKUP(A2578,Sheet5!A:C,2,FALSE)</f>
        <v>UFM00070</v>
      </c>
      <c r="D2578" s="29" t="str">
        <f>VLOOKUP(A2578,Sheet5!A:C,3,FALSE)</f>
        <v>PVC 封边条 0.5*20mm 哑光白-070</v>
      </c>
      <c r="E2578" s="35" t="s">
        <v>2055</v>
      </c>
      <c r="F2578" s="108" t="s">
        <v>2070</v>
      </c>
      <c r="G2578" s="108" t="s">
        <v>8387</v>
      </c>
      <c r="H2578" s="35">
        <v>0</v>
      </c>
      <c r="I2578" s="37">
        <v>3000</v>
      </c>
      <c r="J2578" s="52"/>
      <c r="K2578" s="52"/>
      <c r="L2578" s="52">
        <v>3000</v>
      </c>
    </row>
    <row r="2579" spans="1:13" x14ac:dyDescent="0.2">
      <c r="A2579" t="str">
        <f t="shared" si="128"/>
        <v>封边条 黑哑光0.6*20</v>
      </c>
      <c r="B2579" s="29" t="s">
        <v>7368</v>
      </c>
      <c r="C2579" s="29" t="str">
        <f>VLOOKUP(A2579,Sheet5!A:C,2,FALSE)</f>
        <v>UFM00184</v>
      </c>
      <c r="D2579" s="29" t="str">
        <f>VLOOKUP(A2579,Sheet5!A:C,3,FALSE)</f>
        <v>PVC 封边条 0.5*20mm 哑光黑</v>
      </c>
      <c r="E2579" s="35" t="s">
        <v>2055</v>
      </c>
      <c r="F2579" s="108" t="s">
        <v>2070</v>
      </c>
      <c r="G2579" s="108" t="s">
        <v>8388</v>
      </c>
      <c r="H2579" s="35">
        <v>0</v>
      </c>
      <c r="I2579" s="37">
        <v>3000</v>
      </c>
      <c r="J2579" s="52"/>
      <c r="K2579" s="52"/>
      <c r="L2579" s="52">
        <v>3000</v>
      </c>
    </row>
    <row r="2580" spans="1:13" x14ac:dyDescent="0.2">
      <c r="A2580" t="str">
        <f t="shared" si="128"/>
        <v>封边条 黑棕0.6*20</v>
      </c>
      <c r="B2580" s="29" t="s">
        <v>7370</v>
      </c>
      <c r="C2580" s="29" t="str">
        <f>VLOOKUP(A2580,Sheet5!A:C,2,FALSE)</f>
        <v>UFM00185</v>
      </c>
      <c r="D2580" s="29" t="str">
        <f>VLOOKUP(A2580,Sheet5!A:C,3,FALSE)</f>
        <v>PVC 封边条 0.5*20mm 黑棕</v>
      </c>
      <c r="E2580" s="35" t="s">
        <v>2055</v>
      </c>
      <c r="F2580" s="108" t="s">
        <v>2070</v>
      </c>
      <c r="G2580" s="108" t="s">
        <v>8389</v>
      </c>
      <c r="H2580" s="35">
        <v>0</v>
      </c>
      <c r="I2580" s="37">
        <v>400</v>
      </c>
      <c r="J2580" s="52"/>
      <c r="K2580" s="52"/>
      <c r="L2580" s="52">
        <v>400</v>
      </c>
    </row>
    <row r="2581" spans="1:13" x14ac:dyDescent="0.2">
      <c r="A2581" t="str">
        <f t="shared" si="128"/>
        <v>蜂窝板9032402 790*610*20</v>
      </c>
      <c r="B2581" s="29" t="s">
        <v>7372</v>
      </c>
      <c r="C2581" s="29" t="str">
        <f>VLOOKUP(A2581,Sheet5!A:C,2,FALSE)</f>
        <v>UFBFW013</v>
      </c>
      <c r="D2581" s="29" t="str">
        <f>VLOOKUP(A2581,Sheet5!A:C,3,FALSE)</f>
        <v>瓦楞原纸 蜂窝板 790*610*20mm</v>
      </c>
      <c r="E2581" s="35" t="s">
        <v>2093</v>
      </c>
      <c r="F2581" s="108" t="s">
        <v>8390</v>
      </c>
      <c r="G2581" s="108" t="s">
        <v>7374</v>
      </c>
      <c r="H2581" s="35">
        <v>0</v>
      </c>
      <c r="I2581" s="37">
        <v>45</v>
      </c>
      <c r="J2581" s="52"/>
      <c r="K2581" s="52"/>
      <c r="L2581" s="52">
        <v>45</v>
      </c>
    </row>
    <row r="2582" spans="1:13" x14ac:dyDescent="0.2">
      <c r="A2582" t="str">
        <f t="shared" si="128"/>
        <v>纸箱 1645*135*645</v>
      </c>
      <c r="B2582" s="29" t="s">
        <v>7375</v>
      </c>
      <c r="C2582" s="29" t="e">
        <f>VLOOKUP(A2582,Sheet5!A:C,2,FALSE)</f>
        <v>#N/A</v>
      </c>
      <c r="D2582" s="29" t="e">
        <f>VLOOKUP(A2582,Sheet5!A:C,3,FALSE)</f>
        <v>#N/A</v>
      </c>
      <c r="E2582" s="35" t="s">
        <v>2093</v>
      </c>
      <c r="F2582" s="108" t="s">
        <v>5633</v>
      </c>
      <c r="G2582" s="108" t="s">
        <v>7376</v>
      </c>
      <c r="H2582" s="35">
        <v>0</v>
      </c>
      <c r="I2582" s="37">
        <v>8</v>
      </c>
      <c r="J2582" s="52"/>
      <c r="K2582" s="52"/>
      <c r="L2582" s="52" t="str">
        <f>IF(VLOOKUP(B2582,Sheet2!A:B,2,FALSE)=0,"",VLOOKUP(B2582,Sheet2!A:B,2,FALSE))</f>
        <v/>
      </c>
      <c r="M2582" s="56" t="s">
        <v>7743</v>
      </c>
    </row>
    <row r="2583" spans="1:13" x14ac:dyDescent="0.2">
      <c r="A2583" t="str">
        <f t="shared" si="128"/>
        <v>纸箱 1605*625*710</v>
      </c>
      <c r="B2583" s="29" t="s">
        <v>7377</v>
      </c>
      <c r="C2583" s="29" t="e">
        <f>VLOOKUP(A2583,Sheet5!A:C,2,FALSE)</f>
        <v>#N/A</v>
      </c>
      <c r="D2583" s="29" t="e">
        <f>VLOOKUP(A2583,Sheet5!A:C,3,FALSE)</f>
        <v>#N/A</v>
      </c>
      <c r="E2583" s="35" t="s">
        <v>2093</v>
      </c>
      <c r="F2583" s="108" t="s">
        <v>5633</v>
      </c>
      <c r="G2583" s="108" t="s">
        <v>7378</v>
      </c>
      <c r="H2583" s="35">
        <v>0</v>
      </c>
      <c r="I2583" s="37">
        <v>8</v>
      </c>
      <c r="J2583" s="52"/>
      <c r="K2583" s="52"/>
      <c r="L2583" s="52" t="str">
        <f>IF(VLOOKUP(B2583,Sheet2!A:B,2,FALSE)=0,"",VLOOKUP(B2583,Sheet2!A:B,2,FALSE))</f>
        <v/>
      </c>
      <c r="M2583" s="56" t="s">
        <v>7743</v>
      </c>
    </row>
    <row r="2584" spans="1:13" x14ac:dyDescent="0.2">
      <c r="A2584" t="str">
        <f t="shared" si="128"/>
        <v>金属架 不锈钢高度250mm锥形</v>
      </c>
      <c r="B2584" s="29" t="s">
        <v>7379</v>
      </c>
      <c r="C2584" s="29" t="e">
        <f>VLOOKUP(A2584,Sheet5!A:C,2,FALSE)</f>
        <v>#N/A</v>
      </c>
      <c r="D2584" s="29" t="e">
        <f>VLOOKUP(A2584,Sheet5!A:C,3,FALSE)</f>
        <v>#N/A</v>
      </c>
      <c r="E2584" s="35" t="s">
        <v>2417</v>
      </c>
      <c r="F2584" s="108" t="s">
        <v>7380</v>
      </c>
      <c r="G2584" s="108" t="s">
        <v>8779</v>
      </c>
      <c r="H2584" s="35">
        <v>0</v>
      </c>
      <c r="I2584" s="37">
        <v>10</v>
      </c>
      <c r="J2584" s="52"/>
      <c r="K2584" s="52"/>
      <c r="L2584" s="52" t="str">
        <f>IF(VLOOKUP(B2584,Sheet2!A:B,2,FALSE)=0,"",VLOOKUP(B2584,Sheet2!A:B,2,FALSE))</f>
        <v/>
      </c>
      <c r="M2584" s="56" t="s">
        <v>7743</v>
      </c>
    </row>
    <row r="2585" spans="1:13" x14ac:dyDescent="0.2">
      <c r="A2585" t="str">
        <f t="shared" si="128"/>
        <v>玻璃 夹丝玻璃定制</v>
      </c>
      <c r="B2585" s="29" t="s">
        <v>7382</v>
      </c>
      <c r="C2585" s="29" t="e">
        <f>VLOOKUP(A2585,Sheet5!A:C,2,FALSE)</f>
        <v>#N/A</v>
      </c>
      <c r="D2585" s="29" t="e">
        <f>VLOOKUP(A2585,Sheet5!A:C,3,FALSE)</f>
        <v>#N/A</v>
      </c>
      <c r="E2585" s="35" t="s">
        <v>2417</v>
      </c>
      <c r="F2585" s="108" t="s">
        <v>7088</v>
      </c>
      <c r="G2585" s="108" t="s">
        <v>8780</v>
      </c>
      <c r="H2585" s="35">
        <v>0</v>
      </c>
      <c r="I2585" s="37">
        <v>3</v>
      </c>
      <c r="J2585" s="52"/>
      <c r="K2585" s="52"/>
      <c r="L2585" s="52" t="str">
        <f>IF(VLOOKUP(B2585,Sheet2!A:B,2,FALSE)=0,"",VLOOKUP(B2585,Sheet2!A:B,2,FALSE))</f>
        <v/>
      </c>
      <c r="M2585" s="56" t="s">
        <v>7743</v>
      </c>
    </row>
    <row r="2586" spans="1:13" x14ac:dyDescent="0.2">
      <c r="A2586" t="str">
        <f t="shared" si="128"/>
        <v>碳带 GK888T</v>
      </c>
      <c r="B2586" s="29" t="s">
        <v>7384</v>
      </c>
      <c r="C2586" s="29" t="e">
        <f>VLOOKUP(A2586,Sheet5!A:C,2,FALSE)</f>
        <v>#N/A</v>
      </c>
      <c r="D2586" s="29" t="e">
        <f>VLOOKUP(A2586,Sheet5!A:C,3,FALSE)</f>
        <v>#N/A</v>
      </c>
      <c r="E2586" s="35" t="s">
        <v>2417</v>
      </c>
      <c r="F2586" s="108" t="s">
        <v>7385</v>
      </c>
      <c r="G2586" s="108" t="s">
        <v>7386</v>
      </c>
      <c r="H2586" s="35">
        <v>0</v>
      </c>
      <c r="I2586" s="37">
        <v>3</v>
      </c>
      <c r="J2586" s="52"/>
      <c r="K2586" s="52"/>
      <c r="L2586" s="52" t="str">
        <f>IF(VLOOKUP(B2586,Sheet2!A:B,2,FALSE)=0,"",VLOOKUP(B2586,Sheet2!A:B,2,FALSE))</f>
        <v/>
      </c>
      <c r="M2586" s="56" t="s">
        <v>7743</v>
      </c>
    </row>
    <row r="2587" spans="1:13" s="49" customFormat="1" x14ac:dyDescent="0.2">
      <c r="B2587" s="47" t="s">
        <v>1273</v>
      </c>
      <c r="C2587" s="47" t="str">
        <f>VLOOKUP(B2587,所有物料对应供应商单价新旧料号对照!A:C,3,0)</f>
        <v>UFM00127</v>
      </c>
      <c r="D2587" s="47" t="str">
        <f>VLOOKUP(B2587,所有物料对应供应商单价新旧料号对照!A:F,4,0)</f>
        <v>中密度纤维 E1 平面 双面板 2440*1220*30mm A哑光黑B哑光黑-031</v>
      </c>
      <c r="E2587" s="47" t="s">
        <v>2055</v>
      </c>
      <c r="F2587" s="39" t="s">
        <v>2176</v>
      </c>
      <c r="G2587" s="39" t="s">
        <v>7387</v>
      </c>
      <c r="H2587" s="47">
        <v>0</v>
      </c>
      <c r="I2587" s="40">
        <v>7</v>
      </c>
      <c r="J2587" s="70"/>
      <c r="K2587" s="70"/>
      <c r="L2587" s="52">
        <f>IF(VLOOKUP(B2587,Sheet2!A:B,2,FALSE)=0,"",VLOOKUP(B2587,Sheet2!A:B,2,FALSE))</f>
        <v>7</v>
      </c>
    </row>
    <row r="2588" spans="1:13" x14ac:dyDescent="0.2">
      <c r="A2588" t="str">
        <f t="shared" ref="A2588:A2600" si="129">F2588&amp;" "&amp;G2588</f>
        <v>抗倍特板 4*8*18</v>
      </c>
      <c r="B2588" s="29" t="s">
        <v>7388</v>
      </c>
      <c r="C2588" s="29" t="e">
        <f>VLOOKUP(A2588,Sheet5!A:C,2,FALSE)</f>
        <v>#N/A</v>
      </c>
      <c r="D2588" s="29" t="e">
        <f>VLOOKUP(A2588,Sheet5!A:C,3,FALSE)</f>
        <v>#N/A</v>
      </c>
      <c r="E2588" s="35" t="s">
        <v>2055</v>
      </c>
      <c r="F2588" s="108" t="s">
        <v>7389</v>
      </c>
      <c r="G2588" s="108" t="s">
        <v>2179</v>
      </c>
      <c r="H2588" s="35">
        <v>0</v>
      </c>
      <c r="I2588" s="37">
        <v>12.860799999999998</v>
      </c>
      <c r="J2588" s="52"/>
      <c r="K2588" s="52"/>
      <c r="L2588" s="52" t="str">
        <f>IF(VLOOKUP(B2588,Sheet2!A:B,2,FALSE)=0,"",VLOOKUP(B2588,Sheet2!A:B,2,FALSE))</f>
        <v/>
      </c>
      <c r="M2588" s="56" t="s">
        <v>7743</v>
      </c>
    </row>
    <row r="2589" spans="1:13" x14ac:dyDescent="0.2">
      <c r="A2589" t="str">
        <f t="shared" si="129"/>
        <v>抗倍特板 4*8*15</v>
      </c>
      <c r="B2589" s="29" t="s">
        <v>7390</v>
      </c>
      <c r="C2589" s="29" t="str">
        <f>VLOOKUP(A2589,Sheet5!A:C,2,FALSE)</f>
        <v>UFM00167</v>
      </c>
      <c r="D2589" s="29" t="str">
        <f>VLOOKUP(A2589,Sheet5!A:C,3,FALSE)</f>
        <v>塑料 E1 平面 抗倍特板 2440*1220*15mm A木纹B木纹</v>
      </c>
      <c r="E2589" s="35" t="s">
        <v>2055</v>
      </c>
      <c r="F2589" s="108" t="s">
        <v>7389</v>
      </c>
      <c r="G2589" s="108" t="s">
        <v>7391</v>
      </c>
      <c r="H2589" s="35">
        <v>0</v>
      </c>
      <c r="I2589" s="37">
        <v>16.744799999999998</v>
      </c>
      <c r="J2589" s="52"/>
      <c r="K2589" s="52"/>
      <c r="L2589" s="52">
        <f>IF(VLOOKUP(B2589,Sheet2!A:B,2,FALSE)=0,"",VLOOKUP(B2589,Sheet2!A:B,2,FALSE))</f>
        <v>8</v>
      </c>
      <c r="M2589" s="56" t="s">
        <v>7743</v>
      </c>
    </row>
    <row r="2590" spans="1:13" x14ac:dyDescent="0.2">
      <c r="A2590" t="str">
        <f t="shared" si="129"/>
        <v>A3纸 0</v>
      </c>
      <c r="B2590" s="29" t="s">
        <v>7392</v>
      </c>
      <c r="C2590" s="29" t="e">
        <f>VLOOKUP(A2590,Sheet5!A:C,2,FALSE)</f>
        <v>#N/A</v>
      </c>
      <c r="D2590" s="29" t="e">
        <f>VLOOKUP(A2590,Sheet5!A:C,3,FALSE)</f>
        <v>#N/A</v>
      </c>
      <c r="E2590" s="35" t="s">
        <v>2417</v>
      </c>
      <c r="F2590" s="108" t="s">
        <v>7393</v>
      </c>
      <c r="G2590" s="108">
        <v>0</v>
      </c>
      <c r="H2590" s="35">
        <v>0</v>
      </c>
      <c r="I2590" s="37">
        <v>1</v>
      </c>
      <c r="J2590" s="52"/>
      <c r="K2590" s="52"/>
      <c r="L2590" s="52" t="str">
        <f>IF(VLOOKUP(B2590,Sheet2!A:B,2,FALSE)=0,"",VLOOKUP(B2590,Sheet2!A:B,2,FALSE))</f>
        <v/>
      </c>
      <c r="M2590" s="56" t="s">
        <v>7743</v>
      </c>
    </row>
    <row r="2591" spans="1:13" x14ac:dyDescent="0.2">
      <c r="A2591" t="str">
        <f t="shared" si="129"/>
        <v>不锈钢包边 1045mm</v>
      </c>
      <c r="B2591" s="29" t="s">
        <v>7395</v>
      </c>
      <c r="C2591" s="29" t="e">
        <f>VLOOKUP(A2591,Sheet5!A:C,2,FALSE)</f>
        <v>#N/A</v>
      </c>
      <c r="D2591" s="29" t="e">
        <f>VLOOKUP(A2591,Sheet5!A:C,3,FALSE)</f>
        <v>#N/A</v>
      </c>
      <c r="E2591" s="35" t="s">
        <v>2417</v>
      </c>
      <c r="F2591" s="108" t="s">
        <v>7394</v>
      </c>
      <c r="G2591" s="108" t="s">
        <v>7396</v>
      </c>
      <c r="H2591" s="35">
        <v>0</v>
      </c>
      <c r="I2591" s="37">
        <v>14</v>
      </c>
      <c r="J2591" s="52"/>
      <c r="K2591" s="52"/>
      <c r="L2591" s="52" t="str">
        <f>IF(VLOOKUP(B2591,Sheet2!A:B,2,FALSE)=0,"",VLOOKUP(B2591,Sheet2!A:B,2,FALSE))</f>
        <v/>
      </c>
      <c r="M2591" s="56" t="s">
        <v>7743</v>
      </c>
    </row>
    <row r="2592" spans="1:13" x14ac:dyDescent="0.2">
      <c r="A2592" t="str">
        <f t="shared" si="129"/>
        <v>不锈钢包边 1195mm</v>
      </c>
      <c r="B2592" s="29" t="s">
        <v>7397</v>
      </c>
      <c r="C2592" s="29" t="e">
        <f>VLOOKUP(A2592,Sheet5!A:C,2,FALSE)</f>
        <v>#N/A</v>
      </c>
      <c r="D2592" s="29" t="e">
        <f>VLOOKUP(A2592,Sheet5!A:C,3,FALSE)</f>
        <v>#N/A</v>
      </c>
      <c r="E2592" s="35" t="s">
        <v>2417</v>
      </c>
      <c r="F2592" s="108" t="s">
        <v>7394</v>
      </c>
      <c r="G2592" s="108" t="s">
        <v>7398</v>
      </c>
      <c r="H2592" s="35">
        <v>0</v>
      </c>
      <c r="I2592" s="37">
        <v>16</v>
      </c>
      <c r="J2592" s="52"/>
      <c r="K2592" s="52"/>
      <c r="L2592" s="52" t="str">
        <f>IF(VLOOKUP(B2592,Sheet2!A:B,2,FALSE)=0,"",VLOOKUP(B2592,Sheet2!A:B,2,FALSE))</f>
        <v/>
      </c>
      <c r="M2592" s="56" t="s">
        <v>7743</v>
      </c>
    </row>
    <row r="2593" spans="1:13" x14ac:dyDescent="0.2">
      <c r="A2593" t="str">
        <f t="shared" si="129"/>
        <v>不锈钢包边 562mm</v>
      </c>
      <c r="B2593" s="29" t="s">
        <v>7399</v>
      </c>
      <c r="C2593" s="29" t="e">
        <f>VLOOKUP(A2593,Sheet5!A:C,2,FALSE)</f>
        <v>#N/A</v>
      </c>
      <c r="D2593" s="29" t="e">
        <f>VLOOKUP(A2593,Sheet5!A:C,3,FALSE)</f>
        <v>#N/A</v>
      </c>
      <c r="E2593" s="35" t="s">
        <v>2417</v>
      </c>
      <c r="F2593" s="108" t="s">
        <v>7394</v>
      </c>
      <c r="G2593" s="108" t="s">
        <v>7400</v>
      </c>
      <c r="H2593" s="35">
        <v>0</v>
      </c>
      <c r="I2593" s="37">
        <v>4</v>
      </c>
      <c r="J2593" s="52"/>
      <c r="K2593" s="52"/>
      <c r="L2593" s="52" t="str">
        <f>IF(VLOOKUP(B2593,Sheet2!A:B,2,FALSE)=0,"",VLOOKUP(B2593,Sheet2!A:B,2,FALSE))</f>
        <v/>
      </c>
      <c r="M2593" s="56" t="s">
        <v>7743</v>
      </c>
    </row>
    <row r="2594" spans="1:13" x14ac:dyDescent="0.2">
      <c r="A2594" t="str">
        <f t="shared" si="129"/>
        <v>不锈钢包边 680mm</v>
      </c>
      <c r="B2594" s="29" t="s">
        <v>7401</v>
      </c>
      <c r="C2594" s="29" t="e">
        <f>VLOOKUP(A2594,Sheet5!A:C,2,FALSE)</f>
        <v>#N/A</v>
      </c>
      <c r="D2594" s="29" t="e">
        <f>VLOOKUP(A2594,Sheet5!A:C,3,FALSE)</f>
        <v>#N/A</v>
      </c>
      <c r="E2594" s="35" t="s">
        <v>2417</v>
      </c>
      <c r="F2594" s="108" t="s">
        <v>7394</v>
      </c>
      <c r="G2594" s="108" t="s">
        <v>7402</v>
      </c>
      <c r="H2594" s="35">
        <v>0</v>
      </c>
      <c r="I2594" s="37">
        <v>16</v>
      </c>
      <c r="J2594" s="52"/>
      <c r="K2594" s="52"/>
      <c r="L2594" s="52" t="str">
        <f>IF(VLOOKUP(B2594,Sheet2!A:B,2,FALSE)=0,"",VLOOKUP(B2594,Sheet2!A:B,2,FALSE))</f>
        <v/>
      </c>
      <c r="M2594" s="56" t="s">
        <v>7743</v>
      </c>
    </row>
    <row r="2595" spans="1:13" x14ac:dyDescent="0.2">
      <c r="A2595" t="str">
        <f t="shared" si="129"/>
        <v>不锈钢包边 900mm</v>
      </c>
      <c r="B2595" s="29" t="s">
        <v>7403</v>
      </c>
      <c r="C2595" s="29" t="e">
        <f>VLOOKUP(A2595,Sheet5!A:C,2,FALSE)</f>
        <v>#N/A</v>
      </c>
      <c r="D2595" s="29" t="e">
        <f>VLOOKUP(A2595,Sheet5!A:C,3,FALSE)</f>
        <v>#N/A</v>
      </c>
      <c r="E2595" s="35" t="s">
        <v>2417</v>
      </c>
      <c r="F2595" s="108" t="s">
        <v>7394</v>
      </c>
      <c r="G2595" s="108" t="s">
        <v>7404</v>
      </c>
      <c r="H2595" s="35">
        <v>0</v>
      </c>
      <c r="I2595" s="37">
        <v>16</v>
      </c>
      <c r="J2595" s="52"/>
      <c r="K2595" s="52"/>
      <c r="L2595" s="52" t="str">
        <f>IF(VLOOKUP(B2595,Sheet2!A:B,2,FALSE)=0,"",VLOOKUP(B2595,Sheet2!A:B,2,FALSE))</f>
        <v/>
      </c>
      <c r="M2595" s="56" t="s">
        <v>7743</v>
      </c>
    </row>
    <row r="2596" spans="1:13" x14ac:dyDescent="0.2">
      <c r="A2596" t="str">
        <f t="shared" si="129"/>
        <v>不锈钢包边 720mm</v>
      </c>
      <c r="B2596" s="29" t="s">
        <v>7405</v>
      </c>
      <c r="C2596" s="29" t="e">
        <f>VLOOKUP(A2596,Sheet5!A:C,2,FALSE)</f>
        <v>#N/A</v>
      </c>
      <c r="D2596" s="29" t="e">
        <f>VLOOKUP(A2596,Sheet5!A:C,3,FALSE)</f>
        <v>#N/A</v>
      </c>
      <c r="E2596" s="35" t="s">
        <v>2417</v>
      </c>
      <c r="F2596" s="108" t="s">
        <v>7394</v>
      </c>
      <c r="G2596" s="108" t="s">
        <v>7406</v>
      </c>
      <c r="H2596" s="35">
        <v>0</v>
      </c>
      <c r="I2596" s="37">
        <v>2</v>
      </c>
      <c r="J2596" s="52"/>
      <c r="K2596" s="52"/>
      <c r="L2596" s="52" t="str">
        <f>IF(VLOOKUP(B2596,Sheet2!A:B,2,FALSE)=0,"",VLOOKUP(B2596,Sheet2!A:B,2,FALSE))</f>
        <v/>
      </c>
      <c r="M2596" s="56" t="s">
        <v>7743</v>
      </c>
    </row>
    <row r="2597" spans="1:13" x14ac:dyDescent="0.2">
      <c r="A2597" t="str">
        <f t="shared" si="129"/>
        <v>不锈钢包边 711mm</v>
      </c>
      <c r="B2597" s="29" t="s">
        <v>7407</v>
      </c>
      <c r="C2597" s="29" t="e">
        <f>VLOOKUP(A2597,Sheet5!A:C,2,FALSE)</f>
        <v>#N/A</v>
      </c>
      <c r="D2597" s="29" t="e">
        <f>VLOOKUP(A2597,Sheet5!A:C,3,FALSE)</f>
        <v>#N/A</v>
      </c>
      <c r="E2597" s="35" t="s">
        <v>2417</v>
      </c>
      <c r="F2597" s="108" t="s">
        <v>7394</v>
      </c>
      <c r="G2597" s="108" t="s">
        <v>7408</v>
      </c>
      <c r="H2597" s="35">
        <v>0</v>
      </c>
      <c r="I2597" s="37">
        <v>1</v>
      </c>
      <c r="J2597" s="52"/>
      <c r="K2597" s="52"/>
      <c r="L2597" s="52" t="str">
        <f>IF(VLOOKUP(B2597,Sheet2!A:B,2,FALSE)=0,"",VLOOKUP(B2597,Sheet2!A:B,2,FALSE))</f>
        <v/>
      </c>
      <c r="M2597" s="56" t="s">
        <v>7743</v>
      </c>
    </row>
    <row r="2598" spans="1:13" x14ac:dyDescent="0.2">
      <c r="A2598" t="str">
        <f t="shared" si="129"/>
        <v>不锈钢包边 347mm</v>
      </c>
      <c r="B2598" s="29" t="s">
        <v>7409</v>
      </c>
      <c r="C2598" s="29" t="e">
        <f>VLOOKUP(A2598,Sheet5!A:C,2,FALSE)</f>
        <v>#N/A</v>
      </c>
      <c r="D2598" s="29" t="e">
        <f>VLOOKUP(A2598,Sheet5!A:C,3,FALSE)</f>
        <v>#N/A</v>
      </c>
      <c r="E2598" s="35" t="s">
        <v>2417</v>
      </c>
      <c r="F2598" s="108" t="s">
        <v>7394</v>
      </c>
      <c r="G2598" s="108" t="s">
        <v>7410</v>
      </c>
      <c r="H2598" s="35">
        <v>0</v>
      </c>
      <c r="I2598" s="37">
        <v>42</v>
      </c>
      <c r="J2598" s="52"/>
      <c r="K2598" s="52"/>
      <c r="L2598" s="52" t="str">
        <f>IF(VLOOKUP(B2598,Sheet2!A:B,2,FALSE)=0,"",VLOOKUP(B2598,Sheet2!A:B,2,FALSE))</f>
        <v/>
      </c>
      <c r="M2598" s="56" t="s">
        <v>7743</v>
      </c>
    </row>
    <row r="2599" spans="1:13" x14ac:dyDescent="0.2">
      <c r="A2599" t="str">
        <f t="shared" si="129"/>
        <v>不锈钢包边 298mm</v>
      </c>
      <c r="B2599" s="29" t="s">
        <v>7411</v>
      </c>
      <c r="C2599" s="29" t="e">
        <f>VLOOKUP(A2599,Sheet5!A:C,2,FALSE)</f>
        <v>#N/A</v>
      </c>
      <c r="D2599" s="29" t="e">
        <f>VLOOKUP(A2599,Sheet5!A:C,3,FALSE)</f>
        <v>#N/A</v>
      </c>
      <c r="E2599" s="35" t="s">
        <v>2417</v>
      </c>
      <c r="F2599" s="108" t="s">
        <v>7394</v>
      </c>
      <c r="G2599" s="108" t="s">
        <v>7412</v>
      </c>
      <c r="H2599" s="35">
        <v>0</v>
      </c>
      <c r="I2599" s="37">
        <v>18</v>
      </c>
      <c r="J2599" s="52"/>
      <c r="K2599" s="52"/>
      <c r="L2599" s="52" t="str">
        <f>IF(VLOOKUP(B2599,Sheet2!A:B,2,FALSE)=0,"",VLOOKUP(B2599,Sheet2!A:B,2,FALSE))</f>
        <v/>
      </c>
      <c r="M2599" s="56" t="s">
        <v>7743</v>
      </c>
    </row>
    <row r="2600" spans="1:13" x14ac:dyDescent="0.2">
      <c r="A2600" t="str">
        <f t="shared" si="129"/>
        <v>不锈钢包边 356mm</v>
      </c>
      <c r="B2600" s="29" t="s">
        <v>7413</v>
      </c>
      <c r="C2600" s="29" t="e">
        <f>VLOOKUP(A2600,Sheet5!A:C,2,FALSE)</f>
        <v>#N/A</v>
      </c>
      <c r="D2600" s="29" t="e">
        <f>VLOOKUP(A2600,Sheet5!A:C,3,FALSE)</f>
        <v>#N/A</v>
      </c>
      <c r="E2600" s="35" t="s">
        <v>2417</v>
      </c>
      <c r="F2600" s="108" t="s">
        <v>7394</v>
      </c>
      <c r="G2600" s="108" t="s">
        <v>7414</v>
      </c>
      <c r="H2600" s="35">
        <v>0</v>
      </c>
      <c r="I2600" s="37">
        <v>12</v>
      </c>
      <c r="J2600" s="52"/>
      <c r="K2600" s="52"/>
      <c r="L2600" s="52" t="str">
        <f>IF(VLOOKUP(B2600,Sheet2!A:B,2,FALSE)=0,"",VLOOKUP(B2600,Sheet2!A:B,2,FALSE))</f>
        <v/>
      </c>
      <c r="M2600" s="56" t="s">
        <v>7743</v>
      </c>
    </row>
    <row r="2601" spans="1:13" x14ac:dyDescent="0.2">
      <c r="B2601" s="29" t="s">
        <v>1585</v>
      </c>
      <c r="C2601" s="29" t="str">
        <f>VLOOKUP(B2601,所有物料对应供应商单价新旧料号对照!A:C,3,0)</f>
        <v>UFBZX046</v>
      </c>
      <c r="D2601" s="29" t="str">
        <f>VLOOKUP(B2601,所有物料对应供应商单价新旧料号对照!A:F,4,0)</f>
        <v>五层牛卡纸 UF9053102主柜外纸箱 570*503*575 原色 附图</v>
      </c>
      <c r="E2601" s="35" t="s">
        <v>2093</v>
      </c>
      <c r="F2601" s="36" t="s">
        <v>7415</v>
      </c>
      <c r="G2601" s="36" t="s">
        <v>7416</v>
      </c>
      <c r="H2601" s="35">
        <v>0</v>
      </c>
      <c r="I2601" s="37">
        <v>54</v>
      </c>
      <c r="J2601" s="52"/>
      <c r="K2601" s="52"/>
      <c r="L2601" s="52">
        <v>25</v>
      </c>
    </row>
    <row r="2602" spans="1:13" x14ac:dyDescent="0.2">
      <c r="B2602" s="29" t="s">
        <v>1587</v>
      </c>
      <c r="C2602" s="29" t="str">
        <f>VLOOKUP(B2602,所有物料对应供应商单价新旧料号对照!A:C,3,0)</f>
        <v>UFBZX047</v>
      </c>
      <c r="D2602" s="29" t="str">
        <f>VLOOKUP(B2602,所有物料对应供应商单价新旧料号对照!A:F,4,0)</f>
        <v>五层牛卡纸 UF9053202主柜外纸箱 670*503*575 原色 附图</v>
      </c>
      <c r="E2602" s="35" t="s">
        <v>2093</v>
      </c>
      <c r="F2602" s="36" t="s">
        <v>7417</v>
      </c>
      <c r="G2602" s="36" t="s">
        <v>7418</v>
      </c>
      <c r="H2602" s="35">
        <v>0</v>
      </c>
      <c r="I2602" s="37">
        <v>105</v>
      </c>
      <c r="J2602" s="52"/>
      <c r="K2602" s="52"/>
      <c r="L2602" s="52">
        <v>183</v>
      </c>
    </row>
    <row r="2603" spans="1:13" x14ac:dyDescent="0.2">
      <c r="B2603" s="29" t="s">
        <v>1589</v>
      </c>
      <c r="C2603" s="29" t="str">
        <f>VLOOKUP(B2603,所有物料对应供应商单价新旧料号对照!A:C,3,0)</f>
        <v>UFBZX048</v>
      </c>
      <c r="D2603" s="29" t="str">
        <f>VLOOKUP(B2603,所有物料对应供应商单价新旧料号对照!A:F,4,0)</f>
        <v>五层牛卡纸 UF9053302主柜外纸箱 770*503*575 原色 附图</v>
      </c>
      <c r="E2603" s="35" t="s">
        <v>2093</v>
      </c>
      <c r="F2603" s="36" t="s">
        <v>7419</v>
      </c>
      <c r="G2603" s="36" t="s">
        <v>7420</v>
      </c>
      <c r="H2603" s="35">
        <v>0</v>
      </c>
      <c r="I2603" s="37">
        <v>42</v>
      </c>
      <c r="J2603" s="52"/>
      <c r="K2603" s="52"/>
      <c r="L2603" s="52">
        <v>40</v>
      </c>
    </row>
    <row r="2604" spans="1:13" x14ac:dyDescent="0.2">
      <c r="B2604" s="29" t="s">
        <v>1591</v>
      </c>
      <c r="C2604" s="29" t="str">
        <f>VLOOKUP(B2604,所有物料对应供应商单价新旧料号对照!A:C,3,0)</f>
        <v>UFBZX049</v>
      </c>
      <c r="D2604" s="29" t="str">
        <f>VLOOKUP(B2604,所有物料对应供应商单价新旧料号对照!A:F,4,0)</f>
        <v>五层牛卡纸 UF9053402主柜外纸箱 1020*503*575 原色 附图</v>
      </c>
      <c r="E2604" s="35" t="s">
        <v>2093</v>
      </c>
      <c r="F2604" s="36" t="s">
        <v>7421</v>
      </c>
      <c r="G2604" s="36" t="s">
        <v>7422</v>
      </c>
      <c r="H2604" s="35">
        <v>0</v>
      </c>
      <c r="I2604" s="37">
        <v>70</v>
      </c>
      <c r="J2604" s="52"/>
      <c r="K2604" s="52"/>
      <c r="L2604" s="52">
        <v>69</v>
      </c>
    </row>
    <row r="2605" spans="1:13" x14ac:dyDescent="0.2">
      <c r="A2605" t="str">
        <f t="shared" ref="A2605:A2606" si="130">F2605&amp;" "&amp;G2605</f>
        <v>封边条 0.6*22H087</v>
      </c>
      <c r="B2605" s="29" t="s">
        <v>7423</v>
      </c>
      <c r="C2605" s="29" t="e">
        <f>VLOOKUP(A2605,Sheet5!A:C,2,FALSE)</f>
        <v>#N/A</v>
      </c>
      <c r="D2605" s="29" t="e">
        <f>VLOOKUP(A2605,Sheet5!A:C,3,FALSE)</f>
        <v>#N/A</v>
      </c>
      <c r="E2605" s="35" t="s">
        <v>2055</v>
      </c>
      <c r="F2605" s="108" t="s">
        <v>2070</v>
      </c>
      <c r="G2605" s="108" t="s">
        <v>7424</v>
      </c>
      <c r="H2605" s="35">
        <v>0</v>
      </c>
      <c r="I2605" s="37">
        <v>4000</v>
      </c>
      <c r="J2605" s="52"/>
      <c r="K2605" s="52"/>
      <c r="L2605" s="52">
        <v>2000</v>
      </c>
    </row>
    <row r="2606" spans="1:13" x14ac:dyDescent="0.2">
      <c r="A2606" t="str">
        <f t="shared" si="130"/>
        <v>钢化玻璃 562*200*5mm</v>
      </c>
      <c r="B2606" s="29" t="s">
        <v>7425</v>
      </c>
      <c r="C2606" s="29" t="e">
        <f>VLOOKUP(A2606,Sheet5!A:C,2,FALSE)</f>
        <v>#N/A</v>
      </c>
      <c r="D2606" s="29" t="e">
        <f>VLOOKUP(A2606,Sheet5!A:C,3,FALSE)</f>
        <v>#N/A</v>
      </c>
      <c r="E2606" s="35" t="s">
        <v>2055</v>
      </c>
      <c r="F2606" s="108" t="s">
        <v>6280</v>
      </c>
      <c r="G2606" s="108" t="s">
        <v>7426</v>
      </c>
      <c r="H2606" s="35">
        <v>0</v>
      </c>
      <c r="I2606" s="37">
        <v>7</v>
      </c>
      <c r="J2606" s="52"/>
      <c r="K2606" s="52"/>
      <c r="L2606" s="52" t="str">
        <f>IF(VLOOKUP(B2606,Sheet2!A:B,2,FALSE)=0,"",VLOOKUP(B2606,Sheet2!A:B,2,FALSE))</f>
        <v/>
      </c>
    </row>
    <row r="2607" spans="1:13" x14ac:dyDescent="0.2">
      <c r="B2607" s="29" t="s">
        <v>2028</v>
      </c>
      <c r="C2607" s="29" t="str">
        <f>VLOOKUP(B2607,所有物料对应供应商单价新旧料号对照!A:C,3,0)</f>
        <v>UFY00002</v>
      </c>
      <c r="D2607" s="29" t="str">
        <f>VLOOKUP(B2607,所有物料对应供应商单价新旧料号对照!A:F,4,0)</f>
        <v>水性 液体 H12D011-04水性底油 20KG每桶 黑色</v>
      </c>
      <c r="E2607" s="35" t="s">
        <v>2055</v>
      </c>
      <c r="F2607" s="36" t="s">
        <v>7427</v>
      </c>
      <c r="G2607" s="36" t="s">
        <v>7428</v>
      </c>
      <c r="H2607" s="35">
        <v>0</v>
      </c>
      <c r="I2607" s="37">
        <v>99</v>
      </c>
      <c r="J2607" s="52"/>
      <c r="K2607" s="52"/>
      <c r="L2607" s="52">
        <f>IF(VLOOKUP(B2607,Sheet2!A:B,2,FALSE)=0,"",VLOOKUP(B2607,Sheet2!A:B,2,FALSE))</f>
        <v>143</v>
      </c>
    </row>
    <row r="2608" spans="1:13" x14ac:dyDescent="0.2">
      <c r="B2608" s="29" t="s">
        <v>2040</v>
      </c>
      <c r="C2608" s="29" t="str">
        <f>VLOOKUP(B2608,所有物料对应供应商单价新旧料号对照!A:C,3,0)</f>
        <v>UFY00011</v>
      </c>
      <c r="D2608" s="29" t="str">
        <f>VLOOKUP(B2608,所有物料对应供应商单价新旧料号对照!A:F,4,0)</f>
        <v>水性 一分光 液体 H12M0101-06水性面油 20KG每桶 哑光黑</v>
      </c>
      <c r="E2608" s="35" t="s">
        <v>2055</v>
      </c>
      <c r="F2608" s="36" t="s">
        <v>7429</v>
      </c>
      <c r="G2608" s="36" t="s">
        <v>7430</v>
      </c>
      <c r="H2608" s="35">
        <v>0</v>
      </c>
      <c r="I2608" s="37">
        <v>11.5</v>
      </c>
      <c r="J2608" s="52"/>
      <c r="K2608" s="52"/>
      <c r="L2608" s="52">
        <f>IF(VLOOKUP(B2608,Sheet2!A:B,2,FALSE)=0,"",VLOOKUP(B2608,Sheet2!A:B,2,FALSE))</f>
        <v>35</v>
      </c>
    </row>
    <row r="2609" spans="1:13" x14ac:dyDescent="0.2">
      <c r="A2609" t="str">
        <f t="shared" ref="A2609:A2631" si="131">F2609&amp;" "&amp;G2609</f>
        <v>圆角码 0</v>
      </c>
      <c r="B2609" s="29" t="s">
        <v>7431</v>
      </c>
      <c r="C2609" s="29" t="e">
        <f>VLOOKUP(A2609,Sheet5!A:C,2,FALSE)</f>
        <v>#N/A</v>
      </c>
      <c r="D2609" s="29" t="e">
        <f>VLOOKUP(A2609,Sheet5!A:C,3,FALSE)</f>
        <v>#N/A</v>
      </c>
      <c r="E2609" s="35" t="s">
        <v>2417</v>
      </c>
      <c r="F2609" s="108" t="s">
        <v>7432</v>
      </c>
      <c r="G2609" s="108">
        <v>0</v>
      </c>
      <c r="H2609" s="35">
        <v>0</v>
      </c>
      <c r="I2609" s="37">
        <v>60</v>
      </c>
      <c r="J2609" s="52"/>
      <c r="K2609" s="52"/>
      <c r="L2609" s="52" t="str">
        <f>IF(VLOOKUP(B2609,Sheet2!A:B,2,FALSE)=0,"",VLOOKUP(B2609,Sheet2!A:B,2,FALSE))</f>
        <v/>
      </c>
      <c r="M2609" s="56" t="s">
        <v>7743</v>
      </c>
    </row>
    <row r="2610" spans="1:13" x14ac:dyDescent="0.2">
      <c r="A2610" t="str">
        <f t="shared" si="131"/>
        <v>2寸插销 0</v>
      </c>
      <c r="B2610" s="29" t="s">
        <v>7433</v>
      </c>
      <c r="C2610" s="29" t="str">
        <f>VLOOKUP(A2610,Sheet5!A:C,2,FALSE)</f>
        <v>UFPHG01013</v>
      </c>
      <c r="D2610" s="29" t="str">
        <f>VLOOKUP(A2610,Sheet5!A:C,3,FALSE)</f>
        <v>塑料 滑轨插销 2寸 灰色</v>
      </c>
      <c r="E2610" s="35" t="s">
        <v>2417</v>
      </c>
      <c r="F2610" s="108" t="s">
        <v>7434</v>
      </c>
      <c r="G2610" s="108">
        <v>0</v>
      </c>
      <c r="H2610" s="35">
        <v>0</v>
      </c>
      <c r="I2610" s="37">
        <v>4</v>
      </c>
      <c r="J2610" s="52"/>
      <c r="K2610" s="52"/>
      <c r="L2610" s="52">
        <f>IF(VLOOKUP(B2610,Sheet2!A:B,2,FALSE)=0,"",VLOOKUP(B2610,Sheet2!A:B,2,FALSE))</f>
        <v>12390</v>
      </c>
    </row>
    <row r="2611" spans="1:13" x14ac:dyDescent="0.2">
      <c r="A2611" t="str">
        <f t="shared" si="131"/>
        <v>隔断脚座 0</v>
      </c>
      <c r="B2611" s="29" t="s">
        <v>7435</v>
      </c>
      <c r="C2611" s="29" t="e">
        <f>VLOOKUP(A2611,Sheet5!A:C,2,FALSE)</f>
        <v>#N/A</v>
      </c>
      <c r="D2611" s="29" t="e">
        <f>VLOOKUP(A2611,Sheet5!A:C,3,FALSE)</f>
        <v>#N/A</v>
      </c>
      <c r="E2611" s="35" t="s">
        <v>2417</v>
      </c>
      <c r="F2611" s="108" t="s">
        <v>7436</v>
      </c>
      <c r="G2611" s="108">
        <v>0</v>
      </c>
      <c r="H2611" s="35">
        <v>0</v>
      </c>
      <c r="I2611" s="37">
        <v>3</v>
      </c>
      <c r="J2611" s="52"/>
      <c r="K2611" s="52"/>
      <c r="L2611" s="52" t="str">
        <f>IF(VLOOKUP(B2611,Sheet2!A:B,2,FALSE)=0,"",VLOOKUP(B2611,Sheet2!A:B,2,FALSE))</f>
        <v/>
      </c>
      <c r="M2611" s="56" t="s">
        <v>7743</v>
      </c>
    </row>
    <row r="2612" spans="1:13" x14ac:dyDescent="0.2">
      <c r="A2612" t="str">
        <f t="shared" si="131"/>
        <v>粘合剂 38860</v>
      </c>
      <c r="B2612" s="29" t="s">
        <v>7438</v>
      </c>
      <c r="C2612" s="29" t="e">
        <f>VLOOKUP(A2612,Sheet5!A:C,2,FALSE)</f>
        <v>#N/A</v>
      </c>
      <c r="D2612" s="29" t="e">
        <f>VLOOKUP(A2612,Sheet5!A:C,3,FALSE)</f>
        <v>#N/A</v>
      </c>
      <c r="E2612" s="35" t="s">
        <v>2055</v>
      </c>
      <c r="F2612" s="108" t="s">
        <v>2067</v>
      </c>
      <c r="G2612" s="108">
        <v>38860</v>
      </c>
      <c r="H2612" s="35" t="s">
        <v>1062</v>
      </c>
      <c r="I2612" s="37">
        <v>175</v>
      </c>
      <c r="J2612" s="52"/>
      <c r="K2612" s="52"/>
      <c r="L2612" s="52" t="str">
        <f>IF(VLOOKUP(B2612,Sheet2!A:B,2,FALSE)=0,"",VLOOKUP(B2612,Sheet2!A:B,2,FALSE))</f>
        <v/>
      </c>
    </row>
    <row r="2613" spans="1:13" x14ac:dyDescent="0.2">
      <c r="A2613" t="str">
        <f t="shared" si="131"/>
        <v>PVC防水板 1220*2440*12</v>
      </c>
      <c r="B2613" s="29" t="s">
        <v>7439</v>
      </c>
      <c r="C2613" s="29" t="e">
        <f>VLOOKUP(A2613,Sheet5!A:C,2,FALSE)</f>
        <v>#N/A</v>
      </c>
      <c r="D2613" s="29" t="e">
        <f>VLOOKUP(A2613,Sheet5!A:C,3,FALSE)</f>
        <v>#N/A</v>
      </c>
      <c r="E2613" s="35" t="s">
        <v>2055</v>
      </c>
      <c r="F2613" s="108" t="s">
        <v>7440</v>
      </c>
      <c r="G2613" s="108" t="s">
        <v>2122</v>
      </c>
      <c r="H2613" s="35">
        <v>0</v>
      </c>
      <c r="I2613" s="37">
        <v>14</v>
      </c>
      <c r="J2613" s="52"/>
      <c r="K2613" s="52"/>
      <c r="L2613" s="52" t="str">
        <f>IF(VLOOKUP(B2613,Sheet2!A:B,2,FALSE)=0,"",VLOOKUP(B2613,Sheet2!A:B,2,FALSE))</f>
        <v/>
      </c>
      <c r="M2613" s="56" t="s">
        <v>7743</v>
      </c>
    </row>
    <row r="2614" spans="1:13" x14ac:dyDescent="0.2">
      <c r="A2614" t="str">
        <f t="shared" si="131"/>
        <v>云石胶 0</v>
      </c>
      <c r="B2614" s="29" t="s">
        <v>7441</v>
      </c>
      <c r="C2614" s="29" t="e">
        <f>VLOOKUP(A2614,Sheet5!A:C,2,FALSE)</f>
        <v>#N/A</v>
      </c>
      <c r="D2614" s="29" t="e">
        <f>VLOOKUP(A2614,Sheet5!A:C,3,FALSE)</f>
        <v>#N/A</v>
      </c>
      <c r="E2614" s="35" t="s">
        <v>2055</v>
      </c>
      <c r="F2614" s="108" t="s">
        <v>7442</v>
      </c>
      <c r="G2614" s="108">
        <v>0</v>
      </c>
      <c r="H2614" s="35">
        <v>0</v>
      </c>
      <c r="I2614" s="37">
        <v>4</v>
      </c>
      <c r="J2614" s="52"/>
      <c r="K2614" s="52"/>
      <c r="L2614" s="52" t="str">
        <f>IF(VLOOKUP(B2614,Sheet2!A:B,2,FALSE)=0,"",VLOOKUP(B2614,Sheet2!A:B,2,FALSE))</f>
        <v/>
      </c>
      <c r="M2614" s="56" t="s">
        <v>7743</v>
      </c>
    </row>
    <row r="2615" spans="1:13" x14ac:dyDescent="0.2">
      <c r="A2615" t="str">
        <f t="shared" si="131"/>
        <v>云石胶固化剂 0</v>
      </c>
      <c r="B2615" s="29" t="s">
        <v>7443</v>
      </c>
      <c r="C2615" s="29" t="e">
        <f>VLOOKUP(A2615,Sheet5!A:C,2,FALSE)</f>
        <v>#N/A</v>
      </c>
      <c r="D2615" s="29" t="e">
        <f>VLOOKUP(A2615,Sheet5!A:C,3,FALSE)</f>
        <v>#N/A</v>
      </c>
      <c r="E2615" s="35" t="s">
        <v>2055</v>
      </c>
      <c r="F2615" s="108" t="s">
        <v>7444</v>
      </c>
      <c r="G2615" s="108">
        <v>0</v>
      </c>
      <c r="H2615" s="35">
        <v>0</v>
      </c>
      <c r="I2615" s="37">
        <v>24</v>
      </c>
      <c r="J2615" s="52"/>
      <c r="K2615" s="52"/>
      <c r="L2615" s="52" t="str">
        <f>IF(VLOOKUP(B2615,Sheet2!A:B,2,FALSE)=0,"",VLOOKUP(B2615,Sheet2!A:B,2,FALSE))</f>
        <v/>
      </c>
      <c r="M2615" s="56" t="s">
        <v>7743</v>
      </c>
    </row>
    <row r="2616" spans="1:13" x14ac:dyDescent="0.2">
      <c r="A2616" t="str">
        <f t="shared" si="131"/>
        <v>A4文件保护袋 0</v>
      </c>
      <c r="B2616" s="29" t="s">
        <v>7445</v>
      </c>
      <c r="C2616" s="29" t="e">
        <f>VLOOKUP(A2616,Sheet5!A:C,2,FALSE)</f>
        <v>#N/A</v>
      </c>
      <c r="D2616" s="29" t="e">
        <f>VLOOKUP(A2616,Sheet5!A:C,3,FALSE)</f>
        <v>#N/A</v>
      </c>
      <c r="E2616" s="35" t="s">
        <v>2417</v>
      </c>
      <c r="F2616" s="108" t="s">
        <v>7446</v>
      </c>
      <c r="G2616" s="108">
        <v>0</v>
      </c>
      <c r="H2616" s="35">
        <v>0</v>
      </c>
      <c r="I2616" s="37">
        <v>4</v>
      </c>
      <c r="J2616" s="52"/>
      <c r="K2616" s="52"/>
      <c r="L2616" s="52" t="str">
        <f>IF(VLOOKUP(B2616,Sheet2!A:B,2,FALSE)=0,"",VLOOKUP(B2616,Sheet2!A:B,2,FALSE))</f>
        <v/>
      </c>
      <c r="M2616" s="56" t="s">
        <v>7743</v>
      </c>
    </row>
    <row r="2617" spans="1:13" x14ac:dyDescent="0.2">
      <c r="A2617" t="str">
        <f t="shared" si="131"/>
        <v>洗手台 0</v>
      </c>
      <c r="B2617" s="29" t="s">
        <v>7447</v>
      </c>
      <c r="C2617" s="29" t="e">
        <f>VLOOKUP(A2617,Sheet5!A:C,2,FALSE)</f>
        <v>#N/A</v>
      </c>
      <c r="D2617" s="29" t="e">
        <f>VLOOKUP(A2617,Sheet5!A:C,3,FALSE)</f>
        <v>#N/A</v>
      </c>
      <c r="E2617" s="35" t="s">
        <v>2417</v>
      </c>
      <c r="F2617" s="108" t="s">
        <v>7448</v>
      </c>
      <c r="G2617" s="108">
        <v>0</v>
      </c>
      <c r="H2617" s="35">
        <v>0</v>
      </c>
      <c r="I2617" s="37">
        <v>1</v>
      </c>
      <c r="J2617" s="52"/>
      <c r="K2617" s="52"/>
      <c r="L2617" s="52" t="str">
        <f>IF(VLOOKUP(B2617,Sheet2!A:B,2,FALSE)=0,"",VLOOKUP(B2617,Sheet2!A:B,2,FALSE))</f>
        <v/>
      </c>
      <c r="M2617" s="56" t="s">
        <v>7743</v>
      </c>
    </row>
    <row r="2618" spans="1:13" x14ac:dyDescent="0.2">
      <c r="A2618" t="str">
        <f t="shared" si="131"/>
        <v>台面 0</v>
      </c>
      <c r="B2618" s="29" t="s">
        <v>7449</v>
      </c>
      <c r="C2618" s="29" t="e">
        <f>VLOOKUP(A2618,Sheet5!A:C,2,FALSE)</f>
        <v>#N/A</v>
      </c>
      <c r="D2618" s="29" t="e">
        <f>VLOOKUP(A2618,Sheet5!A:C,3,FALSE)</f>
        <v>#N/A</v>
      </c>
      <c r="E2618" s="35" t="s">
        <v>2417</v>
      </c>
      <c r="F2618" s="108" t="s">
        <v>7352</v>
      </c>
      <c r="G2618" s="108">
        <v>0</v>
      </c>
      <c r="H2618" s="35">
        <v>0</v>
      </c>
      <c r="I2618" s="37">
        <v>1</v>
      </c>
      <c r="J2618" s="52"/>
      <c r="K2618" s="52"/>
      <c r="L2618" s="52" t="str">
        <f>IF(VLOOKUP(B2618,Sheet2!A:B,2,FALSE)=0,"",VLOOKUP(B2618,Sheet2!A:B,2,FALSE))</f>
        <v/>
      </c>
      <c r="M2618" s="56" t="s">
        <v>7743</v>
      </c>
    </row>
    <row r="2619" spans="1:13" x14ac:dyDescent="0.2">
      <c r="A2619" t="str">
        <f t="shared" si="131"/>
        <v>马桶盖板螺杆 0</v>
      </c>
      <c r="B2619" s="29" t="s">
        <v>7450</v>
      </c>
      <c r="C2619" s="29" t="e">
        <f>VLOOKUP(A2619,Sheet5!A:C,2,FALSE)</f>
        <v>#N/A</v>
      </c>
      <c r="D2619" s="29" t="e">
        <f>VLOOKUP(A2619,Sheet5!A:C,3,FALSE)</f>
        <v>#N/A</v>
      </c>
      <c r="E2619" s="35" t="s">
        <v>2079</v>
      </c>
      <c r="F2619" s="108" t="s">
        <v>7451</v>
      </c>
      <c r="G2619" s="108">
        <v>0</v>
      </c>
      <c r="H2619" s="35">
        <v>0</v>
      </c>
      <c r="I2619" s="37">
        <v>2665</v>
      </c>
      <c r="J2619" s="52"/>
      <c r="K2619" s="52"/>
      <c r="L2619" s="52" t="str">
        <f>IF(VLOOKUP(B2619,Sheet2!A:B,2,FALSE)=0,"",VLOOKUP(B2619,Sheet2!A:B,2,FALSE))</f>
        <v/>
      </c>
    </row>
    <row r="2620" spans="1:13" x14ac:dyDescent="0.2">
      <c r="A2620" t="str">
        <f t="shared" si="131"/>
        <v>夹丝玻璃 0</v>
      </c>
      <c r="B2620" s="29" t="s">
        <v>7452</v>
      </c>
      <c r="C2620" s="29" t="e">
        <f>VLOOKUP(A2620,Sheet5!A:C,2,FALSE)</f>
        <v>#N/A</v>
      </c>
      <c r="D2620" s="29" t="e">
        <f>VLOOKUP(A2620,Sheet5!A:C,3,FALSE)</f>
        <v>#N/A</v>
      </c>
      <c r="E2620" s="35" t="s">
        <v>2417</v>
      </c>
      <c r="F2620" s="108" t="s">
        <v>7453</v>
      </c>
      <c r="G2620" s="108">
        <v>0</v>
      </c>
      <c r="H2620" s="35">
        <v>0</v>
      </c>
      <c r="I2620" s="37">
        <v>6</v>
      </c>
      <c r="J2620" s="52"/>
      <c r="K2620" s="52"/>
      <c r="L2620" s="52" t="str">
        <f>IF(VLOOKUP(B2620,Sheet2!A:B,2,FALSE)=0,"",VLOOKUP(B2620,Sheet2!A:B,2,FALSE))</f>
        <v/>
      </c>
      <c r="M2620" s="56" t="s">
        <v>7743</v>
      </c>
    </row>
    <row r="2621" spans="1:13" x14ac:dyDescent="0.2">
      <c r="A2621" t="str">
        <f t="shared" si="131"/>
        <v>衣服 0</v>
      </c>
      <c r="B2621" s="29" t="s">
        <v>7454</v>
      </c>
      <c r="C2621" s="29" t="e">
        <f>VLOOKUP(A2621,Sheet5!A:C,2,FALSE)</f>
        <v>#N/A</v>
      </c>
      <c r="D2621" s="29" t="e">
        <f>VLOOKUP(A2621,Sheet5!A:C,3,FALSE)</f>
        <v>#N/A</v>
      </c>
      <c r="E2621" s="35" t="s">
        <v>2417</v>
      </c>
      <c r="F2621" s="108" t="s">
        <v>7455</v>
      </c>
      <c r="G2621" s="108">
        <v>0</v>
      </c>
      <c r="H2621" s="35">
        <v>0</v>
      </c>
      <c r="I2621" s="37">
        <v>16</v>
      </c>
      <c r="J2621" s="52"/>
      <c r="K2621" s="52"/>
      <c r="L2621" s="52" t="str">
        <f>IF(VLOOKUP(B2621,Sheet2!A:B,2,FALSE)=0,"",VLOOKUP(B2621,Sheet2!A:B,2,FALSE))</f>
        <v/>
      </c>
      <c r="M2621" s="56" t="s">
        <v>7743</v>
      </c>
    </row>
    <row r="2622" spans="1:13" x14ac:dyDescent="0.2">
      <c r="A2622" t="str">
        <f t="shared" si="131"/>
        <v>刨花板 法国梧桐木1220*2440*18</v>
      </c>
      <c r="B2622" s="29" t="s">
        <v>7456</v>
      </c>
      <c r="C2622" s="29" t="str">
        <f>VLOOKUP(A2622,Sheet5!A:C,2,FALSE)</f>
        <v>UFM00168</v>
      </c>
      <c r="D2622" s="29" t="str">
        <f>VLOOKUP(A2622,Sheet5!A:C,3,FALSE)</f>
        <v>三聚氰胺 E1 平面 刨花板 2440*1220*18mm A梧桐木B梧桐木</v>
      </c>
      <c r="E2622" s="35" t="s">
        <v>2055</v>
      </c>
      <c r="F2622" s="108" t="s">
        <v>5307</v>
      </c>
      <c r="G2622" s="108" t="s">
        <v>7457</v>
      </c>
      <c r="H2622" s="35">
        <v>0</v>
      </c>
      <c r="I2622" s="37">
        <v>10</v>
      </c>
      <c r="J2622" s="52"/>
      <c r="K2622" s="52"/>
      <c r="L2622" s="52">
        <f>IF(VLOOKUP(B2622,Sheet2!A:B,2,FALSE)=0,"",VLOOKUP(B2622,Sheet2!A:B,2,FALSE))</f>
        <v>8</v>
      </c>
    </row>
    <row r="2623" spans="1:13" x14ac:dyDescent="0.2">
      <c r="A2623" t="str">
        <f t="shared" si="131"/>
        <v>中纤板 法国梧桐木1220*2440*5</v>
      </c>
      <c r="B2623" s="29" t="s">
        <v>7458</v>
      </c>
      <c r="C2623" s="29" t="e">
        <f>VLOOKUP(A2623,Sheet5!A:C,2,FALSE)</f>
        <v>#N/A</v>
      </c>
      <c r="D2623" s="29" t="e">
        <f>VLOOKUP(A2623,Sheet5!A:C,3,FALSE)</f>
        <v>#N/A</v>
      </c>
      <c r="E2623" s="35" t="s">
        <v>2055</v>
      </c>
      <c r="F2623" s="108" t="s">
        <v>2176</v>
      </c>
      <c r="G2623" s="108" t="s">
        <v>7459</v>
      </c>
      <c r="H2623" s="35">
        <v>0</v>
      </c>
      <c r="I2623" s="37">
        <v>5</v>
      </c>
      <c r="J2623" s="52"/>
      <c r="K2623" s="52"/>
      <c r="L2623" s="52" t="str">
        <f>IF(VLOOKUP(B2623,Sheet2!A:B,2,FALSE)=0,"",VLOOKUP(B2623,Sheet2!A:B,2,FALSE))</f>
        <v/>
      </c>
      <c r="M2623" s="56" t="s">
        <v>7743</v>
      </c>
    </row>
    <row r="2624" spans="1:13" x14ac:dyDescent="0.2">
      <c r="A2624" t="str">
        <f t="shared" si="131"/>
        <v>流转卡 0</v>
      </c>
      <c r="B2624" s="29" t="s">
        <v>7460</v>
      </c>
      <c r="C2624" s="29" t="str">
        <f>VLOOKUP(A2624,Sheet5!A:C,2,FALSE)</f>
        <v>UFFQT081</v>
      </c>
      <c r="D2624" s="29" t="str">
        <f>VLOOKUP(A2624,Sheet5!A:C,3,FALSE)</f>
        <v>纸 流转卡</v>
      </c>
      <c r="E2624" s="35" t="s">
        <v>2417</v>
      </c>
      <c r="F2624" s="108" t="s">
        <v>7461</v>
      </c>
      <c r="G2624" s="108">
        <v>0</v>
      </c>
      <c r="H2624" s="35">
        <v>0</v>
      </c>
      <c r="I2624" s="37">
        <v>1000</v>
      </c>
      <c r="J2624" s="52"/>
      <c r="K2624" s="52"/>
      <c r="L2624" s="52">
        <f>IF(VLOOKUP(B2624,Sheet2!A:B,2,FALSE)=0,"",VLOOKUP(B2624,Sheet2!A:B,2,FALSE))</f>
        <v>2000</v>
      </c>
      <c r="M2624" s="56" t="s">
        <v>7743</v>
      </c>
    </row>
    <row r="2625" spans="1:13" x14ac:dyDescent="0.2">
      <c r="A2625" t="str">
        <f t="shared" si="131"/>
        <v>白板带支架 0</v>
      </c>
      <c r="B2625" s="29" t="s">
        <v>7462</v>
      </c>
      <c r="C2625" s="29" t="e">
        <f>VLOOKUP(A2625,Sheet5!A:C,2,FALSE)</f>
        <v>#N/A</v>
      </c>
      <c r="D2625" s="29" t="e">
        <f>VLOOKUP(A2625,Sheet5!A:C,3,FALSE)</f>
        <v>#N/A</v>
      </c>
      <c r="E2625" s="35" t="s">
        <v>2417</v>
      </c>
      <c r="F2625" s="108" t="s">
        <v>7463</v>
      </c>
      <c r="G2625" s="108">
        <v>0</v>
      </c>
      <c r="H2625" s="35">
        <v>0</v>
      </c>
      <c r="I2625" s="37">
        <v>12</v>
      </c>
      <c r="J2625" s="52"/>
      <c r="K2625" s="52"/>
      <c r="L2625" s="52" t="str">
        <f>IF(VLOOKUP(B2625,Sheet2!A:B,2,FALSE)=0,"",VLOOKUP(B2625,Sheet2!A:B,2,FALSE))</f>
        <v/>
      </c>
      <c r="M2625" s="56" t="s">
        <v>7743</v>
      </c>
    </row>
    <row r="2626" spans="1:13" x14ac:dyDescent="0.2">
      <c r="A2626" t="str">
        <f t="shared" si="131"/>
        <v>订书钉 0</v>
      </c>
      <c r="B2626" s="29" t="s">
        <v>7464</v>
      </c>
      <c r="C2626" s="29" t="e">
        <f>VLOOKUP(A2626,Sheet5!A:C,2,FALSE)</f>
        <v>#N/A</v>
      </c>
      <c r="D2626" s="29" t="e">
        <f>VLOOKUP(A2626,Sheet5!A:C,3,FALSE)</f>
        <v>#N/A</v>
      </c>
      <c r="E2626" s="35" t="s">
        <v>2417</v>
      </c>
      <c r="F2626" s="108" t="s">
        <v>7465</v>
      </c>
      <c r="G2626" s="108">
        <v>0</v>
      </c>
      <c r="H2626" s="35">
        <v>0</v>
      </c>
      <c r="I2626" s="37">
        <v>10</v>
      </c>
      <c r="J2626" s="52"/>
      <c r="K2626" s="52"/>
      <c r="L2626" s="52" t="str">
        <f>IF(VLOOKUP(B2626,Sheet2!A:B,2,FALSE)=0,"",VLOOKUP(B2626,Sheet2!A:B,2,FALSE))</f>
        <v/>
      </c>
      <c r="M2626" s="56" t="s">
        <v>7743</v>
      </c>
    </row>
    <row r="2627" spans="1:13" x14ac:dyDescent="0.2">
      <c r="A2627" t="str">
        <f t="shared" si="131"/>
        <v>电压表 0</v>
      </c>
      <c r="B2627" s="29" t="s">
        <v>7466</v>
      </c>
      <c r="C2627" s="29" t="e">
        <f>VLOOKUP(A2627,Sheet5!A:C,2,FALSE)</f>
        <v>#N/A</v>
      </c>
      <c r="D2627" s="29" t="e">
        <f>VLOOKUP(A2627,Sheet5!A:C,3,FALSE)</f>
        <v>#N/A</v>
      </c>
      <c r="E2627" s="35" t="s">
        <v>2417</v>
      </c>
      <c r="F2627" s="108" t="s">
        <v>7467</v>
      </c>
      <c r="G2627" s="108">
        <v>0</v>
      </c>
      <c r="H2627" s="35">
        <v>0</v>
      </c>
      <c r="I2627" s="37">
        <v>1</v>
      </c>
      <c r="J2627" s="52"/>
      <c r="K2627" s="52"/>
      <c r="L2627" s="52" t="str">
        <f>IF(VLOOKUP(B2627,Sheet2!A:B,2,FALSE)=0,"",VLOOKUP(B2627,Sheet2!A:B,2,FALSE))</f>
        <v/>
      </c>
      <c r="M2627" s="56" t="s">
        <v>7743</v>
      </c>
    </row>
    <row r="2628" spans="1:13" x14ac:dyDescent="0.2">
      <c r="A2628" t="str">
        <f t="shared" si="131"/>
        <v>粘合剂 8250</v>
      </c>
      <c r="B2628" s="29" t="s">
        <v>7468</v>
      </c>
      <c r="C2628" s="29" t="e">
        <f>VLOOKUP(A2628,Sheet5!A:C,2,FALSE)</f>
        <v>#N/A</v>
      </c>
      <c r="D2628" s="29" t="e">
        <f>VLOOKUP(A2628,Sheet5!A:C,3,FALSE)</f>
        <v>#N/A</v>
      </c>
      <c r="E2628" s="35" t="s">
        <v>2055</v>
      </c>
      <c r="F2628" s="108" t="s">
        <v>2067</v>
      </c>
      <c r="G2628" s="108">
        <v>8250</v>
      </c>
      <c r="H2628" s="35">
        <v>0</v>
      </c>
      <c r="I2628" s="37">
        <v>250</v>
      </c>
      <c r="J2628" s="52"/>
      <c r="K2628" s="52"/>
      <c r="L2628" s="52" t="str">
        <f>IF(VLOOKUP(B2628,Sheet2!A:B,2,FALSE)=0,"",VLOOKUP(B2628,Sheet2!A:B,2,FALSE))</f>
        <v/>
      </c>
    </row>
    <row r="2629" spans="1:13" x14ac:dyDescent="0.2">
      <c r="A2629" t="str">
        <f t="shared" si="131"/>
        <v>多层板 1.7黑棕</v>
      </c>
      <c r="B2629" s="29" t="s">
        <v>7469</v>
      </c>
      <c r="C2629" s="29" t="e">
        <f>VLOOKUP(A2629,Sheet5!A:C,2,FALSE)</f>
        <v>#N/A</v>
      </c>
      <c r="D2629" s="29" t="e">
        <f>VLOOKUP(A2629,Sheet5!A:C,3,FALSE)</f>
        <v>#N/A</v>
      </c>
      <c r="E2629" s="35" t="s">
        <v>2055</v>
      </c>
      <c r="F2629" s="108" t="s">
        <v>2157</v>
      </c>
      <c r="G2629" s="108" t="s">
        <v>7470</v>
      </c>
      <c r="H2629" s="35">
        <v>0</v>
      </c>
      <c r="I2629" s="37">
        <v>5</v>
      </c>
      <c r="J2629" s="52"/>
      <c r="K2629" s="52"/>
      <c r="L2629" s="52" t="str">
        <f>IF(VLOOKUP(B2629,Sheet2!A:B,2,FALSE)=0,"",VLOOKUP(B2629,Sheet2!A:B,2,FALSE))</f>
        <v/>
      </c>
      <c r="M2629" s="56" t="s">
        <v>7743</v>
      </c>
    </row>
    <row r="2630" spans="1:13" x14ac:dyDescent="0.2">
      <c r="A2630" t="str">
        <f t="shared" si="131"/>
        <v>模具 0</v>
      </c>
      <c r="B2630" s="29" t="s">
        <v>7471</v>
      </c>
      <c r="C2630" s="29" t="e">
        <f>VLOOKUP(A2630,Sheet5!A:C,2,FALSE)</f>
        <v>#N/A</v>
      </c>
      <c r="D2630" s="29" t="e">
        <f>VLOOKUP(A2630,Sheet5!A:C,3,FALSE)</f>
        <v>#N/A</v>
      </c>
      <c r="E2630" s="35" t="s">
        <v>2417</v>
      </c>
      <c r="F2630" s="108" t="s">
        <v>7472</v>
      </c>
      <c r="G2630" s="108">
        <v>0</v>
      </c>
      <c r="H2630" s="35">
        <v>0</v>
      </c>
      <c r="I2630" s="37">
        <v>1</v>
      </c>
      <c r="J2630" s="52"/>
      <c r="K2630" s="52"/>
      <c r="L2630" s="52" t="str">
        <f>IF(VLOOKUP(B2630,Sheet2!A:B,2,FALSE)=0,"",VLOOKUP(B2630,Sheet2!A:B,2,FALSE))</f>
        <v/>
      </c>
      <c r="M2630" s="56" t="s">
        <v>7743</v>
      </c>
    </row>
    <row r="2631" spans="1:13" x14ac:dyDescent="0.2">
      <c r="A2631" t="str">
        <f t="shared" si="131"/>
        <v>封边条 H6000压/0.5*22</v>
      </c>
      <c r="B2631" s="29" t="s">
        <v>7473</v>
      </c>
      <c r="C2631" s="29" t="e">
        <f>VLOOKUP(A2631,Sheet5!A:C,2,FALSE)</f>
        <v>#N/A</v>
      </c>
      <c r="D2631" s="29" t="e">
        <f>VLOOKUP(A2631,Sheet5!A:C,3,FALSE)</f>
        <v>#N/A</v>
      </c>
      <c r="E2631" s="35" t="s">
        <v>2055</v>
      </c>
      <c r="F2631" s="108" t="s">
        <v>2070</v>
      </c>
      <c r="G2631" s="108" t="s">
        <v>7474</v>
      </c>
      <c r="H2631" s="35">
        <v>0</v>
      </c>
      <c r="I2631" s="37">
        <v>3000</v>
      </c>
      <c r="J2631" s="52"/>
      <c r="K2631" s="52"/>
      <c r="L2631" s="52">
        <v>1000</v>
      </c>
    </row>
    <row r="2632" spans="1:13" x14ac:dyDescent="0.2">
      <c r="B2632" s="29" t="s">
        <v>1241</v>
      </c>
      <c r="C2632" s="29" t="str">
        <f>VLOOKUP(B2632,所有物料对应供应商单价新旧料号对照!A:C,3,0)</f>
        <v>UFM00074</v>
      </c>
      <c r="D2632" s="29" t="str">
        <f>VLOOKUP(B2632,所有物料对应供应商单价新旧料号对照!A:F,4,0)</f>
        <v>PVC 封边条 0.5*20mm 麻面 灰色</v>
      </c>
      <c r="E2632" s="35" t="s">
        <v>2055</v>
      </c>
      <c r="F2632" s="36" t="s">
        <v>2070</v>
      </c>
      <c r="G2632" s="36" t="s">
        <v>7475</v>
      </c>
      <c r="H2632" s="35">
        <v>0</v>
      </c>
      <c r="I2632" s="37">
        <v>4200</v>
      </c>
      <c r="J2632" s="52"/>
      <c r="K2632" s="52"/>
      <c r="L2632" s="52">
        <v>600</v>
      </c>
    </row>
    <row r="2633" spans="1:13" x14ac:dyDescent="0.2">
      <c r="A2633" t="str">
        <f t="shared" ref="A2633:A2642" si="132">F2633&amp;" "&amp;G2633</f>
        <v>反光衣荧光绿 6</v>
      </c>
      <c r="B2633" s="29" t="s">
        <v>7476</v>
      </c>
      <c r="C2633" s="29" t="e">
        <f>VLOOKUP(A2633,Sheet5!A:C,2,FALSE)</f>
        <v>#N/A</v>
      </c>
      <c r="D2633" s="29" t="e">
        <f>VLOOKUP(A2633,Sheet5!A:C,3,FALSE)</f>
        <v>#N/A</v>
      </c>
      <c r="E2633" s="35" t="s">
        <v>2417</v>
      </c>
      <c r="F2633" s="108" t="s">
        <v>7477</v>
      </c>
      <c r="G2633" s="108">
        <v>6</v>
      </c>
      <c r="H2633" s="35">
        <v>0</v>
      </c>
      <c r="I2633" s="37">
        <v>6</v>
      </c>
      <c r="J2633" s="52"/>
      <c r="K2633" s="52"/>
      <c r="L2633" s="52" t="str">
        <f>IF(VLOOKUP(B2633,Sheet2!A:B,2,FALSE)=0,"",VLOOKUP(B2633,Sheet2!A:B,2,FALSE))</f>
        <v/>
      </c>
      <c r="M2633" s="56" t="s">
        <v>7743</v>
      </c>
    </row>
    <row r="2634" spans="1:13" x14ac:dyDescent="0.2">
      <c r="A2634" t="str">
        <f t="shared" si="132"/>
        <v>反光衣荧光蓝 2</v>
      </c>
      <c r="B2634" s="29" t="s">
        <v>7478</v>
      </c>
      <c r="C2634" s="29" t="e">
        <f>VLOOKUP(A2634,Sheet5!A:C,2,FALSE)</f>
        <v>#N/A</v>
      </c>
      <c r="D2634" s="29" t="e">
        <f>VLOOKUP(A2634,Sheet5!A:C,3,FALSE)</f>
        <v>#N/A</v>
      </c>
      <c r="E2634" s="35" t="s">
        <v>2417</v>
      </c>
      <c r="F2634" s="108" t="s">
        <v>7479</v>
      </c>
      <c r="G2634" s="108">
        <v>2</v>
      </c>
      <c r="H2634" s="35">
        <v>0</v>
      </c>
      <c r="I2634" s="37">
        <v>2</v>
      </c>
      <c r="J2634" s="52"/>
      <c r="K2634" s="52"/>
      <c r="L2634" s="52" t="str">
        <f>IF(VLOOKUP(B2634,Sheet2!A:B,2,FALSE)=0,"",VLOOKUP(B2634,Sheet2!A:B,2,FALSE))</f>
        <v/>
      </c>
      <c r="M2634" s="56" t="s">
        <v>7743</v>
      </c>
    </row>
    <row r="2635" spans="1:13" x14ac:dyDescent="0.2">
      <c r="A2635" t="str">
        <f t="shared" si="132"/>
        <v>锯片 平梯HPDC380*4.6/3.2*63*B4T</v>
      </c>
      <c r="B2635" s="29" t="s">
        <v>7480</v>
      </c>
      <c r="C2635" s="29" t="e">
        <f>VLOOKUP(A2635,Sheet5!A:C,2,FALSE)</f>
        <v>#N/A</v>
      </c>
      <c r="D2635" s="29" t="e">
        <f>VLOOKUP(A2635,Sheet5!A:C,3,FALSE)</f>
        <v>#N/A</v>
      </c>
      <c r="E2635" s="35" t="s">
        <v>2417</v>
      </c>
      <c r="F2635" s="108" t="s">
        <v>5122</v>
      </c>
      <c r="G2635" s="108" t="s">
        <v>7481</v>
      </c>
      <c r="H2635" s="35">
        <v>0</v>
      </c>
      <c r="I2635" s="37">
        <v>1</v>
      </c>
      <c r="J2635" s="52"/>
      <c r="K2635" s="52"/>
      <c r="L2635" s="52" t="str">
        <f>IF(VLOOKUP(B2635,Sheet2!A:B,2,FALSE)=0,"",VLOOKUP(B2635,Sheet2!A:B,2,FALSE))</f>
        <v/>
      </c>
      <c r="M2635" s="56" t="s">
        <v>7743</v>
      </c>
    </row>
    <row r="2636" spans="1:13" x14ac:dyDescent="0.2">
      <c r="A2636" t="str">
        <f t="shared" si="132"/>
        <v>锯片 定制ADCCA350*31*3.7*B4T</v>
      </c>
      <c r="B2636" s="29" t="s">
        <v>7482</v>
      </c>
      <c r="C2636" s="29" t="e">
        <f>VLOOKUP(A2636,Sheet5!A:C,2,FALSE)</f>
        <v>#N/A</v>
      </c>
      <c r="D2636" s="29" t="e">
        <f>VLOOKUP(A2636,Sheet5!A:C,3,FALSE)</f>
        <v>#N/A</v>
      </c>
      <c r="E2636" s="35" t="s">
        <v>2417</v>
      </c>
      <c r="F2636" s="108" t="s">
        <v>5122</v>
      </c>
      <c r="G2636" s="108" t="s">
        <v>7483</v>
      </c>
      <c r="H2636" s="35">
        <v>0</v>
      </c>
      <c r="I2636" s="37">
        <v>1</v>
      </c>
      <c r="J2636" s="52"/>
      <c r="K2636" s="52"/>
      <c r="L2636" s="52" t="str">
        <f>IF(VLOOKUP(B2636,Sheet2!A:B,2,FALSE)=0,"",VLOOKUP(B2636,Sheet2!A:B,2,FALSE))</f>
        <v/>
      </c>
      <c r="M2636" s="56" t="s">
        <v>7743</v>
      </c>
    </row>
    <row r="2637" spans="1:13" x14ac:dyDescent="0.2">
      <c r="A2637" t="str">
        <f t="shared" si="132"/>
        <v>一体盆 60E</v>
      </c>
      <c r="B2637" s="29" t="s">
        <v>7484</v>
      </c>
      <c r="C2637" s="29" t="e">
        <f>VLOOKUP(A2637,Sheet5!A:C,2,FALSE)</f>
        <v>#N/A</v>
      </c>
      <c r="D2637" s="29" t="e">
        <f>VLOOKUP(A2637,Sheet5!A:C,3,FALSE)</f>
        <v>#N/A</v>
      </c>
      <c r="E2637" s="35" t="s">
        <v>2055</v>
      </c>
      <c r="F2637" s="108" t="s">
        <v>7485</v>
      </c>
      <c r="G2637" s="108" t="s">
        <v>7486</v>
      </c>
      <c r="H2637" s="35">
        <v>0</v>
      </c>
      <c r="I2637" s="37">
        <v>5</v>
      </c>
      <c r="J2637" s="52"/>
      <c r="K2637" s="52"/>
      <c r="L2637" s="52" t="str">
        <f>IF(VLOOKUP(B2637,Sheet2!A:B,2,FALSE)=0,"",VLOOKUP(B2637,Sheet2!A:B,2,FALSE))</f>
        <v/>
      </c>
      <c r="M2637" s="56" t="s">
        <v>7743</v>
      </c>
    </row>
    <row r="2638" spans="1:13" x14ac:dyDescent="0.2">
      <c r="A2638" t="str">
        <f t="shared" si="132"/>
        <v>DTC配件加高杆 300mm</v>
      </c>
      <c r="B2638" s="29" t="s">
        <v>7487</v>
      </c>
      <c r="C2638" s="29" t="e">
        <f>VLOOKUP(A2638,Sheet5!A:C,2,FALSE)</f>
        <v>#N/A</v>
      </c>
      <c r="D2638" s="29" t="e">
        <f>VLOOKUP(A2638,Sheet5!A:C,3,FALSE)</f>
        <v>#N/A</v>
      </c>
      <c r="E2638" s="35" t="s">
        <v>2417</v>
      </c>
      <c r="F2638" s="108" t="s">
        <v>7488</v>
      </c>
      <c r="G2638" s="108" t="s">
        <v>7489</v>
      </c>
      <c r="H2638" s="35">
        <v>0</v>
      </c>
      <c r="I2638" s="37">
        <v>70</v>
      </c>
      <c r="J2638" s="52"/>
      <c r="K2638" s="52"/>
      <c r="L2638" s="52" t="str">
        <f>IF(VLOOKUP(B2638,Sheet2!A:B,2,FALSE)=0,"",VLOOKUP(B2638,Sheet2!A:B,2,FALSE))</f>
        <v/>
      </c>
      <c r="M2638" s="56" t="s">
        <v>7743</v>
      </c>
    </row>
    <row r="2639" spans="1:13" x14ac:dyDescent="0.2">
      <c r="A2639" t="str">
        <f t="shared" si="132"/>
        <v>点检表 0</v>
      </c>
      <c r="B2639" s="29" t="s">
        <v>7490</v>
      </c>
      <c r="C2639" s="29" t="e">
        <f>VLOOKUP(A2639,Sheet5!A:C,2,FALSE)</f>
        <v>#N/A</v>
      </c>
      <c r="D2639" s="29" t="e">
        <f>VLOOKUP(A2639,Sheet5!A:C,3,FALSE)</f>
        <v>#N/A</v>
      </c>
      <c r="E2639" s="35" t="s">
        <v>2417</v>
      </c>
      <c r="F2639" s="108" t="s">
        <v>7491</v>
      </c>
      <c r="G2639" s="108">
        <v>0</v>
      </c>
      <c r="H2639" s="35">
        <v>0</v>
      </c>
      <c r="I2639" s="37">
        <v>50</v>
      </c>
      <c r="J2639" s="52"/>
      <c r="K2639" s="52"/>
      <c r="L2639" s="52" t="str">
        <f>IF(VLOOKUP(B2639,Sheet2!A:B,2,FALSE)=0,"",VLOOKUP(B2639,Sheet2!A:B,2,FALSE))</f>
        <v/>
      </c>
      <c r="M2639" s="56" t="s">
        <v>7743</v>
      </c>
    </row>
    <row r="2640" spans="1:13" x14ac:dyDescent="0.2">
      <c r="A2640" t="str">
        <f t="shared" si="132"/>
        <v>点检夹 0</v>
      </c>
      <c r="B2640" s="29" t="s">
        <v>7492</v>
      </c>
      <c r="C2640" s="29" t="e">
        <f>VLOOKUP(A2640,Sheet5!A:C,2,FALSE)</f>
        <v>#N/A</v>
      </c>
      <c r="D2640" s="29" t="e">
        <f>VLOOKUP(A2640,Sheet5!A:C,3,FALSE)</f>
        <v>#N/A</v>
      </c>
      <c r="E2640" s="35" t="s">
        <v>2417</v>
      </c>
      <c r="F2640" s="108" t="s">
        <v>7316</v>
      </c>
      <c r="G2640" s="108">
        <v>0</v>
      </c>
      <c r="H2640" s="35">
        <v>0</v>
      </c>
      <c r="I2640" s="37">
        <v>50</v>
      </c>
      <c r="J2640" s="52"/>
      <c r="K2640" s="52"/>
      <c r="L2640" s="52" t="str">
        <f>IF(VLOOKUP(B2640,Sheet2!A:B,2,FALSE)=0,"",VLOOKUP(B2640,Sheet2!A:B,2,FALSE))</f>
        <v/>
      </c>
      <c r="M2640" s="56" t="s">
        <v>7743</v>
      </c>
    </row>
    <row r="2641" spans="1:13" x14ac:dyDescent="0.2">
      <c r="A2641" t="str">
        <f t="shared" si="132"/>
        <v>风批 FRGJPH2AAAAA-2</v>
      </c>
      <c r="B2641" s="29" t="s">
        <v>7493</v>
      </c>
      <c r="C2641" s="29" t="e">
        <f>VLOOKUP(A2641,Sheet5!A:C,2,FALSE)</f>
        <v>#N/A</v>
      </c>
      <c r="D2641" s="29" t="e">
        <f>VLOOKUP(A2641,Sheet5!A:C,3,FALSE)</f>
        <v>#N/A</v>
      </c>
      <c r="E2641" s="35" t="s">
        <v>2417</v>
      </c>
      <c r="F2641" s="108" t="s">
        <v>7494</v>
      </c>
      <c r="G2641" s="108" t="s">
        <v>7495</v>
      </c>
      <c r="H2641" s="35">
        <v>0</v>
      </c>
      <c r="I2641" s="37">
        <v>5</v>
      </c>
      <c r="J2641" s="52"/>
      <c r="K2641" s="52"/>
      <c r="L2641" s="52" t="str">
        <f>IF(VLOOKUP(B2641,Sheet2!A:B,2,FALSE)=0,"",VLOOKUP(B2641,Sheet2!A:B,2,FALSE))</f>
        <v/>
      </c>
      <c r="M2641" s="56" t="s">
        <v>7743</v>
      </c>
    </row>
    <row r="2642" spans="1:13" x14ac:dyDescent="0.2">
      <c r="A2642" t="str">
        <f t="shared" si="132"/>
        <v>轴承 695</v>
      </c>
      <c r="B2642" s="29" t="s">
        <v>7496</v>
      </c>
      <c r="C2642" s="29" t="e">
        <f>VLOOKUP(A2642,Sheet5!A:C,2,FALSE)</f>
        <v>#N/A</v>
      </c>
      <c r="D2642" s="29" t="e">
        <f>VLOOKUP(A2642,Sheet5!A:C,3,FALSE)</f>
        <v>#N/A</v>
      </c>
      <c r="E2642" s="35" t="s">
        <v>2417</v>
      </c>
      <c r="F2642" s="108" t="s">
        <v>5230</v>
      </c>
      <c r="G2642" s="108">
        <v>695</v>
      </c>
      <c r="H2642" s="35">
        <v>0</v>
      </c>
      <c r="I2642" s="37">
        <v>9</v>
      </c>
      <c r="J2642" s="52"/>
      <c r="K2642" s="52"/>
      <c r="L2642" s="52" t="str">
        <f>IF(VLOOKUP(B2642,Sheet2!A:B,2,FALSE)=0,"",VLOOKUP(B2642,Sheet2!A:B,2,FALSE))</f>
        <v/>
      </c>
      <c r="M2642" s="56" t="s">
        <v>7743</v>
      </c>
    </row>
    <row r="2643" spans="1:13" x14ac:dyDescent="0.2">
      <c r="B2643" s="29" t="s">
        <v>1457</v>
      </c>
      <c r="C2643" s="29" t="str">
        <f>VLOOKUP(B2643,所有物料对应供应商单价新旧料号对照!A:C,3,0)</f>
        <v>UFPSJ026</v>
      </c>
      <c r="D2643" s="29" t="str">
        <f>VLOOKUP(B2643,所有物料对应供应商单价新旧料号对照!A:F,4,0)</f>
        <v xml:space="preserve">铁 L形 角铁 10孔 70*70*36mm 镀锌 </v>
      </c>
      <c r="E2643" s="35" t="s">
        <v>2417</v>
      </c>
      <c r="F2643" s="36" t="s">
        <v>7497</v>
      </c>
      <c r="G2643" s="36">
        <v>0</v>
      </c>
      <c r="H2643" s="35">
        <v>0</v>
      </c>
      <c r="I2643" s="37">
        <v>60</v>
      </c>
      <c r="J2643" s="52"/>
      <c r="K2643" s="52"/>
      <c r="L2643" s="52">
        <v>60</v>
      </c>
    </row>
    <row r="2644" spans="1:13" x14ac:dyDescent="0.2">
      <c r="A2644" t="str">
        <f>F2644&amp;" "&amp;G2644</f>
        <v>门柱 0</v>
      </c>
      <c r="B2644" s="29" t="s">
        <v>7498</v>
      </c>
      <c r="C2644" s="29" t="e">
        <f>VLOOKUP(A2644,Sheet5!A:C,2,FALSE)</f>
        <v>#N/A</v>
      </c>
      <c r="D2644" s="29" t="e">
        <f>VLOOKUP(A2644,Sheet5!A:C,3,FALSE)</f>
        <v>#N/A</v>
      </c>
      <c r="E2644" s="35" t="s">
        <v>2417</v>
      </c>
      <c r="F2644" s="108" t="s">
        <v>7499</v>
      </c>
      <c r="G2644" s="108">
        <v>0</v>
      </c>
      <c r="H2644" s="35">
        <v>0</v>
      </c>
      <c r="I2644" s="37">
        <v>4</v>
      </c>
      <c r="J2644" s="52"/>
      <c r="K2644" s="52"/>
      <c r="L2644" s="52" t="str">
        <f>IF(VLOOKUP(B2644,Sheet2!A:B,2,FALSE)=0,"",VLOOKUP(B2644,Sheet2!A:B,2,FALSE))</f>
        <v/>
      </c>
      <c r="M2644" s="56" t="s">
        <v>7743</v>
      </c>
    </row>
    <row r="2645" spans="1:13" x14ac:dyDescent="0.2">
      <c r="B2645" s="29" t="s">
        <v>1329</v>
      </c>
      <c r="C2645" s="29" t="str">
        <f>VLOOKUP(B2645,所有物料对应供应商单价新旧料号对照!A:C,3,0)</f>
        <v>UFPLS004</v>
      </c>
      <c r="D2645" s="29" t="str">
        <f>VLOOKUP(B2645,所有物料对应供应商单价新旧料号对照!A:F,4,0)</f>
        <v>不锈钢 十字沉头 自攻螺丝 ST4*25</v>
      </c>
      <c r="E2645" s="35" t="s">
        <v>2079</v>
      </c>
      <c r="F2645" s="36" t="s">
        <v>7500</v>
      </c>
      <c r="G2645" s="36" t="s">
        <v>2536</v>
      </c>
      <c r="H2645" s="35">
        <v>0</v>
      </c>
      <c r="I2645" s="37">
        <v>2000</v>
      </c>
      <c r="J2645" s="52"/>
      <c r="K2645" s="52"/>
      <c r="L2645" s="52">
        <f>IF(VLOOKUP(B2645,Sheet2!A:B,2,FALSE)=0,"",VLOOKUP(B2645,Sheet2!A:B,2,FALSE))</f>
        <v>2000</v>
      </c>
    </row>
    <row r="2646" spans="1:13" x14ac:dyDescent="0.2">
      <c r="A2646" t="str">
        <f>F2646&amp;" "&amp;G2646</f>
        <v>PU夏用稀释剂 YAX007-15</v>
      </c>
      <c r="B2646" s="29" t="s">
        <v>7501</v>
      </c>
      <c r="C2646" s="29" t="e">
        <f>VLOOKUP(A2646,Sheet5!A:C,2,FALSE)</f>
        <v>#N/A</v>
      </c>
      <c r="D2646" s="29" t="e">
        <f>VLOOKUP(A2646,Sheet5!A:C,3,FALSE)</f>
        <v>#N/A</v>
      </c>
      <c r="E2646" s="35" t="s">
        <v>2055</v>
      </c>
      <c r="F2646" s="108" t="s">
        <v>7502</v>
      </c>
      <c r="G2646" s="108" t="s">
        <v>7503</v>
      </c>
      <c r="H2646" s="35">
        <v>0</v>
      </c>
      <c r="I2646" s="37">
        <v>30</v>
      </c>
      <c r="J2646" s="52"/>
      <c r="K2646" s="52"/>
      <c r="L2646" s="52" t="str">
        <f>IF(VLOOKUP(B2646,Sheet2!A:B,2,FALSE)=0,"",VLOOKUP(B2646,Sheet2!A:B,2,FALSE))</f>
        <v/>
      </c>
      <c r="M2646" s="56" t="s">
        <v>7743</v>
      </c>
    </row>
    <row r="2647" spans="1:13" s="49" customFormat="1" x14ac:dyDescent="0.2">
      <c r="B2647" s="47" t="s">
        <v>1398</v>
      </c>
      <c r="C2647" s="47" t="str">
        <f>VLOOKUP(B2647,所有物料对应供应商单价新旧料号对照!A:C,3,0)</f>
        <v>UFPGJ001</v>
      </c>
      <c r="D2647" s="47" t="str">
        <f>VLOOKUP(B2647,所有物料对应供应商单价新旧料号对照!A:F,4,0)</f>
        <v>塑料 调节脚 8cm 黑色</v>
      </c>
      <c r="E2647" s="47" t="s">
        <v>2417</v>
      </c>
      <c r="F2647" s="39" t="s">
        <v>7504</v>
      </c>
      <c r="G2647" s="39" t="s">
        <v>7505</v>
      </c>
      <c r="H2647" s="47">
        <v>0</v>
      </c>
      <c r="I2647" s="40">
        <v>5200</v>
      </c>
      <c r="J2647" s="70"/>
      <c r="K2647" s="70"/>
      <c r="L2647" s="52">
        <v>5200</v>
      </c>
    </row>
    <row r="2648" spans="1:13" x14ac:dyDescent="0.2">
      <c r="A2648" t="str">
        <f t="shared" ref="A2648:A2658" si="133">F2648&amp;" "&amp;G2648</f>
        <v>多层板 1.8美洲樱桃贴铝箔</v>
      </c>
      <c r="B2648" s="29" t="s">
        <v>7506</v>
      </c>
      <c r="C2648" s="29" t="str">
        <f>VLOOKUP(A2648,Sheet5!A:C,2,FALSE)</f>
        <v>UFM00169</v>
      </c>
      <c r="D2648" s="29" t="str">
        <f>VLOOKUP(A2648,Sheet5!A:C,3,FALSE)</f>
        <v>实木 E1 平面 铝箔多层板 2440*1220*18mm A美洲樱桃B美洲樱桃</v>
      </c>
      <c r="E2648" s="35" t="s">
        <v>2055</v>
      </c>
      <c r="F2648" s="108" t="s">
        <v>2157</v>
      </c>
      <c r="G2648" s="108" t="s">
        <v>7507</v>
      </c>
      <c r="H2648" s="35">
        <v>0</v>
      </c>
      <c r="I2648" s="37">
        <v>15</v>
      </c>
      <c r="J2648" s="52"/>
      <c r="K2648" s="52"/>
      <c r="L2648" s="52">
        <f>IF(VLOOKUP(B2648,Sheet2!A:B,2,FALSE)=0,"",VLOOKUP(B2648,Sheet2!A:B,2,FALSE))</f>
        <v>13</v>
      </c>
    </row>
    <row r="2649" spans="1:13" x14ac:dyDescent="0.2">
      <c r="A2649" t="str">
        <f t="shared" si="133"/>
        <v>样品镜片 750*450*5</v>
      </c>
      <c r="B2649" s="29" t="s">
        <v>7508</v>
      </c>
      <c r="C2649" s="29" t="e">
        <f>VLOOKUP(A2649,Sheet5!A:C,2,FALSE)</f>
        <v>#N/A</v>
      </c>
      <c r="D2649" s="29" t="e">
        <f>VLOOKUP(A2649,Sheet5!A:C,3,FALSE)</f>
        <v>#N/A</v>
      </c>
      <c r="E2649" s="35" t="s">
        <v>2055</v>
      </c>
      <c r="F2649" s="108" t="s">
        <v>7437</v>
      </c>
      <c r="G2649" s="108" t="s">
        <v>7509</v>
      </c>
      <c r="H2649" s="35">
        <v>0</v>
      </c>
      <c r="I2649" s="37">
        <v>2</v>
      </c>
      <c r="J2649" s="52"/>
      <c r="K2649" s="52"/>
      <c r="L2649" s="52" t="str">
        <f>IF(VLOOKUP(B2649,Sheet2!A:B,2,FALSE)=0,"",VLOOKUP(B2649,Sheet2!A:B,2,FALSE))</f>
        <v/>
      </c>
      <c r="M2649" s="56" t="s">
        <v>7743</v>
      </c>
    </row>
    <row r="2650" spans="1:13" x14ac:dyDescent="0.2">
      <c r="A2650" t="str">
        <f t="shared" si="133"/>
        <v>台面 1137*570</v>
      </c>
      <c r="B2650" s="29" t="s">
        <v>7510</v>
      </c>
      <c r="C2650" s="29" t="e">
        <f>VLOOKUP(A2650,Sheet5!A:C,2,FALSE)</f>
        <v>#N/A</v>
      </c>
      <c r="D2650" s="29" t="e">
        <f>VLOOKUP(A2650,Sheet5!A:C,3,FALSE)</f>
        <v>#N/A</v>
      </c>
      <c r="E2650" s="35" t="s">
        <v>2055</v>
      </c>
      <c r="F2650" s="108" t="s">
        <v>7352</v>
      </c>
      <c r="G2650" s="108" t="s">
        <v>7511</v>
      </c>
      <c r="H2650" s="35">
        <v>0</v>
      </c>
      <c r="I2650" s="37">
        <v>1</v>
      </c>
      <c r="J2650" s="52"/>
      <c r="K2650" s="52"/>
      <c r="L2650" s="52" t="str">
        <f>IF(VLOOKUP(B2650,Sheet2!A:B,2,FALSE)=0,"",VLOOKUP(B2650,Sheet2!A:B,2,FALSE))</f>
        <v/>
      </c>
      <c r="M2650" s="56" t="s">
        <v>7743</v>
      </c>
    </row>
    <row r="2651" spans="1:13" x14ac:dyDescent="0.2">
      <c r="A2651" t="str">
        <f t="shared" si="133"/>
        <v>台面 2211*570</v>
      </c>
      <c r="B2651" s="29" t="s">
        <v>7512</v>
      </c>
      <c r="C2651" s="29" t="e">
        <f>VLOOKUP(A2651,Sheet5!A:C,2,FALSE)</f>
        <v>#N/A</v>
      </c>
      <c r="D2651" s="29" t="e">
        <f>VLOOKUP(A2651,Sheet5!A:C,3,FALSE)</f>
        <v>#N/A</v>
      </c>
      <c r="E2651" s="35" t="s">
        <v>2055</v>
      </c>
      <c r="F2651" s="108" t="s">
        <v>7352</v>
      </c>
      <c r="G2651" s="108" t="s">
        <v>7513</v>
      </c>
      <c r="H2651" s="35">
        <v>0</v>
      </c>
      <c r="I2651" s="37">
        <v>1</v>
      </c>
      <c r="J2651" s="52"/>
      <c r="K2651" s="52"/>
      <c r="L2651" s="52" t="str">
        <f>IF(VLOOKUP(B2651,Sheet2!A:B,2,FALSE)=0,"",VLOOKUP(B2651,Sheet2!A:B,2,FALSE))</f>
        <v/>
      </c>
      <c r="M2651" s="56" t="s">
        <v>7743</v>
      </c>
    </row>
    <row r="2652" spans="1:13" x14ac:dyDescent="0.2">
      <c r="A2652" t="str">
        <f t="shared" si="133"/>
        <v>棉口罩 0</v>
      </c>
      <c r="B2652" s="29" t="s">
        <v>7514</v>
      </c>
      <c r="C2652" s="29" t="str">
        <f>VLOOKUP(A2652,Sheet5!A:C,2,FALSE)</f>
        <v>UFFQT082</v>
      </c>
      <c r="D2652" s="29" t="str">
        <f>VLOOKUP(A2652,Sheet5!A:C,3,FALSE)</f>
        <v>热风棉 棉口罩 白色</v>
      </c>
      <c r="E2652" s="35" t="s">
        <v>2417</v>
      </c>
      <c r="F2652" s="108" t="s">
        <v>7515</v>
      </c>
      <c r="G2652" s="108">
        <v>0</v>
      </c>
      <c r="H2652" s="35">
        <v>0</v>
      </c>
      <c r="I2652" s="37">
        <v>200</v>
      </c>
      <c r="J2652" s="52"/>
      <c r="K2652" s="52"/>
      <c r="L2652" s="52">
        <f>IF(VLOOKUP(B2652,Sheet2!A:B,2,FALSE)=0,"",VLOOKUP(B2652,Sheet2!A:B,2,FALSE))</f>
        <v>200</v>
      </c>
    </row>
    <row r="2653" spans="1:13" x14ac:dyDescent="0.2">
      <c r="A2653" t="str">
        <f t="shared" si="133"/>
        <v>印泥 0</v>
      </c>
      <c r="B2653" s="29" t="s">
        <v>7516</v>
      </c>
      <c r="C2653" s="29" t="e">
        <f>VLOOKUP(A2653,Sheet5!A:C,2,FALSE)</f>
        <v>#N/A</v>
      </c>
      <c r="D2653" s="29" t="e">
        <f>VLOOKUP(A2653,Sheet5!A:C,3,FALSE)</f>
        <v>#N/A</v>
      </c>
      <c r="E2653" s="35" t="s">
        <v>2417</v>
      </c>
      <c r="F2653" s="108" t="s">
        <v>7517</v>
      </c>
      <c r="G2653" s="108">
        <v>0</v>
      </c>
      <c r="H2653" s="35">
        <v>0</v>
      </c>
      <c r="I2653" s="37">
        <v>1</v>
      </c>
      <c r="J2653" s="52"/>
      <c r="K2653" s="52"/>
      <c r="L2653" s="52" t="str">
        <f>IF(VLOOKUP(B2653,Sheet2!A:B,2,FALSE)=0,"",VLOOKUP(B2653,Sheet2!A:B,2,FALSE))</f>
        <v/>
      </c>
      <c r="M2653" s="56" t="s">
        <v>7743</v>
      </c>
    </row>
    <row r="2654" spans="1:13" x14ac:dyDescent="0.2">
      <c r="A2654" t="str">
        <f t="shared" si="133"/>
        <v>台盆 0682A</v>
      </c>
      <c r="B2654" s="29" t="s">
        <v>7518</v>
      </c>
      <c r="C2654" s="29" t="e">
        <f>VLOOKUP(A2654,Sheet5!A:C,2,FALSE)</f>
        <v>#N/A</v>
      </c>
      <c r="D2654" s="29" t="e">
        <f>VLOOKUP(A2654,Sheet5!A:C,3,FALSE)</f>
        <v>#N/A</v>
      </c>
      <c r="E2654" s="35" t="s">
        <v>2417</v>
      </c>
      <c r="F2654" s="108" t="s">
        <v>2476</v>
      </c>
      <c r="G2654" s="108" t="s">
        <v>7519</v>
      </c>
      <c r="H2654" s="35">
        <v>0</v>
      </c>
      <c r="I2654" s="37">
        <v>2</v>
      </c>
      <c r="J2654" s="52"/>
      <c r="K2654" s="52"/>
      <c r="L2654" s="52" t="str">
        <f>IF(VLOOKUP(B2654,Sheet2!A:B,2,FALSE)=0,"",VLOOKUP(B2654,Sheet2!A:B,2,FALSE))</f>
        <v/>
      </c>
      <c r="M2654" s="56" t="s">
        <v>7743</v>
      </c>
    </row>
    <row r="2655" spans="1:13" x14ac:dyDescent="0.2">
      <c r="A2655" t="str">
        <f t="shared" si="133"/>
        <v>台面 900*560左</v>
      </c>
      <c r="B2655" s="29" t="s">
        <v>7520</v>
      </c>
      <c r="C2655" s="29" t="e">
        <f>VLOOKUP(A2655,Sheet5!A:C,2,FALSE)</f>
        <v>#N/A</v>
      </c>
      <c r="D2655" s="29" t="e">
        <f>VLOOKUP(A2655,Sheet5!A:C,3,FALSE)</f>
        <v>#N/A</v>
      </c>
      <c r="E2655" s="35" t="s">
        <v>2055</v>
      </c>
      <c r="F2655" s="108" t="s">
        <v>7352</v>
      </c>
      <c r="G2655" s="108" t="s">
        <v>7521</v>
      </c>
      <c r="H2655" s="35">
        <v>0</v>
      </c>
      <c r="I2655" s="37">
        <v>1</v>
      </c>
      <c r="J2655" s="52"/>
      <c r="K2655" s="52"/>
      <c r="L2655" s="52" t="str">
        <f>IF(VLOOKUP(B2655,Sheet2!A:B,2,FALSE)=0,"",VLOOKUP(B2655,Sheet2!A:B,2,FALSE))</f>
        <v/>
      </c>
      <c r="M2655" s="56" t="s">
        <v>7743</v>
      </c>
    </row>
    <row r="2656" spans="1:13" x14ac:dyDescent="0.2">
      <c r="A2656" t="str">
        <f t="shared" si="133"/>
        <v>台面 900*560右</v>
      </c>
      <c r="B2656" s="29" t="s">
        <v>7522</v>
      </c>
      <c r="C2656" s="29" t="e">
        <f>VLOOKUP(A2656,Sheet5!A:C,2,FALSE)</f>
        <v>#N/A</v>
      </c>
      <c r="D2656" s="29" t="e">
        <f>VLOOKUP(A2656,Sheet5!A:C,3,FALSE)</f>
        <v>#N/A</v>
      </c>
      <c r="E2656" s="35" t="s">
        <v>2055</v>
      </c>
      <c r="F2656" s="108" t="s">
        <v>7352</v>
      </c>
      <c r="G2656" s="108" t="s">
        <v>7523</v>
      </c>
      <c r="H2656" s="35">
        <v>0</v>
      </c>
      <c r="I2656" s="37">
        <v>1</v>
      </c>
      <c r="J2656" s="52"/>
      <c r="K2656" s="52"/>
      <c r="L2656" s="52" t="str">
        <f>IF(VLOOKUP(B2656,Sheet2!A:B,2,FALSE)=0,"",VLOOKUP(B2656,Sheet2!A:B,2,FALSE))</f>
        <v/>
      </c>
      <c r="M2656" s="56" t="s">
        <v>7743</v>
      </c>
    </row>
    <row r="2657" spans="1:13" x14ac:dyDescent="0.2">
      <c r="A2657" t="str">
        <f t="shared" si="133"/>
        <v>台面 700*460</v>
      </c>
      <c r="B2657" s="29" t="s">
        <v>7524</v>
      </c>
      <c r="C2657" s="29" t="e">
        <f>VLOOKUP(A2657,Sheet5!A:C,2,FALSE)</f>
        <v>#N/A</v>
      </c>
      <c r="D2657" s="29" t="e">
        <f>VLOOKUP(A2657,Sheet5!A:C,3,FALSE)</f>
        <v>#N/A</v>
      </c>
      <c r="E2657" s="35" t="s">
        <v>2055</v>
      </c>
      <c r="F2657" s="108" t="s">
        <v>7352</v>
      </c>
      <c r="G2657" s="108" t="s">
        <v>7525</v>
      </c>
      <c r="H2657" s="35">
        <v>0</v>
      </c>
      <c r="I2657" s="37">
        <v>1</v>
      </c>
      <c r="J2657" s="52"/>
      <c r="K2657" s="52"/>
      <c r="L2657" s="52" t="str">
        <f>IF(VLOOKUP(B2657,Sheet2!A:B,2,FALSE)=0,"",VLOOKUP(B2657,Sheet2!A:B,2,FALSE))</f>
        <v/>
      </c>
      <c r="M2657" s="56" t="s">
        <v>7743</v>
      </c>
    </row>
    <row r="2658" spans="1:13" x14ac:dyDescent="0.2">
      <c r="A2658" t="str">
        <f t="shared" si="133"/>
        <v>台面 950*460</v>
      </c>
      <c r="B2658" s="29" t="s">
        <v>7526</v>
      </c>
      <c r="C2658" s="29" t="e">
        <f>VLOOKUP(A2658,Sheet5!A:C,2,FALSE)</f>
        <v>#N/A</v>
      </c>
      <c r="D2658" s="29" t="e">
        <f>VLOOKUP(A2658,Sheet5!A:C,3,FALSE)</f>
        <v>#N/A</v>
      </c>
      <c r="E2658" s="35" t="s">
        <v>2055</v>
      </c>
      <c r="F2658" s="108" t="s">
        <v>7352</v>
      </c>
      <c r="G2658" s="108" t="s">
        <v>7527</v>
      </c>
      <c r="H2658" s="35">
        <v>0</v>
      </c>
      <c r="I2658" s="37">
        <v>1</v>
      </c>
      <c r="J2658" s="52"/>
      <c r="K2658" s="52"/>
      <c r="L2658" s="52" t="str">
        <f>IF(VLOOKUP(B2658,Sheet2!A:B,2,FALSE)=0,"",VLOOKUP(B2658,Sheet2!A:B,2,FALSE))</f>
        <v/>
      </c>
      <c r="M2658" s="56" t="s">
        <v>7743</v>
      </c>
    </row>
    <row r="2659" spans="1:13" x14ac:dyDescent="0.2">
      <c r="B2659" s="29" t="s">
        <v>1476</v>
      </c>
      <c r="C2659" s="29" t="str">
        <f>VLOOKUP(B2659,所有物料对应供应商单价新旧料号对照!A:C,3,0)</f>
        <v>UFGJP007</v>
      </c>
      <c r="D2659" s="29" t="str">
        <f>VLOOKUP(B2659,所有物料对应供应商单价新旧料号对照!A:F,4,0)</f>
        <v>UF90323031无铜镜片 657*807*5mm 透光磨斜边 附图</v>
      </c>
      <c r="E2659" s="35" t="s">
        <v>2055</v>
      </c>
      <c r="F2659" s="36" t="s">
        <v>6501</v>
      </c>
      <c r="G2659" s="36" t="s">
        <v>6502</v>
      </c>
      <c r="H2659" s="35">
        <v>0</v>
      </c>
      <c r="I2659" s="37">
        <v>9</v>
      </c>
      <c r="J2659" s="52"/>
      <c r="K2659" s="52"/>
      <c r="L2659" s="52" t="str">
        <f>IF(VLOOKUP(B2659,Sheet2!A:B,2,FALSE)=0,"",VLOOKUP(B2659,Sheet2!A:B,2,FALSE))</f>
        <v/>
      </c>
      <c r="M2659" s="56" t="s">
        <v>7743</v>
      </c>
    </row>
    <row r="2660" spans="1:13" x14ac:dyDescent="0.2">
      <c r="B2660" s="29" t="s">
        <v>1472</v>
      </c>
      <c r="C2660" s="29" t="str">
        <f>VLOOKUP(B2660,所有物料对应供应商单价新旧料号对照!A:C,3,0)</f>
        <v>UFGJP005</v>
      </c>
      <c r="D2660" s="29" t="str">
        <f>VLOOKUP(B2660,所有物料对应供应商单价新旧料号对照!A:F,4,0)</f>
        <v>无铜镜片 657*1107*5mm 磨斜边 附图</v>
      </c>
      <c r="E2660" s="35" t="s">
        <v>2055</v>
      </c>
      <c r="F2660" s="36" t="s">
        <v>5154</v>
      </c>
      <c r="G2660" s="36" t="s">
        <v>1478</v>
      </c>
      <c r="H2660" s="35">
        <v>0</v>
      </c>
      <c r="I2660" s="37">
        <v>9</v>
      </c>
      <c r="J2660" s="52"/>
      <c r="K2660" s="52"/>
      <c r="L2660" s="52" t="str">
        <f>IF(VLOOKUP(B2660,Sheet2!A:B,2,FALSE)=0,"",VLOOKUP(B2660,Sheet2!A:B,2,FALSE))</f>
        <v/>
      </c>
      <c r="M2660" s="56" t="s">
        <v>7743</v>
      </c>
    </row>
    <row r="2661" spans="1:13" x14ac:dyDescent="0.2">
      <c r="A2661" t="str">
        <f t="shared" ref="A2661:A2675" si="134">F2661&amp;" "&amp;G2661</f>
        <v>N95口罩 0</v>
      </c>
      <c r="B2661" s="29" t="s">
        <v>7528</v>
      </c>
      <c r="C2661" s="29" t="str">
        <f>VLOOKUP(A2661,Sheet5!A:C,2,FALSE)</f>
        <v>UFFQT083</v>
      </c>
      <c r="D2661" s="29" t="str">
        <f>VLOOKUP(A2661,Sheet5!A:C,3,FALSE)</f>
        <v>无纺布 布口罩 白色</v>
      </c>
      <c r="E2661" s="35" t="s">
        <v>2417</v>
      </c>
      <c r="F2661" s="108" t="s">
        <v>7529</v>
      </c>
      <c r="G2661" s="108">
        <v>0</v>
      </c>
      <c r="H2661" s="35">
        <v>0</v>
      </c>
      <c r="I2661" s="37">
        <v>200</v>
      </c>
      <c r="J2661" s="52"/>
      <c r="K2661" s="52"/>
      <c r="L2661" s="52">
        <v>8400</v>
      </c>
    </row>
    <row r="2662" spans="1:13" x14ac:dyDescent="0.2">
      <c r="A2662" t="str">
        <f t="shared" si="134"/>
        <v>抗倍特板 12mm</v>
      </c>
      <c r="B2662" s="29" t="s">
        <v>7530</v>
      </c>
      <c r="C2662" s="29" t="str">
        <f>VLOOKUP(A2662,Sheet5!A:C,2,FALSE)</f>
        <v>UFM00170</v>
      </c>
      <c r="D2662" s="29" t="str">
        <f>VLOOKUP(A2662,Sheet5!A:C,3,FALSE)</f>
        <v>塑料 E1 平面 抗倍特板 2440*1220*12mm A木纹B木纹</v>
      </c>
      <c r="E2662" s="35" t="s">
        <v>2055</v>
      </c>
      <c r="F2662" s="108" t="s">
        <v>7389</v>
      </c>
      <c r="G2662" s="108" t="s">
        <v>5403</v>
      </c>
      <c r="H2662" s="35">
        <v>0</v>
      </c>
      <c r="I2662" s="37">
        <v>3</v>
      </c>
      <c r="J2662" s="52"/>
      <c r="K2662" s="52"/>
      <c r="L2662" s="52">
        <v>3</v>
      </c>
    </row>
    <row r="2663" spans="1:13" x14ac:dyDescent="0.2">
      <c r="A2663" t="str">
        <f t="shared" si="134"/>
        <v>管钳 0</v>
      </c>
      <c r="B2663" s="29" t="s">
        <v>7531</v>
      </c>
      <c r="C2663" s="29" t="e">
        <f>VLOOKUP(A2663,Sheet5!A:C,2,FALSE)</f>
        <v>#N/A</v>
      </c>
      <c r="D2663" s="29" t="e">
        <f>VLOOKUP(A2663,Sheet5!A:C,3,FALSE)</f>
        <v>#N/A</v>
      </c>
      <c r="E2663" s="35" t="s">
        <v>2417</v>
      </c>
      <c r="F2663" s="108" t="s">
        <v>7532</v>
      </c>
      <c r="G2663" s="108">
        <v>0</v>
      </c>
      <c r="H2663" s="35">
        <v>0</v>
      </c>
      <c r="I2663" s="37">
        <v>1</v>
      </c>
      <c r="J2663" s="52"/>
      <c r="K2663" s="52"/>
      <c r="L2663" s="52" t="str">
        <f>IF(VLOOKUP(B2663,Sheet2!A:B,2,FALSE)=0,"",VLOOKUP(B2663,Sheet2!A:B,2,FALSE))</f>
        <v/>
      </c>
      <c r="M2663" s="56" t="s">
        <v>7743</v>
      </c>
    </row>
    <row r="2664" spans="1:13" x14ac:dyDescent="0.2">
      <c r="A2664" t="str">
        <f t="shared" si="134"/>
        <v>粘合剂 WB139</v>
      </c>
      <c r="B2664" s="29" t="s">
        <v>7533</v>
      </c>
      <c r="C2664" s="29" t="e">
        <f>VLOOKUP(A2664,Sheet5!A:C,2,FALSE)</f>
        <v>#N/A</v>
      </c>
      <c r="D2664" s="29" t="e">
        <f>VLOOKUP(A2664,Sheet5!A:C,3,FALSE)</f>
        <v>#N/A</v>
      </c>
      <c r="E2664" s="35" t="s">
        <v>2055</v>
      </c>
      <c r="F2664" s="108" t="s">
        <v>2067</v>
      </c>
      <c r="G2664" s="108" t="s">
        <v>7534</v>
      </c>
      <c r="H2664" s="35">
        <v>0</v>
      </c>
      <c r="I2664" s="37">
        <v>25</v>
      </c>
      <c r="J2664" s="52"/>
      <c r="K2664" s="52"/>
      <c r="L2664" s="52" t="str">
        <f>IF(VLOOKUP(B2664,Sheet2!A:B,2,FALSE)=0,"",VLOOKUP(B2664,Sheet2!A:B,2,FALSE))</f>
        <v/>
      </c>
      <c r="M2664" s="56" t="s">
        <v>7743</v>
      </c>
    </row>
    <row r="2665" spans="1:13" x14ac:dyDescent="0.2">
      <c r="A2665" t="str">
        <f t="shared" si="134"/>
        <v>领料单 0</v>
      </c>
      <c r="B2665" s="29" t="s">
        <v>7535</v>
      </c>
      <c r="C2665" s="29" t="str">
        <f>VLOOKUP(A2665,Sheet5!A:C,2,FALSE)</f>
        <v>UFFQT084</v>
      </c>
      <c r="D2665" s="29" t="str">
        <f>VLOOKUP(A2665,Sheet5!A:C,3,FALSE)</f>
        <v>纸 领料单 三联</v>
      </c>
      <c r="E2665" s="35" t="s">
        <v>2417</v>
      </c>
      <c r="F2665" s="108" t="s">
        <v>7536</v>
      </c>
      <c r="G2665" s="108">
        <v>0</v>
      </c>
      <c r="H2665" s="35">
        <v>0</v>
      </c>
      <c r="I2665" s="37">
        <v>600</v>
      </c>
      <c r="J2665" s="52"/>
      <c r="K2665" s="52"/>
      <c r="L2665" s="52">
        <f>IF(VLOOKUP(B2665,Sheet2!A:B,2,FALSE)=0,"",VLOOKUP(B2665,Sheet2!A:B,2,FALSE))</f>
        <v>440</v>
      </c>
    </row>
    <row r="2666" spans="1:13" x14ac:dyDescent="0.2">
      <c r="A2666" t="str">
        <f t="shared" si="134"/>
        <v>80E薄边盆 0</v>
      </c>
      <c r="B2666" s="29" t="s">
        <v>7537</v>
      </c>
      <c r="C2666" s="29" t="e">
        <f>VLOOKUP(A2666,Sheet5!A:C,2,FALSE)</f>
        <v>#N/A</v>
      </c>
      <c r="D2666" s="29" t="e">
        <f>VLOOKUP(A2666,Sheet5!A:C,3,FALSE)</f>
        <v>#N/A</v>
      </c>
      <c r="E2666" s="35" t="s">
        <v>2055</v>
      </c>
      <c r="F2666" s="108" t="s">
        <v>7538</v>
      </c>
      <c r="G2666" s="108">
        <v>0</v>
      </c>
      <c r="H2666" s="35">
        <v>0</v>
      </c>
      <c r="I2666" s="37">
        <v>85</v>
      </c>
      <c r="J2666" s="52"/>
      <c r="K2666" s="52"/>
      <c r="L2666" s="52" t="str">
        <f>IF(VLOOKUP(B2666,Sheet2!A:B,2,FALSE)=0,"",VLOOKUP(B2666,Sheet2!A:B,2,FALSE))</f>
        <v/>
      </c>
      <c r="M2666" s="56" t="s">
        <v>7743</v>
      </c>
    </row>
    <row r="2667" spans="1:13" x14ac:dyDescent="0.2">
      <c r="A2667" t="str">
        <f t="shared" si="134"/>
        <v>镜片 850*448.5*5</v>
      </c>
      <c r="B2667" s="29" t="s">
        <v>7539</v>
      </c>
      <c r="C2667" s="29" t="e">
        <f>VLOOKUP(A2667,Sheet5!A:C,2,FALSE)</f>
        <v>#N/A</v>
      </c>
      <c r="D2667" s="29" t="e">
        <f>VLOOKUP(A2667,Sheet5!A:C,3,FALSE)</f>
        <v>#N/A</v>
      </c>
      <c r="E2667" s="35" t="s">
        <v>2055</v>
      </c>
      <c r="F2667" s="108" t="s">
        <v>5154</v>
      </c>
      <c r="G2667" s="108" t="s">
        <v>7540</v>
      </c>
      <c r="H2667" s="35">
        <v>0</v>
      </c>
      <c r="I2667" s="37">
        <v>8</v>
      </c>
      <c r="J2667" s="52"/>
      <c r="K2667" s="52"/>
      <c r="L2667" s="52" t="str">
        <f>IF(VLOOKUP(B2667,Sheet2!A:B,2,FALSE)=0,"",VLOOKUP(B2667,Sheet2!A:B,2,FALSE))</f>
        <v/>
      </c>
      <c r="M2667" s="56" t="s">
        <v>7743</v>
      </c>
    </row>
    <row r="2668" spans="1:13" x14ac:dyDescent="0.2">
      <c r="A2668" t="str">
        <f t="shared" si="134"/>
        <v>镜片 850*573.5*5</v>
      </c>
      <c r="B2668" s="29" t="s">
        <v>7541</v>
      </c>
      <c r="C2668" s="29" t="e">
        <f>VLOOKUP(A2668,Sheet5!A:C,2,FALSE)</f>
        <v>#N/A</v>
      </c>
      <c r="D2668" s="29" t="e">
        <f>VLOOKUP(A2668,Sheet5!A:C,3,FALSE)</f>
        <v>#N/A</v>
      </c>
      <c r="E2668" s="35" t="s">
        <v>2055</v>
      </c>
      <c r="F2668" s="108" t="s">
        <v>5154</v>
      </c>
      <c r="G2668" s="108" t="s">
        <v>7542</v>
      </c>
      <c r="H2668" s="35">
        <v>0</v>
      </c>
      <c r="I2668" s="37">
        <v>6</v>
      </c>
      <c r="J2668" s="52"/>
      <c r="K2668" s="52"/>
      <c r="L2668" s="52" t="str">
        <f>IF(VLOOKUP(B2668,Sheet2!A:B,2,FALSE)=0,"",VLOOKUP(B2668,Sheet2!A:B,2,FALSE))</f>
        <v/>
      </c>
      <c r="M2668" s="56" t="s">
        <v>7743</v>
      </c>
    </row>
    <row r="2669" spans="1:13" x14ac:dyDescent="0.2">
      <c r="A2669" t="str">
        <f t="shared" si="134"/>
        <v>镜片 600*594*5</v>
      </c>
      <c r="B2669" s="29" t="s">
        <v>7543</v>
      </c>
      <c r="C2669" s="29" t="e">
        <f>VLOOKUP(A2669,Sheet5!A:C,2,FALSE)</f>
        <v>#N/A</v>
      </c>
      <c r="D2669" s="29" t="e">
        <f>VLOOKUP(A2669,Sheet5!A:C,3,FALSE)</f>
        <v>#N/A</v>
      </c>
      <c r="E2669" s="35" t="s">
        <v>2055</v>
      </c>
      <c r="F2669" s="108" t="s">
        <v>5154</v>
      </c>
      <c r="G2669" s="107" t="s">
        <v>7613</v>
      </c>
      <c r="H2669" s="35">
        <v>0</v>
      </c>
      <c r="I2669" s="37">
        <v>4</v>
      </c>
      <c r="J2669" s="52"/>
      <c r="K2669" s="52"/>
      <c r="L2669" s="52" t="str">
        <f>IF(VLOOKUP(B2669,Sheet2!A:B,2,FALSE)=0,"",VLOOKUP(B2669,Sheet2!A:B,2,FALSE))</f>
        <v/>
      </c>
      <c r="M2669" s="56" t="s">
        <v>7743</v>
      </c>
    </row>
    <row r="2670" spans="1:13" x14ac:dyDescent="0.2">
      <c r="A2670" t="str">
        <f t="shared" si="134"/>
        <v>镜片 480*720*5</v>
      </c>
      <c r="B2670" s="29" t="s">
        <v>7544</v>
      </c>
      <c r="C2670" s="29" t="e">
        <f>VLOOKUP(A2670,Sheet5!A:C,2,FALSE)</f>
        <v>#N/A</v>
      </c>
      <c r="D2670" s="29" t="e">
        <f>VLOOKUP(A2670,Sheet5!A:C,3,FALSE)</f>
        <v>#N/A</v>
      </c>
      <c r="E2670" s="35" t="s">
        <v>2055</v>
      </c>
      <c r="F2670" s="108" t="s">
        <v>5154</v>
      </c>
      <c r="G2670" s="108" t="s">
        <v>7545</v>
      </c>
      <c r="H2670" s="35">
        <v>0</v>
      </c>
      <c r="I2670" s="37">
        <v>1</v>
      </c>
      <c r="J2670" s="52"/>
      <c r="K2670" s="52"/>
      <c r="L2670" s="52" t="str">
        <f>IF(VLOOKUP(B2670,Sheet2!A:B,2,FALSE)=0,"",VLOOKUP(B2670,Sheet2!A:B,2,FALSE))</f>
        <v/>
      </c>
      <c r="M2670" s="56" t="s">
        <v>7743</v>
      </c>
    </row>
    <row r="2671" spans="1:13" x14ac:dyDescent="0.2">
      <c r="A2671" t="str">
        <f t="shared" si="134"/>
        <v>镜片 680*720*5</v>
      </c>
      <c r="B2671" s="29" t="s">
        <v>7546</v>
      </c>
      <c r="C2671" s="29" t="e">
        <f>VLOOKUP(A2671,Sheet5!A:C,2,FALSE)</f>
        <v>#N/A</v>
      </c>
      <c r="D2671" s="29" t="e">
        <f>VLOOKUP(A2671,Sheet5!A:C,3,FALSE)</f>
        <v>#N/A</v>
      </c>
      <c r="E2671" s="35" t="s">
        <v>2055</v>
      </c>
      <c r="F2671" s="108" t="s">
        <v>5154</v>
      </c>
      <c r="G2671" s="108" t="s">
        <v>7547</v>
      </c>
      <c r="H2671" s="35">
        <v>0</v>
      </c>
      <c r="I2671" s="37">
        <v>1</v>
      </c>
      <c r="J2671" s="52"/>
      <c r="K2671" s="52"/>
      <c r="L2671" s="52" t="str">
        <f>IF(VLOOKUP(B2671,Sheet2!A:B,2,FALSE)=0,"",VLOOKUP(B2671,Sheet2!A:B,2,FALSE))</f>
        <v/>
      </c>
      <c r="M2671" s="56" t="s">
        <v>7743</v>
      </c>
    </row>
    <row r="2672" spans="1:13" x14ac:dyDescent="0.2">
      <c r="A2672" t="str">
        <f t="shared" si="134"/>
        <v>A4过塑膜 0</v>
      </c>
      <c r="B2672" s="29" t="s">
        <v>7548</v>
      </c>
      <c r="C2672" s="29" t="e">
        <f>VLOOKUP(A2672,Sheet5!A:C,2,FALSE)</f>
        <v>#N/A</v>
      </c>
      <c r="D2672" s="29" t="e">
        <f>VLOOKUP(A2672,Sheet5!A:C,3,FALSE)</f>
        <v>#N/A</v>
      </c>
      <c r="E2672" s="35" t="s">
        <v>2417</v>
      </c>
      <c r="F2672" s="108" t="s">
        <v>7549</v>
      </c>
      <c r="G2672" s="108">
        <v>0</v>
      </c>
      <c r="H2672" s="35">
        <v>0</v>
      </c>
      <c r="I2672" s="37">
        <v>10</v>
      </c>
      <c r="J2672" s="52"/>
      <c r="K2672" s="52"/>
      <c r="L2672" s="52" t="str">
        <f>IF(VLOOKUP(B2672,Sheet2!A:B,2,FALSE)=0,"",VLOOKUP(B2672,Sheet2!A:B,2,FALSE))</f>
        <v/>
      </c>
      <c r="M2672" s="56" t="s">
        <v>7743</v>
      </c>
    </row>
    <row r="2673" spans="1:13" x14ac:dyDescent="0.2">
      <c r="A2673" t="str">
        <f t="shared" si="134"/>
        <v>镀镍十字对锁螺丝 6*20</v>
      </c>
      <c r="B2673" s="29" t="s">
        <v>7550</v>
      </c>
      <c r="C2673" s="29" t="str">
        <f>VLOOKUP(A2673,Sheet5!A:C,2,FALSE)</f>
        <v>UFPLS067</v>
      </c>
      <c r="D2673" s="29" t="str">
        <f>VLOOKUP(A2673,Sheet5!A:C,3,FALSE)</f>
        <v>不锈钢 十字对锁螺丝 Φ6*20 镀镍</v>
      </c>
      <c r="E2673" s="35" t="s">
        <v>2417</v>
      </c>
      <c r="F2673" s="108" t="s">
        <v>7551</v>
      </c>
      <c r="G2673" s="108" t="s">
        <v>2533</v>
      </c>
      <c r="H2673" s="35">
        <v>0</v>
      </c>
      <c r="I2673" s="37">
        <v>2037</v>
      </c>
      <c r="J2673" s="52"/>
      <c r="K2673" s="52"/>
      <c r="L2673" s="52">
        <v>2037</v>
      </c>
    </row>
    <row r="2674" spans="1:13" x14ac:dyDescent="0.2">
      <c r="A2674" t="str">
        <f t="shared" si="134"/>
        <v>9053102纸箱 320*120*75</v>
      </c>
      <c r="B2674" s="29" t="s">
        <v>7552</v>
      </c>
      <c r="C2674" s="29" t="str">
        <f>VLOOKUP(A2674,Sheet5!A:C,2,FALSE)</f>
        <v>UFBZX046</v>
      </c>
      <c r="D2674" s="29" t="str">
        <f>VLOOKUP(A2674,Sheet5!A:C,3,FALSE)</f>
        <v>五层牛卡纸 UF9053102主柜外纸箱 570*503*575 原色 附图</v>
      </c>
      <c r="E2674" s="35" t="s">
        <v>2093</v>
      </c>
      <c r="F2674" s="108" t="s">
        <v>7553</v>
      </c>
      <c r="G2674" s="108" t="s">
        <v>7554</v>
      </c>
      <c r="H2674" s="35">
        <v>0</v>
      </c>
      <c r="I2674" s="37">
        <v>85</v>
      </c>
      <c r="J2674" s="52"/>
      <c r="K2674" s="52"/>
      <c r="L2674" s="52">
        <v>85</v>
      </c>
    </row>
    <row r="2675" spans="1:13" x14ac:dyDescent="0.2">
      <c r="A2675" t="str">
        <f t="shared" si="134"/>
        <v>自封袋 90*60*90</v>
      </c>
      <c r="B2675" s="29" t="s">
        <v>7555</v>
      </c>
      <c r="C2675" s="29" t="e">
        <f>VLOOKUP(A2675,Sheet5!A:C,2,FALSE)</f>
        <v>#N/A</v>
      </c>
      <c r="D2675" s="29" t="e">
        <f>VLOOKUP(A2675,Sheet5!A:C,3,FALSE)</f>
        <v>#N/A</v>
      </c>
      <c r="E2675" s="35" t="s">
        <v>2417</v>
      </c>
      <c r="F2675" s="108" t="s">
        <v>7556</v>
      </c>
      <c r="G2675" s="108" t="s">
        <v>7557</v>
      </c>
      <c r="H2675" s="35">
        <v>0</v>
      </c>
      <c r="I2675" s="37">
        <v>1500</v>
      </c>
      <c r="J2675" s="52"/>
      <c r="K2675" s="52"/>
      <c r="L2675" s="52" t="str">
        <f>IF(VLOOKUP(B2675,Sheet2!A:B,2,FALSE)=0,"",VLOOKUP(B2675,Sheet2!A:B,2,FALSE))</f>
        <v/>
      </c>
      <c r="M2675" s="56" t="s">
        <v>7743</v>
      </c>
    </row>
    <row r="2676" spans="1:13" x14ac:dyDescent="0.2">
      <c r="B2676" s="29" t="s">
        <v>1989</v>
      </c>
      <c r="C2676" s="29" t="str">
        <f>VLOOKUP(B2676,所有物料对应供应商单价新旧料号对照!A:C,3,0)</f>
        <v>UFBPE003</v>
      </c>
      <c r="D2676" s="29" t="str">
        <f>VLOOKUP(B2676,所有物料对应供应商单价新旧料号对照!A:F,4,0)</f>
        <v>PE 塑料袋 1200*1000*1200 透明</v>
      </c>
      <c r="E2676" s="35" t="s">
        <v>2417</v>
      </c>
      <c r="F2676" s="36" t="s">
        <v>7556</v>
      </c>
      <c r="G2676" s="36" t="s">
        <v>7558</v>
      </c>
      <c r="H2676" s="35">
        <v>0</v>
      </c>
      <c r="I2676" s="37">
        <v>189</v>
      </c>
      <c r="J2676" s="52"/>
      <c r="K2676" s="52"/>
      <c r="L2676" s="52" t="str">
        <f>IF(VLOOKUP(B2676,Sheet2!A:B,2,FALSE)=0,"",VLOOKUP(B2676,Sheet2!A:B,2,FALSE))</f>
        <v/>
      </c>
      <c r="M2676" s="56" t="s">
        <v>7743</v>
      </c>
    </row>
    <row r="2677" spans="1:13" x14ac:dyDescent="0.2">
      <c r="A2677" t="str">
        <f>F2677&amp;" "&amp;G2677</f>
        <v>自封袋 60*50*90</v>
      </c>
      <c r="B2677" s="29" t="s">
        <v>7559</v>
      </c>
      <c r="C2677" s="29" t="e">
        <f>VLOOKUP(A2677,Sheet5!A:C,2,FALSE)</f>
        <v>#N/A</v>
      </c>
      <c r="D2677" s="29" t="e">
        <f>VLOOKUP(A2677,Sheet5!A:C,3,FALSE)</f>
        <v>#N/A</v>
      </c>
      <c r="E2677" s="35" t="s">
        <v>2417</v>
      </c>
      <c r="F2677" s="108" t="s">
        <v>7556</v>
      </c>
      <c r="G2677" s="108" t="s">
        <v>7560</v>
      </c>
      <c r="H2677" s="35">
        <v>0</v>
      </c>
      <c r="I2677" s="37">
        <v>200</v>
      </c>
      <c r="J2677" s="52"/>
      <c r="K2677" s="52"/>
      <c r="L2677" s="52" t="str">
        <f>IF(VLOOKUP(B2677,Sheet2!A:B,2,FALSE)=0,"",VLOOKUP(B2677,Sheet2!A:B,2,FALSE))</f>
        <v/>
      </c>
      <c r="M2677" s="56" t="s">
        <v>7743</v>
      </c>
    </row>
    <row r="2678" spans="1:13" x14ac:dyDescent="0.2">
      <c r="B2678" s="29" t="s">
        <v>1985</v>
      </c>
      <c r="C2678" s="29" t="str">
        <f>VLOOKUP(B2678,所有物料对应供应商单价新旧料号对照!A:C,3,0)</f>
        <v>UFBPE001</v>
      </c>
      <c r="D2678" s="29" t="str">
        <f>VLOOKUP(B2678,所有物料对应供应商单价新旧料号对照!A:F,4,0)</f>
        <v>PE 塑料袋 700*600*900 透明</v>
      </c>
      <c r="E2678" s="35" t="s">
        <v>2417</v>
      </c>
      <c r="F2678" s="36" t="s">
        <v>7556</v>
      </c>
      <c r="G2678" s="36" t="s">
        <v>7561</v>
      </c>
      <c r="H2678" s="35">
        <v>0</v>
      </c>
      <c r="I2678" s="37">
        <v>3200</v>
      </c>
      <c r="J2678" s="52"/>
      <c r="K2678" s="52"/>
      <c r="L2678" s="52" t="str">
        <f>IF(VLOOKUP(B2678,Sheet2!A:B,2,FALSE)=0,"",VLOOKUP(B2678,Sheet2!A:B,2,FALSE))</f>
        <v/>
      </c>
      <c r="M2678" s="56" t="s">
        <v>7743</v>
      </c>
    </row>
    <row r="2679" spans="1:13" x14ac:dyDescent="0.2">
      <c r="A2679" t="str">
        <f t="shared" ref="A2679:A2692" si="135">F2679&amp;" "&amp;G2679</f>
        <v>U型铝型材 400</v>
      </c>
      <c r="B2679" s="29" t="s">
        <v>7562</v>
      </c>
      <c r="C2679" s="29" t="e">
        <f>VLOOKUP(A2679,Sheet5!A:C,2,FALSE)</f>
        <v>#N/A</v>
      </c>
      <c r="D2679" s="29" t="e">
        <f>VLOOKUP(A2679,Sheet5!A:C,3,FALSE)</f>
        <v>#N/A</v>
      </c>
      <c r="E2679" s="35" t="s">
        <v>2417</v>
      </c>
      <c r="F2679" s="108" t="s">
        <v>7563</v>
      </c>
      <c r="G2679" s="108">
        <v>400</v>
      </c>
      <c r="H2679" s="35">
        <v>0</v>
      </c>
      <c r="I2679" s="37">
        <v>560</v>
      </c>
      <c r="J2679" s="52"/>
      <c r="K2679" s="52"/>
      <c r="L2679" s="52" t="str">
        <f>IF(VLOOKUP(B2679,Sheet2!A:B,2,FALSE)=0,"",VLOOKUP(B2679,Sheet2!A:B,2,FALSE))</f>
        <v/>
      </c>
      <c r="M2679" s="56" t="s">
        <v>7743</v>
      </c>
    </row>
    <row r="2680" spans="1:13" x14ac:dyDescent="0.2">
      <c r="A2680" t="str">
        <f t="shared" si="135"/>
        <v>U型铝型材 280</v>
      </c>
      <c r="B2680" s="29" t="s">
        <v>7564</v>
      </c>
      <c r="C2680" s="29" t="e">
        <f>VLOOKUP(A2680,Sheet5!A:C,2,FALSE)</f>
        <v>#N/A</v>
      </c>
      <c r="D2680" s="29" t="e">
        <f>VLOOKUP(A2680,Sheet5!A:C,3,FALSE)</f>
        <v>#N/A</v>
      </c>
      <c r="E2680" s="35" t="s">
        <v>2417</v>
      </c>
      <c r="F2680" s="108" t="s">
        <v>7563</v>
      </c>
      <c r="G2680" s="108">
        <v>280</v>
      </c>
      <c r="H2680" s="35">
        <v>0</v>
      </c>
      <c r="I2680" s="37">
        <v>560</v>
      </c>
      <c r="J2680" s="52"/>
      <c r="K2680" s="52"/>
      <c r="L2680" s="52" t="str">
        <f>IF(VLOOKUP(B2680,Sheet2!A:B,2,FALSE)=0,"",VLOOKUP(B2680,Sheet2!A:B,2,FALSE))</f>
        <v/>
      </c>
      <c r="M2680" s="56" t="s">
        <v>7743</v>
      </c>
    </row>
    <row r="2681" spans="1:13" x14ac:dyDescent="0.2">
      <c r="A2681" t="str">
        <f t="shared" si="135"/>
        <v>中纤板 单贴哑光白2440*1220*30</v>
      </c>
      <c r="B2681" s="29" t="s">
        <v>7565</v>
      </c>
      <c r="C2681" s="29" t="e">
        <f>VLOOKUP(A2681,Sheet5!A:C,2,FALSE)</f>
        <v>#N/A</v>
      </c>
      <c r="D2681" s="29" t="e">
        <f>VLOOKUP(A2681,Sheet5!A:C,3,FALSE)</f>
        <v>#N/A</v>
      </c>
      <c r="E2681" s="35" t="s">
        <v>2055</v>
      </c>
      <c r="F2681" s="108" t="s">
        <v>2176</v>
      </c>
      <c r="G2681" s="108" t="s">
        <v>7566</v>
      </c>
      <c r="H2681" s="35">
        <v>0</v>
      </c>
      <c r="I2681" s="37">
        <v>15</v>
      </c>
      <c r="J2681" s="52"/>
      <c r="K2681" s="52"/>
      <c r="L2681" s="52" t="str">
        <f>IF(VLOOKUP(B2681,Sheet2!A:B,2,FALSE)=0,"",VLOOKUP(B2681,Sheet2!A:B,2,FALSE))</f>
        <v/>
      </c>
      <c r="M2681" s="56" t="s">
        <v>7743</v>
      </c>
    </row>
    <row r="2682" spans="1:13" x14ac:dyDescent="0.2">
      <c r="A2682" t="str">
        <f t="shared" si="135"/>
        <v>高低床 两层</v>
      </c>
      <c r="B2682" s="29" t="s">
        <v>7567</v>
      </c>
      <c r="C2682" s="29" t="e">
        <f>VLOOKUP(A2682,Sheet5!A:C,2,FALSE)</f>
        <v>#N/A</v>
      </c>
      <c r="D2682" s="29" t="e">
        <f>VLOOKUP(A2682,Sheet5!A:C,3,FALSE)</f>
        <v>#N/A</v>
      </c>
      <c r="E2682" s="35" t="s">
        <v>2417</v>
      </c>
      <c r="F2682" s="108" t="s">
        <v>7568</v>
      </c>
      <c r="G2682" s="108" t="s">
        <v>7569</v>
      </c>
      <c r="H2682" s="35">
        <v>0</v>
      </c>
      <c r="I2682" s="37">
        <v>70</v>
      </c>
      <c r="J2682" s="52"/>
      <c r="K2682" s="52"/>
      <c r="L2682" s="52" t="str">
        <f>IF(VLOOKUP(B2682,Sheet2!A:B,2,FALSE)=0,"",VLOOKUP(B2682,Sheet2!A:B,2,FALSE))</f>
        <v/>
      </c>
      <c r="M2682" s="56" t="s">
        <v>7743</v>
      </c>
    </row>
    <row r="2683" spans="1:13" x14ac:dyDescent="0.2">
      <c r="A2683" t="str">
        <f t="shared" si="135"/>
        <v>床铰 0</v>
      </c>
      <c r="B2683" s="29" t="s">
        <v>7570</v>
      </c>
      <c r="C2683" s="29" t="e">
        <f>VLOOKUP(A2683,Sheet5!A:C,2,FALSE)</f>
        <v>#N/A</v>
      </c>
      <c r="D2683" s="29" t="e">
        <f>VLOOKUP(A2683,Sheet5!A:C,3,FALSE)</f>
        <v>#N/A</v>
      </c>
      <c r="E2683" s="35" t="s">
        <v>2417</v>
      </c>
      <c r="F2683" s="108" t="s">
        <v>7571</v>
      </c>
      <c r="G2683" s="108">
        <v>0</v>
      </c>
      <c r="H2683" s="35">
        <v>0</v>
      </c>
      <c r="I2683" s="37">
        <v>400</v>
      </c>
      <c r="J2683" s="52"/>
      <c r="K2683" s="52"/>
      <c r="L2683" s="52" t="str">
        <f>IF(VLOOKUP(B2683,Sheet2!A:B,2,FALSE)=0,"",VLOOKUP(B2683,Sheet2!A:B,2,FALSE))</f>
        <v/>
      </c>
      <c r="M2683" s="56" t="s">
        <v>7743</v>
      </c>
    </row>
    <row r="2684" spans="1:13" x14ac:dyDescent="0.2">
      <c r="A2684" t="str">
        <f t="shared" si="135"/>
        <v>中纤板 单贴浅灰2440*1220*18mm麻面</v>
      </c>
      <c r="B2684" s="61" t="s">
        <v>7644</v>
      </c>
      <c r="C2684" s="29" t="e">
        <f>VLOOKUP(A2684,Sheet5!A:C,2,FALSE)</f>
        <v>#N/A</v>
      </c>
      <c r="D2684" s="29" t="e">
        <f>VLOOKUP(A2684,Sheet5!A:C,3,FALSE)</f>
        <v>#N/A</v>
      </c>
      <c r="E2684" s="35"/>
      <c r="F2684" s="120" t="s">
        <v>2176</v>
      </c>
      <c r="G2684" s="120" t="s">
        <v>7645</v>
      </c>
      <c r="H2684" s="35"/>
      <c r="I2684" s="73">
        <v>11</v>
      </c>
      <c r="J2684" s="52"/>
      <c r="K2684" s="52"/>
      <c r="L2684" s="52"/>
    </row>
    <row r="2685" spans="1:13" x14ac:dyDescent="0.2">
      <c r="A2685" t="str">
        <f t="shared" si="135"/>
        <v>中纤板 双贴白2440*1220*5mm麻面</v>
      </c>
      <c r="B2685" s="61" t="s">
        <v>7646</v>
      </c>
      <c r="C2685" s="29" t="e">
        <f>VLOOKUP(A2685,Sheet5!A:C,2,FALSE)</f>
        <v>#N/A</v>
      </c>
      <c r="D2685" s="29" t="e">
        <f>VLOOKUP(A2685,Sheet5!A:C,3,FALSE)</f>
        <v>#N/A</v>
      </c>
      <c r="E2685" s="35"/>
      <c r="F2685" s="120" t="s">
        <v>2176</v>
      </c>
      <c r="G2685" s="120" t="s">
        <v>7647</v>
      </c>
      <c r="H2685" s="35"/>
      <c r="I2685" s="73">
        <v>40</v>
      </c>
      <c r="J2685" s="52"/>
      <c r="K2685" s="52"/>
      <c r="L2685" s="52"/>
    </row>
    <row r="2686" spans="1:13" x14ac:dyDescent="0.2">
      <c r="A2686" t="str">
        <f t="shared" si="135"/>
        <v>中纤板 双贴白1220*2440*15mm麻面</v>
      </c>
      <c r="B2686" s="65" t="s">
        <v>7660</v>
      </c>
      <c r="C2686" s="29" t="e">
        <f>VLOOKUP(A2686,Sheet5!A:C,2,FALSE)</f>
        <v>#N/A</v>
      </c>
      <c r="D2686" s="29" t="e">
        <f>VLOOKUP(A2686,Sheet5!A:C,3,FALSE)</f>
        <v>#N/A</v>
      </c>
      <c r="E2686" s="35"/>
      <c r="F2686" s="120" t="s">
        <v>2176</v>
      </c>
      <c r="G2686" s="120" t="s">
        <v>7648</v>
      </c>
      <c r="H2686" s="35"/>
      <c r="I2686" s="73">
        <v>22</v>
      </c>
      <c r="J2686" s="52"/>
      <c r="K2686" s="52"/>
      <c r="L2686" s="52"/>
    </row>
    <row r="2687" spans="1:13" x14ac:dyDescent="0.2">
      <c r="A2687" t="str">
        <f t="shared" si="135"/>
        <v>中纤板 单贴白1220*2440*18麻面</v>
      </c>
      <c r="B2687" s="61" t="s">
        <v>7649</v>
      </c>
      <c r="C2687" s="29" t="e">
        <f>VLOOKUP(A2687,Sheet5!A:C,2,FALSE)</f>
        <v>#N/A</v>
      </c>
      <c r="D2687" s="29" t="e">
        <f>VLOOKUP(A2687,Sheet5!A:C,3,FALSE)</f>
        <v>#N/A</v>
      </c>
      <c r="E2687" s="35"/>
      <c r="F2687" s="120" t="s">
        <v>2176</v>
      </c>
      <c r="G2687" s="120" t="s">
        <v>7650</v>
      </c>
      <c r="H2687" s="35"/>
      <c r="I2687" s="73">
        <v>8</v>
      </c>
      <c r="J2687" s="52"/>
      <c r="K2687" s="52"/>
      <c r="L2687" s="52"/>
    </row>
    <row r="2688" spans="1:13" x14ac:dyDescent="0.2">
      <c r="A2688" t="str">
        <f t="shared" si="135"/>
        <v>理研砂纸（方砂） 320#K2-4</v>
      </c>
      <c r="B2688" s="65" t="s">
        <v>7661</v>
      </c>
      <c r="C2688" s="29" t="e">
        <f>VLOOKUP(A2688,Sheet5!A:C,2,FALSE)</f>
        <v>#N/A</v>
      </c>
      <c r="D2688" s="29" t="e">
        <f>VLOOKUP(A2688,Sheet5!A:C,3,FALSE)</f>
        <v>#N/A</v>
      </c>
      <c r="E2688" s="35"/>
      <c r="F2688" s="120" t="s">
        <v>3187</v>
      </c>
      <c r="G2688" s="120" t="s">
        <v>7651</v>
      </c>
      <c r="H2688" s="35"/>
      <c r="I2688" s="73">
        <v>800</v>
      </c>
      <c r="J2688" s="52"/>
      <c r="K2688" s="52"/>
      <c r="L2688" s="52"/>
    </row>
    <row r="2689" spans="1:12" x14ac:dyDescent="0.2">
      <c r="A2689" t="str">
        <f t="shared" si="135"/>
        <v>理研砂纸（方砂） 240#K2-3</v>
      </c>
      <c r="B2689" s="61" t="s">
        <v>7652</v>
      </c>
      <c r="C2689" s="29" t="e">
        <f>VLOOKUP(A2689,Sheet5!A:C,2,FALSE)</f>
        <v>#N/A</v>
      </c>
      <c r="D2689" s="29" t="e">
        <f>VLOOKUP(A2689,Sheet5!A:C,3,FALSE)</f>
        <v>#N/A</v>
      </c>
      <c r="E2689" s="35"/>
      <c r="F2689" s="120" t="s">
        <v>3187</v>
      </c>
      <c r="G2689" s="120" t="s">
        <v>7653</v>
      </c>
      <c r="H2689" s="35"/>
      <c r="I2689" s="73">
        <v>3700</v>
      </c>
      <c r="J2689" s="52"/>
      <c r="K2689" s="52"/>
      <c r="L2689" s="52"/>
    </row>
    <row r="2690" spans="1:12" x14ac:dyDescent="0.2">
      <c r="A2690" t="str">
        <f t="shared" si="135"/>
        <v>干砂纸（方砂） 1000#K2-3</v>
      </c>
      <c r="B2690" s="61" t="s">
        <v>7654</v>
      </c>
      <c r="C2690" s="29" t="e">
        <f>VLOOKUP(A2690,Sheet5!A:C,2,FALSE)</f>
        <v>#N/A</v>
      </c>
      <c r="D2690" s="29" t="e">
        <f>VLOOKUP(A2690,Sheet5!A:C,3,FALSE)</f>
        <v>#N/A</v>
      </c>
      <c r="E2690" s="35"/>
      <c r="F2690" s="120" t="s">
        <v>3203</v>
      </c>
      <c r="G2690" s="120" t="s">
        <v>7655</v>
      </c>
      <c r="H2690" s="35"/>
      <c r="I2690" s="73">
        <v>232</v>
      </c>
      <c r="J2690" s="52"/>
      <c r="K2690" s="52"/>
      <c r="L2690" s="52"/>
    </row>
    <row r="2691" spans="1:12" x14ac:dyDescent="0.2">
      <c r="A2691" t="str">
        <f t="shared" si="135"/>
        <v xml:space="preserve">手用打包机扣 </v>
      </c>
      <c r="B2691" s="61" t="s">
        <v>7656</v>
      </c>
      <c r="C2691" s="29" t="e">
        <f>VLOOKUP(A2691,Sheet5!A:C,2,FALSE)</f>
        <v>#N/A</v>
      </c>
      <c r="D2691" s="29" t="e">
        <f>VLOOKUP(A2691,Sheet5!A:C,3,FALSE)</f>
        <v>#N/A</v>
      </c>
      <c r="E2691" s="35"/>
      <c r="F2691" s="120" t="s">
        <v>7657</v>
      </c>
      <c r="G2691" s="120"/>
      <c r="H2691" s="35"/>
      <c r="I2691" s="73">
        <v>2194</v>
      </c>
      <c r="J2691" s="52"/>
      <c r="K2691" s="52"/>
      <c r="L2691" s="52"/>
    </row>
    <row r="2692" spans="1:12" x14ac:dyDescent="0.2">
      <c r="A2692" t="str">
        <f t="shared" si="135"/>
        <v>LED灯带 2.35米</v>
      </c>
      <c r="B2692" s="61" t="s">
        <v>7658</v>
      </c>
      <c r="C2692" s="29" t="e">
        <f>VLOOKUP(A2692,Sheet5!A:C,2,FALSE)</f>
        <v>#N/A</v>
      </c>
      <c r="D2692" s="29" t="e">
        <f>VLOOKUP(A2692,Sheet5!A:C,3,FALSE)</f>
        <v>#N/A</v>
      </c>
      <c r="E2692" s="35"/>
      <c r="F2692" s="120" t="s">
        <v>2766</v>
      </c>
      <c r="G2692" s="120" t="s">
        <v>7659</v>
      </c>
      <c r="H2692" s="35"/>
      <c r="I2692" s="73">
        <v>45</v>
      </c>
      <c r="J2692" s="52"/>
      <c r="K2692" s="52"/>
      <c r="L2692" s="52"/>
    </row>
    <row r="2693" spans="1:12" x14ac:dyDescent="0.2">
      <c r="B2693" s="29"/>
      <c r="C2693" s="29" t="s">
        <v>177</v>
      </c>
      <c r="D2693" s="67" t="s">
        <v>7615</v>
      </c>
      <c r="E2693" s="36"/>
      <c r="F2693" s="36"/>
      <c r="G2693" s="36"/>
      <c r="H2693" s="35"/>
      <c r="I2693" s="42"/>
      <c r="J2693" s="52"/>
      <c r="K2693" s="52"/>
      <c r="L2693" s="70">
        <v>10</v>
      </c>
    </row>
    <row r="2694" spans="1:12" x14ac:dyDescent="0.2">
      <c r="B2694" s="29"/>
      <c r="C2694" s="67" t="s">
        <v>9076</v>
      </c>
      <c r="D2694" s="67" t="s">
        <v>7616</v>
      </c>
      <c r="E2694" s="36"/>
      <c r="F2694" s="36"/>
      <c r="G2694" s="36"/>
      <c r="H2694" s="35"/>
      <c r="I2694" s="42"/>
      <c r="J2694" s="52"/>
      <c r="K2694" s="52"/>
      <c r="L2694" s="70">
        <v>6</v>
      </c>
    </row>
    <row r="2695" spans="1:12" x14ac:dyDescent="0.2">
      <c r="B2695" s="29"/>
      <c r="C2695" s="67" t="s">
        <v>9077</v>
      </c>
      <c r="D2695" s="67" t="s">
        <v>7617</v>
      </c>
      <c r="E2695" s="36"/>
      <c r="F2695" s="36"/>
      <c r="G2695" s="36"/>
      <c r="H2695" s="35"/>
      <c r="I2695" s="42"/>
      <c r="J2695" s="52"/>
      <c r="K2695" s="52"/>
      <c r="L2695" s="52">
        <v>11</v>
      </c>
    </row>
    <row r="2696" spans="1:12" x14ac:dyDescent="0.2">
      <c r="B2696" s="29"/>
      <c r="C2696" s="67" t="s">
        <v>9078</v>
      </c>
      <c r="D2696" s="67" t="s">
        <v>7618</v>
      </c>
      <c r="E2696" s="36"/>
      <c r="F2696" s="36"/>
      <c r="G2696" s="36"/>
      <c r="H2696" s="35"/>
      <c r="I2696" s="42"/>
      <c r="J2696" s="52"/>
      <c r="K2696" s="52"/>
      <c r="L2696" s="52">
        <v>8</v>
      </c>
    </row>
    <row r="2697" spans="1:12" x14ac:dyDescent="0.2">
      <c r="B2697" s="29"/>
      <c r="C2697" s="67" t="s">
        <v>9079</v>
      </c>
      <c r="D2697" s="67" t="s">
        <v>7619</v>
      </c>
      <c r="E2697" s="36"/>
      <c r="F2697" s="36"/>
      <c r="G2697" s="36"/>
      <c r="H2697" s="35"/>
      <c r="I2697" s="42"/>
      <c r="J2697" s="52"/>
      <c r="K2697" s="52"/>
      <c r="L2697" s="52">
        <v>176</v>
      </c>
    </row>
    <row r="2698" spans="1:12" x14ac:dyDescent="0.2">
      <c r="B2698" s="29"/>
      <c r="C2698" s="67" t="s">
        <v>9080</v>
      </c>
      <c r="D2698" s="67" t="s">
        <v>7620</v>
      </c>
      <c r="E2698" s="36"/>
      <c r="F2698" s="36"/>
      <c r="G2698" s="36"/>
      <c r="H2698" s="35"/>
      <c r="I2698" s="42"/>
      <c r="J2698" s="52"/>
      <c r="K2698" s="52"/>
      <c r="L2698" s="52">
        <v>3400</v>
      </c>
    </row>
    <row r="2699" spans="1:12" x14ac:dyDescent="0.2">
      <c r="B2699" s="29"/>
      <c r="C2699" s="67" t="s">
        <v>9081</v>
      </c>
      <c r="D2699" s="67" t="s">
        <v>7621</v>
      </c>
      <c r="E2699" s="36"/>
      <c r="F2699" s="36"/>
      <c r="G2699" s="36"/>
      <c r="H2699" s="35"/>
      <c r="I2699" s="42"/>
      <c r="J2699" s="52"/>
      <c r="K2699" s="52"/>
      <c r="L2699" s="52">
        <v>600</v>
      </c>
    </row>
    <row r="2700" spans="1:12" x14ac:dyDescent="0.2">
      <c r="B2700" s="29"/>
      <c r="C2700" s="67" t="s">
        <v>9075</v>
      </c>
      <c r="D2700" s="67" t="s">
        <v>7622</v>
      </c>
      <c r="E2700" s="36"/>
      <c r="F2700" s="36"/>
      <c r="G2700" s="36"/>
      <c r="H2700" s="35"/>
      <c r="I2700" s="42"/>
      <c r="J2700" s="52"/>
      <c r="K2700" s="52"/>
      <c r="L2700" s="52">
        <v>200</v>
      </c>
    </row>
    <row r="2701" spans="1:12" x14ac:dyDescent="0.2">
      <c r="B2701" s="29"/>
      <c r="C2701" s="67" t="s">
        <v>9082</v>
      </c>
      <c r="D2701" s="67" t="s">
        <v>7623</v>
      </c>
      <c r="E2701" s="36"/>
      <c r="F2701" s="36"/>
      <c r="G2701" s="36"/>
      <c r="H2701" s="35"/>
      <c r="I2701" s="42"/>
      <c r="J2701" s="52"/>
      <c r="K2701" s="52"/>
      <c r="L2701" s="52">
        <v>2000</v>
      </c>
    </row>
    <row r="2702" spans="1:12" x14ac:dyDescent="0.2">
      <c r="B2702" s="29"/>
      <c r="C2702" s="67" t="s">
        <v>9083</v>
      </c>
      <c r="D2702" s="67" t="s">
        <v>7624</v>
      </c>
      <c r="E2702" s="36"/>
      <c r="F2702" s="36"/>
      <c r="G2702" s="36"/>
      <c r="H2702" s="35"/>
      <c r="I2702" s="42"/>
      <c r="J2702" s="52"/>
      <c r="K2702" s="52"/>
      <c r="L2702" s="52">
        <v>2400</v>
      </c>
    </row>
    <row r="2703" spans="1:12" x14ac:dyDescent="0.2">
      <c r="B2703" s="29"/>
      <c r="C2703" s="67" t="s">
        <v>9084</v>
      </c>
      <c r="D2703" s="67" t="s">
        <v>7625</v>
      </c>
      <c r="E2703" s="36"/>
      <c r="F2703" s="36"/>
      <c r="G2703" s="36"/>
      <c r="H2703" s="35"/>
      <c r="I2703" s="42"/>
      <c r="J2703" s="52"/>
      <c r="K2703" s="52"/>
      <c r="L2703" s="52">
        <v>1600</v>
      </c>
    </row>
    <row r="2704" spans="1:12" x14ac:dyDescent="0.2">
      <c r="B2704" s="29"/>
      <c r="C2704" s="67" t="s">
        <v>9085</v>
      </c>
      <c r="D2704" s="67" t="s">
        <v>7626</v>
      </c>
      <c r="E2704" s="36"/>
      <c r="F2704" s="36"/>
      <c r="G2704" s="36"/>
      <c r="H2704" s="35"/>
      <c r="I2704" s="42"/>
      <c r="J2704" s="52"/>
      <c r="K2704" s="52"/>
      <c r="L2704" s="52">
        <v>1600</v>
      </c>
    </row>
    <row r="2705" spans="1:12" x14ac:dyDescent="0.2">
      <c r="B2705" s="29"/>
      <c r="C2705" s="67" t="s">
        <v>9086</v>
      </c>
      <c r="D2705" s="67" t="s">
        <v>7627</v>
      </c>
      <c r="E2705" s="36"/>
      <c r="F2705" s="36"/>
      <c r="G2705" s="36"/>
      <c r="H2705" s="35"/>
      <c r="I2705" s="42"/>
      <c r="J2705" s="52"/>
      <c r="K2705" s="52"/>
      <c r="L2705" s="52">
        <v>1000</v>
      </c>
    </row>
    <row r="2706" spans="1:12" x14ac:dyDescent="0.2">
      <c r="B2706" s="29"/>
      <c r="C2706" s="67" t="s">
        <v>9087</v>
      </c>
      <c r="D2706" s="67" t="s">
        <v>7628</v>
      </c>
      <c r="E2706" s="36"/>
      <c r="F2706" s="36"/>
      <c r="G2706" s="36"/>
      <c r="H2706" s="35"/>
      <c r="I2706" s="42"/>
      <c r="J2706" s="52"/>
      <c r="K2706" s="52"/>
      <c r="L2706" s="52">
        <v>2000</v>
      </c>
    </row>
    <row r="2707" spans="1:12" x14ac:dyDescent="0.2">
      <c r="B2707" s="29"/>
      <c r="C2707" s="67" t="s">
        <v>9088</v>
      </c>
      <c r="D2707" s="67" t="s">
        <v>7629</v>
      </c>
      <c r="E2707" s="36"/>
      <c r="F2707" s="36"/>
      <c r="G2707" s="36"/>
      <c r="H2707" s="35"/>
      <c r="I2707" s="42"/>
      <c r="J2707" s="52"/>
      <c r="K2707" s="52"/>
      <c r="L2707" s="52">
        <v>1200</v>
      </c>
    </row>
    <row r="2708" spans="1:12" x14ac:dyDescent="0.2">
      <c r="B2708" s="29"/>
      <c r="C2708" s="67" t="s">
        <v>9089</v>
      </c>
      <c r="D2708" s="67" t="s">
        <v>7630</v>
      </c>
      <c r="E2708" s="36"/>
      <c r="F2708" s="36"/>
      <c r="G2708" s="36"/>
      <c r="H2708" s="35"/>
      <c r="I2708" s="42"/>
      <c r="J2708" s="52"/>
      <c r="K2708" s="52"/>
      <c r="L2708" s="52">
        <v>7400</v>
      </c>
    </row>
    <row r="2709" spans="1:12" x14ac:dyDescent="0.2">
      <c r="B2709" s="29"/>
      <c r="C2709" s="67" t="s">
        <v>9090</v>
      </c>
      <c r="D2709" s="67" t="s">
        <v>7631</v>
      </c>
      <c r="E2709" s="36"/>
      <c r="F2709" s="36"/>
      <c r="G2709" s="36"/>
      <c r="H2709" s="35"/>
      <c r="I2709" s="42"/>
      <c r="J2709" s="52"/>
      <c r="K2709" s="52"/>
      <c r="L2709" s="52">
        <v>1600</v>
      </c>
    </row>
    <row r="2710" spans="1:12" x14ac:dyDescent="0.2">
      <c r="B2710" s="29"/>
      <c r="C2710" s="67" t="s">
        <v>9091</v>
      </c>
      <c r="D2710" s="67" t="s">
        <v>7632</v>
      </c>
      <c r="E2710" s="36"/>
      <c r="F2710" s="36"/>
      <c r="G2710" s="36"/>
      <c r="H2710" s="35"/>
      <c r="I2710" s="42"/>
      <c r="J2710" s="52"/>
      <c r="K2710" s="52"/>
      <c r="L2710" s="52">
        <v>1200</v>
      </c>
    </row>
    <row r="2711" spans="1:12" x14ac:dyDescent="0.2">
      <c r="B2711" s="29"/>
      <c r="C2711" s="67" t="s">
        <v>9092</v>
      </c>
      <c r="D2711" s="67" t="s">
        <v>7633</v>
      </c>
      <c r="E2711" s="36"/>
      <c r="F2711" s="36"/>
      <c r="G2711" s="36"/>
      <c r="H2711" s="35"/>
      <c r="I2711" s="42"/>
      <c r="J2711" s="52"/>
      <c r="K2711" s="52"/>
      <c r="L2711" s="52">
        <v>1800</v>
      </c>
    </row>
    <row r="2712" spans="1:12" x14ac:dyDescent="0.2">
      <c r="B2712" s="29"/>
      <c r="C2712" s="67" t="s">
        <v>9093</v>
      </c>
      <c r="D2712" s="67" t="s">
        <v>7634</v>
      </c>
      <c r="E2712" s="36"/>
      <c r="F2712" s="36"/>
      <c r="G2712" s="36"/>
      <c r="H2712" s="35"/>
      <c r="I2712" s="42"/>
      <c r="J2712" s="52"/>
      <c r="K2712" s="52"/>
      <c r="L2712" s="52">
        <v>2000</v>
      </c>
    </row>
    <row r="2713" spans="1:12" x14ac:dyDescent="0.2">
      <c r="B2713" s="29"/>
      <c r="C2713" s="67" t="s">
        <v>9094</v>
      </c>
      <c r="D2713" s="67" t="s">
        <v>7635</v>
      </c>
      <c r="E2713" s="36"/>
      <c r="F2713" s="36"/>
      <c r="G2713" s="36"/>
      <c r="H2713" s="35"/>
      <c r="I2713" s="42"/>
      <c r="J2713" s="52"/>
      <c r="K2713" s="52"/>
      <c r="L2713" s="52">
        <v>3000</v>
      </c>
    </row>
    <row r="2714" spans="1:12" x14ac:dyDescent="0.2">
      <c r="B2714" s="29"/>
      <c r="C2714" s="67" t="s">
        <v>9095</v>
      </c>
      <c r="D2714" s="67" t="s">
        <v>7636</v>
      </c>
      <c r="E2714" s="36"/>
      <c r="F2714" s="36"/>
      <c r="G2714" s="36"/>
      <c r="H2714" s="35"/>
      <c r="I2714" s="42"/>
      <c r="J2714" s="52"/>
      <c r="K2714" s="52"/>
      <c r="L2714" s="52">
        <v>3000</v>
      </c>
    </row>
    <row r="2715" spans="1:12" x14ac:dyDescent="0.2">
      <c r="B2715" s="29"/>
      <c r="C2715" s="67" t="s">
        <v>9096</v>
      </c>
      <c r="D2715" s="67" t="s">
        <v>7637</v>
      </c>
      <c r="E2715" s="36"/>
      <c r="F2715" s="36"/>
      <c r="G2715" s="36"/>
      <c r="H2715" s="35"/>
      <c r="I2715" s="42"/>
      <c r="J2715" s="52"/>
      <c r="K2715" s="52"/>
      <c r="L2715" s="52">
        <v>400</v>
      </c>
    </row>
    <row r="2716" spans="1:12" x14ac:dyDescent="0.2">
      <c r="A2716" t="str">
        <f t="shared" ref="A2716:A2757" si="136">F2716&amp;" "&amp;G2716</f>
        <v xml:space="preserve">物料周转卡 </v>
      </c>
      <c r="B2716" s="29"/>
      <c r="C2716" s="29" t="str">
        <f>VLOOKUP(A2716,Sheet5!A:C,2,FALSE)</f>
        <v>UFFQT085</v>
      </c>
      <c r="D2716" s="29" t="str">
        <f>VLOOKUP(A2716,Sheet5!A:C,3,FALSE)</f>
        <v>纸 物料周转卡</v>
      </c>
      <c r="E2716" s="36"/>
      <c r="F2716" s="119" t="s">
        <v>7664</v>
      </c>
      <c r="G2716" s="120"/>
      <c r="H2716" s="65" t="s">
        <v>7665</v>
      </c>
      <c r="I2716" s="61"/>
      <c r="J2716" s="52"/>
      <c r="K2716" s="52"/>
      <c r="L2716" s="61">
        <v>20500</v>
      </c>
    </row>
    <row r="2717" spans="1:12" x14ac:dyDescent="0.2">
      <c r="A2717" t="str">
        <f t="shared" si="136"/>
        <v>十字沉头自攻钉 ST3*10</v>
      </c>
      <c r="B2717" s="29"/>
      <c r="C2717" s="29" t="str">
        <f>VLOOKUP(A2717,Sheet5!A:C,2,FALSE)</f>
        <v>UFPLS068</v>
      </c>
      <c r="D2717" s="29" t="str">
        <f>VLOOKUP(A2717,Sheet5!A:C,3,FALSE)</f>
        <v>不锈钢 十字沉头 自攻螺丝 ST3*10</v>
      </c>
      <c r="E2717" s="36"/>
      <c r="F2717" s="119" t="s">
        <v>7666</v>
      </c>
      <c r="G2717" s="121" t="s">
        <v>7667</v>
      </c>
      <c r="H2717" s="65" t="s">
        <v>7668</v>
      </c>
      <c r="I2717" s="61"/>
      <c r="J2717" s="52"/>
      <c r="K2717" s="52"/>
      <c r="L2717" s="61">
        <v>418</v>
      </c>
    </row>
    <row r="2718" spans="1:12" x14ac:dyDescent="0.2">
      <c r="A2718" t="str">
        <f t="shared" si="136"/>
        <v>十字沉头自攻钉 3.2*28</v>
      </c>
      <c r="B2718" s="29"/>
      <c r="C2718" s="29" t="str">
        <f>VLOOKUP(A2718,Sheet5!A:C,2,FALSE)</f>
        <v>UFPLS069</v>
      </c>
      <c r="D2718" s="29" t="str">
        <f>VLOOKUP(A2718,Sheet5!A:C,3,FALSE)</f>
        <v>不锈钢 十字沉头 自攻螺丝 ST3.2*28</v>
      </c>
      <c r="E2718" s="36"/>
      <c r="F2718" s="119" t="s">
        <v>7666</v>
      </c>
      <c r="G2718" s="121" t="s">
        <v>7669</v>
      </c>
      <c r="H2718" s="65" t="s">
        <v>7668</v>
      </c>
      <c r="I2718" s="61"/>
      <c r="J2718" s="52"/>
      <c r="K2718" s="52"/>
      <c r="L2718" s="61">
        <v>18000</v>
      </c>
    </row>
    <row r="2719" spans="1:12" x14ac:dyDescent="0.2">
      <c r="A2719" t="str">
        <f t="shared" si="136"/>
        <v>十字盘头机钉 3.2*30</v>
      </c>
      <c r="B2719" s="29"/>
      <c r="C2719" s="29" t="str">
        <f>VLOOKUP(A2719,Sheet5!A:C,2,FALSE)</f>
        <v>UFPLS070</v>
      </c>
      <c r="D2719" s="29" t="str">
        <f>VLOOKUP(A2719,Sheet5!A:C,3,FALSE)</f>
        <v>不锈钢 十字盘头 机钉 M3.2*30</v>
      </c>
      <c r="E2719" s="36"/>
      <c r="F2719" s="119" t="s">
        <v>7670</v>
      </c>
      <c r="G2719" s="121" t="s">
        <v>7671</v>
      </c>
      <c r="H2719" s="65" t="s">
        <v>7668</v>
      </c>
      <c r="I2719" s="61"/>
      <c r="J2719" s="52"/>
      <c r="K2719" s="52"/>
      <c r="L2719" s="61">
        <v>10000</v>
      </c>
    </row>
    <row r="2720" spans="1:12" x14ac:dyDescent="0.2">
      <c r="A2720" t="str">
        <f t="shared" si="136"/>
        <v>十字盘头机钉 4*20</v>
      </c>
      <c r="B2720" s="29"/>
      <c r="C2720" s="29" t="str">
        <f>VLOOKUP(A2720,Sheet5!A:C,2,FALSE)</f>
        <v>UFPLS071</v>
      </c>
      <c r="D2720" s="29" t="str">
        <f>VLOOKUP(A2720,Sheet5!A:C,3,FALSE)</f>
        <v>不锈钢 十字盘头 机钉 M4*20</v>
      </c>
      <c r="E2720" s="36"/>
      <c r="F2720" s="119" t="s">
        <v>7670</v>
      </c>
      <c r="G2720" s="121" t="s">
        <v>7672</v>
      </c>
      <c r="H2720" s="65" t="s">
        <v>7668</v>
      </c>
      <c r="I2720" s="61"/>
      <c r="J2720" s="52"/>
      <c r="K2720" s="52"/>
      <c r="L2720" s="61">
        <v>27300</v>
      </c>
    </row>
    <row r="2721" spans="1:12" x14ac:dyDescent="0.2">
      <c r="A2721" t="str">
        <f t="shared" si="136"/>
        <v>十字扁头拉手螺丝 5*40</v>
      </c>
      <c r="B2721" s="29"/>
      <c r="C2721" s="29" t="str">
        <f>VLOOKUP(A2721,Sheet5!A:C,2,FALSE)</f>
        <v>UFPLS072</v>
      </c>
      <c r="D2721" s="29" t="str">
        <f>VLOOKUP(A2721,Sheet5!A:C,3,FALSE)</f>
        <v>不锈钢 十字大扁头 机钉 M5*40</v>
      </c>
      <c r="E2721" s="36"/>
      <c r="F2721" s="119" t="s">
        <v>7673</v>
      </c>
      <c r="G2721" s="121" t="s">
        <v>7674</v>
      </c>
      <c r="H2721" s="65" t="s">
        <v>7668</v>
      </c>
      <c r="I2721" s="61"/>
      <c r="J2721" s="52"/>
      <c r="K2721" s="52"/>
      <c r="L2721" s="61">
        <v>2000</v>
      </c>
    </row>
    <row r="2722" spans="1:12" x14ac:dyDescent="0.2">
      <c r="A2722" t="str">
        <f t="shared" si="136"/>
        <v>十字大扁头拉手螺丝 4*28</v>
      </c>
      <c r="B2722" s="29"/>
      <c r="C2722" s="29" t="str">
        <f>VLOOKUP(A2722,Sheet5!A:C,2,FALSE)</f>
        <v>UFPLS073</v>
      </c>
      <c r="D2722" s="29" t="str">
        <f>VLOOKUP(A2722,Sheet5!A:C,3,FALSE)</f>
        <v>不锈钢 十字大扁头 机钉 M4*28</v>
      </c>
      <c r="E2722" s="36"/>
      <c r="F2722" s="119" t="s">
        <v>7675</v>
      </c>
      <c r="G2722" s="121" t="s">
        <v>7676</v>
      </c>
      <c r="H2722" s="65" t="s">
        <v>7668</v>
      </c>
      <c r="I2722" s="61"/>
      <c r="J2722" s="52"/>
      <c r="K2722" s="52"/>
      <c r="L2722" s="61">
        <v>2727</v>
      </c>
    </row>
    <row r="2723" spans="1:12" x14ac:dyDescent="0.2">
      <c r="A2723" t="str">
        <f t="shared" si="136"/>
        <v>十字沉头自攻钉 4*16</v>
      </c>
      <c r="B2723" s="29"/>
      <c r="C2723" s="29" t="str">
        <f>VLOOKUP(A2723,Sheet5!A:C,2,FALSE)</f>
        <v>UFPLS074</v>
      </c>
      <c r="D2723" s="29" t="str">
        <f>VLOOKUP(A2723,Sheet5!A:C,3,FALSE)</f>
        <v>不锈钢 十字沉头 自攻螺丝 ST4*16</v>
      </c>
      <c r="E2723" s="36"/>
      <c r="F2723" s="119" t="s">
        <v>7666</v>
      </c>
      <c r="G2723" s="121" t="s">
        <v>7677</v>
      </c>
      <c r="H2723" s="65" t="s">
        <v>7668</v>
      </c>
      <c r="I2723" s="61"/>
      <c r="J2723" s="52"/>
      <c r="K2723" s="52"/>
      <c r="L2723" s="61">
        <v>2000</v>
      </c>
    </row>
    <row r="2724" spans="1:12" x14ac:dyDescent="0.2">
      <c r="A2724" t="str">
        <f t="shared" si="136"/>
        <v>十字大扁头拉手螺丝 4*16</v>
      </c>
      <c r="B2724" s="29"/>
      <c r="C2724" s="29" t="str">
        <f>VLOOKUP(A2724,Sheet5!A:C,2,FALSE)</f>
        <v>UFPLS075</v>
      </c>
      <c r="D2724" s="29" t="str">
        <f>VLOOKUP(A2724,Sheet5!A:C,3,FALSE)</f>
        <v>不锈钢 十字大扁头 机钉 M4*16</v>
      </c>
      <c r="E2724" s="36"/>
      <c r="F2724" s="119" t="s">
        <v>7675</v>
      </c>
      <c r="G2724" s="121" t="s">
        <v>7678</v>
      </c>
      <c r="H2724" s="65" t="s">
        <v>7668</v>
      </c>
      <c r="I2724" s="61"/>
      <c r="J2724" s="52"/>
      <c r="K2724" s="52"/>
      <c r="L2724" s="61">
        <v>11400</v>
      </c>
    </row>
    <row r="2725" spans="1:12" x14ac:dyDescent="0.2">
      <c r="A2725" t="str">
        <f t="shared" si="136"/>
        <v>全盖铰链 二孔</v>
      </c>
      <c r="B2725" s="29"/>
      <c r="C2725" s="29" t="str">
        <f>VLOOKUP(A2725,Sheet5!A:C,2,FALSE)</f>
        <v>UFPJL017</v>
      </c>
      <c r="D2725" s="29" t="str">
        <f>VLOOKUP(A2725,Sheet5!A:C,3,FALSE)</f>
        <v>不锈钢 铰链 全盖两孔 镀镍</v>
      </c>
      <c r="E2725" s="36"/>
      <c r="F2725" s="119" t="s">
        <v>7679</v>
      </c>
      <c r="G2725" s="119" t="s">
        <v>7680</v>
      </c>
      <c r="H2725" s="65" t="s">
        <v>7668</v>
      </c>
      <c r="I2725" s="61"/>
      <c r="J2725" s="52"/>
      <c r="K2725" s="52"/>
      <c r="L2725" s="61">
        <v>1600</v>
      </c>
    </row>
    <row r="2726" spans="1:12" x14ac:dyDescent="0.2">
      <c r="A2726" t="str">
        <f t="shared" si="136"/>
        <v xml:space="preserve">布手套 </v>
      </c>
      <c r="B2726" s="29"/>
      <c r="C2726" s="29" t="str">
        <f>VLOOKUP(A2726,Sheet5!A:C,2,FALSE)</f>
        <v>UFFQT086</v>
      </c>
      <c r="D2726" s="29" t="str">
        <f>VLOOKUP(A2726,Sheet5!A:C,3,FALSE)</f>
        <v>棉纱 布手套 220mm</v>
      </c>
      <c r="E2726" s="36"/>
      <c r="F2726" s="119" t="s">
        <v>7681</v>
      </c>
      <c r="G2726" s="120"/>
      <c r="H2726" s="65" t="s">
        <v>7682</v>
      </c>
      <c r="I2726" s="61"/>
      <c r="J2726" s="52"/>
      <c r="K2726" s="52"/>
      <c r="L2726" s="61">
        <v>1300</v>
      </c>
    </row>
    <row r="2727" spans="1:12" x14ac:dyDescent="0.2">
      <c r="A2727" t="str">
        <f t="shared" si="136"/>
        <v xml:space="preserve">层板锁紧扣 </v>
      </c>
      <c r="B2727" s="29"/>
      <c r="C2727" s="29" t="str">
        <f>VLOOKUP(A2727,Sheet5!A:C,2,FALSE)</f>
        <v>UFFQT087</v>
      </c>
      <c r="D2727" s="29" t="str">
        <f>VLOOKUP(A2727,Sheet5!A:C,3,FALSE)</f>
        <v>锌合金 层板锁紧扣 25*20*20 镀镍</v>
      </c>
      <c r="E2727" s="36"/>
      <c r="F2727" s="119" t="s">
        <v>7683</v>
      </c>
      <c r="G2727" s="120"/>
      <c r="H2727" s="65" t="s">
        <v>7668</v>
      </c>
      <c r="I2727" s="61"/>
      <c r="J2727" s="52"/>
      <c r="K2727" s="52"/>
      <c r="L2727" s="61">
        <v>2300</v>
      </c>
    </row>
    <row r="2728" spans="1:12" x14ac:dyDescent="0.2">
      <c r="A2728" t="str">
        <f t="shared" si="136"/>
        <v xml:space="preserve">手动拼板机 </v>
      </c>
      <c r="B2728" s="29"/>
      <c r="C2728" s="29" t="str">
        <f>VLOOKUP(A2728,Sheet5!A:C,2,FALSE)</f>
        <v>UFFQT088</v>
      </c>
      <c r="D2728" s="29" t="str">
        <f>VLOOKUP(A2728,Sheet5!A:C,3,FALSE)</f>
        <v>手动拼板机</v>
      </c>
      <c r="E2728" s="36"/>
      <c r="F2728" s="119" t="s">
        <v>7684</v>
      </c>
      <c r="G2728" s="120"/>
      <c r="H2728" s="65" t="s">
        <v>7668</v>
      </c>
      <c r="I2728" s="61"/>
      <c r="J2728" s="52"/>
      <c r="K2728" s="52"/>
      <c r="L2728" s="61">
        <v>3</v>
      </c>
    </row>
    <row r="2729" spans="1:12" x14ac:dyDescent="0.2">
      <c r="A2729" t="str">
        <f t="shared" si="136"/>
        <v xml:space="preserve">抛光球带绒 </v>
      </c>
      <c r="B2729" s="29"/>
      <c r="C2729" s="29" t="e">
        <f>VLOOKUP(A2729,Sheet5!A:C,2,FALSE)</f>
        <v>#N/A</v>
      </c>
      <c r="D2729" s="29" t="e">
        <f>VLOOKUP(A2729,Sheet5!A:C,3,FALSE)</f>
        <v>#N/A</v>
      </c>
      <c r="E2729" s="36"/>
      <c r="F2729" s="119" t="s">
        <v>7685</v>
      </c>
      <c r="G2729" s="120"/>
      <c r="H2729" s="65" t="s">
        <v>7668</v>
      </c>
      <c r="I2729" s="61"/>
      <c r="J2729" s="52"/>
      <c r="K2729" s="52"/>
      <c r="L2729" s="61">
        <v>59</v>
      </c>
    </row>
    <row r="2730" spans="1:12" x14ac:dyDescent="0.2">
      <c r="A2730" t="str">
        <f t="shared" si="136"/>
        <v xml:space="preserve">出库单 </v>
      </c>
      <c r="B2730" s="29"/>
      <c r="C2730" s="29" t="str">
        <f>VLOOKUP(A2730,Sheet5!A:C,2,FALSE)</f>
        <v>UFFQT089</v>
      </c>
      <c r="D2730" s="29" t="str">
        <f>VLOOKUP(A2730,Sheet5!A:C,3,FALSE)</f>
        <v>纸 出库单 三联</v>
      </c>
      <c r="E2730" s="36"/>
      <c r="F2730" s="119" t="s">
        <v>7686</v>
      </c>
      <c r="G2730" s="120"/>
      <c r="H2730" s="65" t="s">
        <v>7687</v>
      </c>
      <c r="I2730" s="61"/>
      <c r="J2730" s="52"/>
      <c r="K2730" s="52"/>
      <c r="L2730" s="61">
        <v>835</v>
      </c>
    </row>
    <row r="2731" spans="1:12" x14ac:dyDescent="0.2">
      <c r="A2731" t="str">
        <f t="shared" si="136"/>
        <v xml:space="preserve">物料卡 </v>
      </c>
      <c r="B2731" s="29"/>
      <c r="C2731" s="29" t="str">
        <f>VLOOKUP(A2731,Sheet5!A:C,2,FALSE)</f>
        <v>UFFQT090</v>
      </c>
      <c r="D2731" s="29" t="str">
        <f>VLOOKUP(A2731,Sheet5!A:C,3,FALSE)</f>
        <v>纸 物料卡</v>
      </c>
      <c r="E2731" s="36"/>
      <c r="F2731" s="119" t="s">
        <v>7688</v>
      </c>
      <c r="G2731" s="120"/>
      <c r="H2731" s="65" t="s">
        <v>7665</v>
      </c>
      <c r="I2731" s="61"/>
      <c r="J2731" s="52"/>
      <c r="K2731" s="52"/>
      <c r="L2731" s="61">
        <v>6000</v>
      </c>
    </row>
    <row r="2732" spans="1:12" x14ac:dyDescent="0.2">
      <c r="A2732" t="str">
        <f t="shared" si="136"/>
        <v xml:space="preserve">设备警示灯 </v>
      </c>
      <c r="B2732" s="29"/>
      <c r="C2732" s="29" t="str">
        <f>VLOOKUP(A2732,Sheet5!A:C,2,FALSE)</f>
        <v>UFFQT091</v>
      </c>
      <c r="D2732" s="29" t="str">
        <f>VLOOKUP(A2732,Sheet5!A:C,3,FALSE)</f>
        <v>设备警示灯</v>
      </c>
      <c r="E2732" s="36"/>
      <c r="F2732" s="119" t="s">
        <v>7689</v>
      </c>
      <c r="G2732" s="120"/>
      <c r="H2732" s="65" t="s">
        <v>7668</v>
      </c>
      <c r="I2732" s="61"/>
      <c r="J2732" s="52"/>
      <c r="K2732" s="52"/>
      <c r="L2732" s="61">
        <v>12</v>
      </c>
    </row>
    <row r="2733" spans="1:12" x14ac:dyDescent="0.2">
      <c r="A2733" t="str">
        <f t="shared" si="136"/>
        <v>胶带 英国专用</v>
      </c>
      <c r="B2733" s="29"/>
      <c r="C2733" s="29" t="str">
        <f>VLOOKUP(A2733,Sheet5!A:C,2,FALSE)</f>
        <v>UFFQT092</v>
      </c>
      <c r="D2733" s="29" t="str">
        <f>VLOOKUP(A2733,Sheet5!A:C,3,FALSE)</f>
        <v>塑料 胶带 英国专用</v>
      </c>
      <c r="E2733" s="36"/>
      <c r="F2733" s="119" t="s">
        <v>7690</v>
      </c>
      <c r="G2733" s="119" t="s">
        <v>7691</v>
      </c>
      <c r="H2733" s="65" t="s">
        <v>7692</v>
      </c>
      <c r="I2733" s="61"/>
      <c r="J2733" s="52"/>
      <c r="K2733" s="52"/>
      <c r="L2733" s="61">
        <v>48</v>
      </c>
    </row>
    <row r="2734" spans="1:12" x14ac:dyDescent="0.2">
      <c r="A2734" t="str">
        <f t="shared" si="136"/>
        <v>膨胀套管 国内</v>
      </c>
      <c r="B2734" s="29"/>
      <c r="C2734" s="29" t="e">
        <f>VLOOKUP(A2734,Sheet5!A:C,2,FALSE)</f>
        <v>#N/A</v>
      </c>
      <c r="D2734" s="29" t="e">
        <f>VLOOKUP(A2734,Sheet5!A:C,3,FALSE)</f>
        <v>#N/A</v>
      </c>
      <c r="E2734" s="36"/>
      <c r="F2734" s="119" t="s">
        <v>7693</v>
      </c>
      <c r="G2734" s="119" t="s">
        <v>7694</v>
      </c>
      <c r="H2734" s="65" t="s">
        <v>7668</v>
      </c>
      <c r="I2734" s="61"/>
      <c r="J2734" s="52"/>
      <c r="K2734" s="52"/>
      <c r="L2734" s="61">
        <v>4500</v>
      </c>
    </row>
    <row r="2735" spans="1:12" x14ac:dyDescent="0.2">
      <c r="A2735" t="str">
        <f t="shared" si="136"/>
        <v xml:space="preserve">小标贴纸 </v>
      </c>
      <c r="B2735" s="29"/>
      <c r="C2735" s="29" t="str">
        <f>VLOOKUP(A2735,Sheet5!A:C,2,FALSE)</f>
        <v>UFBBT193</v>
      </c>
      <c r="D2735" s="29" t="str">
        <f>VLOOKUP(A2735,Sheet5!A:C,3,FALSE)</f>
        <v>不干胶 小标贴纸 白色 卷</v>
      </c>
      <c r="E2735" s="36"/>
      <c r="F2735" s="119" t="s">
        <v>7695</v>
      </c>
      <c r="G2735" s="120"/>
      <c r="H2735" s="65" t="s">
        <v>7692</v>
      </c>
      <c r="I2735" s="61"/>
      <c r="J2735" s="52"/>
      <c r="K2735" s="52"/>
      <c r="L2735" s="61">
        <v>110</v>
      </c>
    </row>
    <row r="2736" spans="1:12" x14ac:dyDescent="0.2">
      <c r="A2736" t="str">
        <f t="shared" si="136"/>
        <v>T21131 暖白色亮光</v>
      </c>
      <c r="B2736" s="29"/>
      <c r="C2736" s="29" t="str">
        <f>VLOOKUP(A2736,Sheet5!A:C,2,FALSE)</f>
        <v>UFY00021</v>
      </c>
      <c r="D2736" s="29" t="str">
        <f>VLOOKUP(A2736,Sheet5!A:C,3,FALSE)</f>
        <v>暖白色亮光 T21131</v>
      </c>
      <c r="E2736" s="36"/>
      <c r="F2736" s="121" t="s">
        <v>7696</v>
      </c>
      <c r="G2736" s="119" t="s">
        <v>7697</v>
      </c>
      <c r="H2736" s="74" t="s">
        <v>7698</v>
      </c>
      <c r="I2736" s="61"/>
      <c r="J2736" s="52"/>
      <c r="K2736" s="52"/>
      <c r="L2736" s="61">
        <v>20</v>
      </c>
    </row>
    <row r="2737" spans="1:12" x14ac:dyDescent="0.2">
      <c r="A2737" t="str">
        <f t="shared" si="136"/>
        <v>T21312 PUS灰二分光</v>
      </c>
      <c r="B2737" s="29"/>
      <c r="C2737" s="29" t="str">
        <f>VLOOKUP(A2737,Sheet5!A:C,2,FALSE)</f>
        <v>UFY00022</v>
      </c>
      <c r="D2737" s="29" t="str">
        <f>VLOOKUP(A2737,Sheet5!A:C,3,FALSE)</f>
        <v>PUS灰二分光 T21312</v>
      </c>
      <c r="E2737" s="36"/>
      <c r="F2737" s="121" t="s">
        <v>7699</v>
      </c>
      <c r="G2737" s="121" t="s">
        <v>7700</v>
      </c>
      <c r="H2737" s="74" t="s">
        <v>7698</v>
      </c>
      <c r="I2737" s="61"/>
      <c r="J2737" s="52"/>
      <c r="K2737" s="52"/>
      <c r="L2737" s="61">
        <v>30</v>
      </c>
    </row>
    <row r="2738" spans="1:12" x14ac:dyDescent="0.2">
      <c r="A2738" t="str">
        <f t="shared" si="136"/>
        <v>C031 PU黑色</v>
      </c>
      <c r="B2738" s="29"/>
      <c r="C2738" s="29" t="str">
        <f>VLOOKUP(A2738,Sheet5!A:C,2,FALSE)</f>
        <v>UFY00023</v>
      </c>
      <c r="D2738" s="29" t="str">
        <f>VLOOKUP(A2738,Sheet5!A:C,3,FALSE)</f>
        <v>PU黑色 C031</v>
      </c>
      <c r="E2738" s="36"/>
      <c r="F2738" s="121" t="s">
        <v>7701</v>
      </c>
      <c r="G2738" s="121" t="s">
        <v>7702</v>
      </c>
      <c r="H2738" s="74" t="s">
        <v>7698</v>
      </c>
      <c r="I2738" s="61"/>
      <c r="J2738" s="52"/>
      <c r="K2738" s="52"/>
      <c r="L2738" s="61">
        <v>20</v>
      </c>
    </row>
    <row r="2739" spans="1:12" x14ac:dyDescent="0.2">
      <c r="A2739" t="str">
        <f t="shared" si="136"/>
        <v>T21312 PU固化剂</v>
      </c>
      <c r="B2739" s="29"/>
      <c r="C2739" s="29" t="str">
        <f>VLOOKUP(A2739,Sheet5!A:C,2,FALSE)</f>
        <v>UFY00024</v>
      </c>
      <c r="D2739" s="29" t="str">
        <f>VLOOKUP(A2739,Sheet5!A:C,3,FALSE)</f>
        <v>PU固化剂 T21312</v>
      </c>
      <c r="E2739" s="36"/>
      <c r="F2739" s="121" t="s">
        <v>7699</v>
      </c>
      <c r="G2739" s="121" t="s">
        <v>7703</v>
      </c>
      <c r="H2739" s="74" t="s">
        <v>7698</v>
      </c>
      <c r="I2739" s="61"/>
      <c r="J2739" s="52"/>
      <c r="K2739" s="52"/>
      <c r="L2739" s="61">
        <v>90</v>
      </c>
    </row>
    <row r="2740" spans="1:12" x14ac:dyDescent="0.2">
      <c r="A2740" t="str">
        <f t="shared" si="136"/>
        <v>UH3126H PU白底固化剂</v>
      </c>
      <c r="B2740" s="29"/>
      <c r="C2740" s="29" t="str">
        <f>VLOOKUP(A2740,Sheet5!A:C,2,FALSE)</f>
        <v>UFY00025</v>
      </c>
      <c r="D2740" s="29" t="str">
        <f>VLOOKUP(A2740,Sheet5!A:C,3,FALSE)</f>
        <v>PU白底固化剂 UH3126H</v>
      </c>
      <c r="E2740" s="36"/>
      <c r="F2740" s="121" t="s">
        <v>7704</v>
      </c>
      <c r="G2740" s="121" t="s">
        <v>7705</v>
      </c>
      <c r="H2740" s="74" t="s">
        <v>7698</v>
      </c>
      <c r="I2740" s="61"/>
      <c r="J2740" s="52"/>
      <c r="K2740" s="52"/>
      <c r="L2740" s="61">
        <v>10</v>
      </c>
    </row>
    <row r="2741" spans="1:12" x14ac:dyDescent="0.2">
      <c r="A2741" t="str">
        <f t="shared" si="136"/>
        <v>G52A PU白哑光固化剂</v>
      </c>
      <c r="B2741" s="29"/>
      <c r="C2741" s="29" t="str">
        <f>VLOOKUP(A2741,Sheet5!A:C,2,FALSE)</f>
        <v>UFY00026</v>
      </c>
      <c r="D2741" s="29" t="str">
        <f>VLOOKUP(A2741,Sheet5!A:C,3,FALSE)</f>
        <v>PU白哑光固化剂 G52A</v>
      </c>
      <c r="E2741" s="36"/>
      <c r="F2741" s="121" t="s">
        <v>7706</v>
      </c>
      <c r="G2741" s="121" t="s">
        <v>7707</v>
      </c>
      <c r="H2741" s="74" t="s">
        <v>7698</v>
      </c>
      <c r="I2741" s="61"/>
      <c r="J2741" s="52"/>
      <c r="K2741" s="52"/>
      <c r="L2741" s="61">
        <v>12</v>
      </c>
    </row>
    <row r="2742" spans="1:12" x14ac:dyDescent="0.2">
      <c r="A2742" t="str">
        <f t="shared" si="136"/>
        <v>001D 低得宝</v>
      </c>
      <c r="B2742" s="29"/>
      <c r="C2742" s="29" t="str">
        <f>VLOOKUP(A2742,Sheet5!A:C,2,FALSE)</f>
        <v>UFY00027</v>
      </c>
      <c r="D2742" s="29" t="str">
        <f>VLOOKUP(A2742,Sheet5!A:C,3,FALSE)</f>
        <v>低得宝 001D</v>
      </c>
      <c r="E2742" s="36"/>
      <c r="F2742" s="121" t="s">
        <v>7708</v>
      </c>
      <c r="G2742" s="119" t="s">
        <v>7709</v>
      </c>
      <c r="H2742" s="74" t="s">
        <v>7698</v>
      </c>
      <c r="I2742" s="61"/>
      <c r="J2742" s="52"/>
      <c r="K2742" s="52"/>
      <c r="L2742" s="61">
        <v>15</v>
      </c>
    </row>
    <row r="2743" spans="1:12" x14ac:dyDescent="0.2">
      <c r="A2743" t="str">
        <f t="shared" si="136"/>
        <v>U513128H 黑面固化剂</v>
      </c>
      <c r="B2743" s="29"/>
      <c r="C2743" s="29" t="str">
        <f>VLOOKUP(A2743,Sheet5!A:C,2,FALSE)</f>
        <v>UFY00028</v>
      </c>
      <c r="D2743" s="29" t="str">
        <f>VLOOKUP(A2743,Sheet5!A:C,3,FALSE)</f>
        <v>黑面固化剂 U513128H</v>
      </c>
      <c r="E2743" s="36"/>
      <c r="F2743" s="121" t="s">
        <v>7710</v>
      </c>
      <c r="G2743" s="119" t="s">
        <v>7711</v>
      </c>
      <c r="H2743" s="74" t="s">
        <v>7698</v>
      </c>
      <c r="I2743" s="61"/>
      <c r="J2743" s="52"/>
      <c r="K2743" s="52"/>
      <c r="L2743" s="61">
        <v>50</v>
      </c>
    </row>
    <row r="2744" spans="1:12" x14ac:dyDescent="0.2">
      <c r="A2744" t="str">
        <f t="shared" si="136"/>
        <v>MPY3801 PU黑色一份光</v>
      </c>
      <c r="B2744" s="29"/>
      <c r="C2744" s="29" t="str">
        <f>VLOOKUP(A2744,Sheet5!A:C,2,FALSE)</f>
        <v>UFY00029</v>
      </c>
      <c r="D2744" s="29" t="str">
        <f>VLOOKUP(A2744,Sheet5!A:C,3,FALSE)</f>
        <v>PU黑色一份光 MPY3801</v>
      </c>
      <c r="E2744" s="36"/>
      <c r="F2744" s="121" t="s">
        <v>7712</v>
      </c>
      <c r="G2744" s="121" t="s">
        <v>7713</v>
      </c>
      <c r="H2744" s="74" t="s">
        <v>7698</v>
      </c>
      <c r="I2744" s="61"/>
      <c r="J2744" s="52"/>
      <c r="K2744" s="52"/>
      <c r="L2744" s="61">
        <v>108</v>
      </c>
    </row>
    <row r="2745" spans="1:12" x14ac:dyDescent="0.2">
      <c r="A2745" t="str">
        <f t="shared" si="136"/>
        <v>VWP-H7254D 水性封闭剂</v>
      </c>
      <c r="B2745" s="29"/>
      <c r="C2745" s="29" t="str">
        <f>VLOOKUP(A2745,Sheet5!A:C,2,FALSE)</f>
        <v>UFY00030</v>
      </c>
      <c r="D2745" s="29" t="str">
        <f>VLOOKUP(A2745,Sheet5!A:C,3,FALSE)</f>
        <v>水性封闭剂 WK1000B-18</v>
      </c>
      <c r="E2745" s="36"/>
      <c r="F2745" s="121" t="s">
        <v>7714</v>
      </c>
      <c r="G2745" s="119" t="s">
        <v>7715</v>
      </c>
      <c r="H2745" s="74" t="s">
        <v>7698</v>
      </c>
      <c r="I2745" s="61"/>
      <c r="J2745" s="52"/>
      <c r="K2745" s="52"/>
      <c r="L2745" s="61">
        <v>100</v>
      </c>
    </row>
    <row r="2746" spans="1:12" x14ac:dyDescent="0.2">
      <c r="A2746" t="str">
        <f t="shared" si="136"/>
        <v>VWP-740 水性固化剂</v>
      </c>
      <c r="B2746" s="29"/>
      <c r="C2746" s="29" t="str">
        <f>VLOOKUP(A2746,Sheet5!A:C,2,FALSE)</f>
        <v>UFY00031</v>
      </c>
      <c r="D2746" s="29" t="str">
        <f>VLOOKUP(A2746,Sheet5!A:C,3,FALSE)</f>
        <v>水性固化剂 VWP-740</v>
      </c>
      <c r="E2746" s="36"/>
      <c r="F2746" s="121" t="s">
        <v>7716</v>
      </c>
      <c r="G2746" s="119" t="s">
        <v>7717</v>
      </c>
      <c r="H2746" s="74" t="s">
        <v>7698</v>
      </c>
      <c r="I2746" s="61"/>
      <c r="J2746" s="52"/>
      <c r="K2746" s="52"/>
      <c r="L2746" s="61">
        <v>36</v>
      </c>
    </row>
    <row r="2747" spans="1:12" x14ac:dyDescent="0.2">
      <c r="A2747" t="str">
        <f t="shared" si="136"/>
        <v>C145 PU深海蓝三分光</v>
      </c>
      <c r="B2747" s="29"/>
      <c r="C2747" s="29" t="str">
        <f>VLOOKUP(A2747,Sheet5!A:C,2,FALSE)</f>
        <v>UFY00032</v>
      </c>
      <c r="D2747" s="29" t="str">
        <f>VLOOKUP(A2747,Sheet5!A:C,3,FALSE)</f>
        <v>PU深海蓝三分光 C145</v>
      </c>
      <c r="E2747" s="36"/>
      <c r="F2747" s="121" t="s">
        <v>7718</v>
      </c>
      <c r="G2747" s="121" t="s">
        <v>7719</v>
      </c>
      <c r="H2747" s="74" t="s">
        <v>7698</v>
      </c>
      <c r="I2747" s="61"/>
      <c r="J2747" s="52"/>
      <c r="K2747" s="52"/>
      <c r="L2747" s="61">
        <v>4</v>
      </c>
    </row>
    <row r="2748" spans="1:12" x14ac:dyDescent="0.2">
      <c r="A2748" t="str">
        <f t="shared" si="136"/>
        <v>H11C053A 水性黑色精</v>
      </c>
      <c r="B2748" s="29"/>
      <c r="C2748" s="29" t="str">
        <f>VLOOKUP(A2748,Sheet5!A:C,2,FALSE)</f>
        <v>UFY00033</v>
      </c>
      <c r="D2748" s="29" t="str">
        <f>VLOOKUP(A2748,Sheet5!A:C,3,FALSE)</f>
        <v>水性黑色精 H11C053A</v>
      </c>
      <c r="E2748" s="36"/>
      <c r="F2748" s="121" t="s">
        <v>7720</v>
      </c>
      <c r="G2748" s="119" t="s">
        <v>7721</v>
      </c>
      <c r="H2748" s="74" t="s">
        <v>7698</v>
      </c>
      <c r="I2748" s="61"/>
      <c r="J2748" s="52"/>
      <c r="K2748" s="52"/>
      <c r="L2748" s="61">
        <v>2.7</v>
      </c>
    </row>
    <row r="2749" spans="1:12" x14ac:dyDescent="0.2">
      <c r="A2749" t="str">
        <f t="shared" si="136"/>
        <v>H11C052A 水性黄色精</v>
      </c>
      <c r="B2749" s="29"/>
      <c r="C2749" s="29" t="str">
        <f>VLOOKUP(A2749,Sheet5!A:C,2,FALSE)</f>
        <v>UFY00034</v>
      </c>
      <c r="D2749" s="29" t="str">
        <f>VLOOKUP(A2749,Sheet5!A:C,3,FALSE)</f>
        <v>水性黄色精 H11C052A</v>
      </c>
      <c r="E2749" s="36"/>
      <c r="F2749" s="121" t="s">
        <v>7722</v>
      </c>
      <c r="G2749" s="119" t="s">
        <v>7723</v>
      </c>
      <c r="H2749" s="74" t="s">
        <v>7698</v>
      </c>
      <c r="I2749" s="61"/>
      <c r="J2749" s="52"/>
      <c r="K2749" s="52"/>
      <c r="L2749" s="61">
        <v>1.1000000000000001</v>
      </c>
    </row>
    <row r="2750" spans="1:12" x14ac:dyDescent="0.2">
      <c r="A2750" t="str">
        <f t="shared" si="136"/>
        <v>H11C051A 水性红色精</v>
      </c>
      <c r="B2750" s="29"/>
      <c r="C2750" s="29" t="str">
        <f>VLOOKUP(A2750,Sheet5!A:C,2,FALSE)</f>
        <v>UFY00035</v>
      </c>
      <c r="D2750" s="29" t="str">
        <f>VLOOKUP(A2750,Sheet5!A:C,3,FALSE)</f>
        <v>水性红色精 H11C051A</v>
      </c>
      <c r="E2750" s="36"/>
      <c r="F2750" s="121" t="s">
        <v>7724</v>
      </c>
      <c r="G2750" s="119" t="s">
        <v>7725</v>
      </c>
      <c r="H2750" s="74" t="s">
        <v>7698</v>
      </c>
      <c r="I2750" s="61"/>
      <c r="J2750" s="52"/>
      <c r="K2750" s="52"/>
      <c r="L2750" s="61">
        <v>2.7</v>
      </c>
    </row>
    <row r="2751" spans="1:12" x14ac:dyDescent="0.2">
      <c r="A2751" t="str">
        <f t="shared" si="136"/>
        <v>MNY3303 硝基三分透明面</v>
      </c>
      <c r="B2751" s="29"/>
      <c r="C2751" s="29" t="str">
        <f>VLOOKUP(A2751,Sheet5!A:C,2,FALSE)</f>
        <v>UFY00036</v>
      </c>
      <c r="D2751" s="29" t="str">
        <f>VLOOKUP(A2751,Sheet5!A:C,3,FALSE)</f>
        <v>硝基三分透明面 MNY3303</v>
      </c>
      <c r="E2751" s="36"/>
      <c r="F2751" s="121" t="s">
        <v>7726</v>
      </c>
      <c r="G2751" s="119" t="s">
        <v>7727</v>
      </c>
      <c r="H2751" s="74" t="s">
        <v>7698</v>
      </c>
      <c r="I2751" s="61"/>
      <c r="J2751" s="52"/>
      <c r="K2751" s="52"/>
      <c r="L2751" s="61">
        <v>20</v>
      </c>
    </row>
    <row r="2752" spans="1:12" x14ac:dyDescent="0.2">
      <c r="A2752" t="str">
        <f t="shared" si="136"/>
        <v>HAD-251-75 灰色一分光</v>
      </c>
      <c r="B2752" s="29"/>
      <c r="C2752" s="29" t="str">
        <f>VLOOKUP(A2752,Sheet5!A:C,2,FALSE)</f>
        <v>UFY00037</v>
      </c>
      <c r="D2752" s="29" t="str">
        <f>VLOOKUP(A2752,Sheet5!A:C,3,FALSE)</f>
        <v>灰色一分光 HAD-251-75</v>
      </c>
      <c r="E2752" s="36"/>
      <c r="F2752" s="121" t="s">
        <v>7728</v>
      </c>
      <c r="G2752" s="119" t="s">
        <v>7729</v>
      </c>
      <c r="H2752" s="74" t="s">
        <v>7698</v>
      </c>
      <c r="I2752" s="61"/>
      <c r="J2752" s="52"/>
      <c r="K2752" s="52"/>
      <c r="L2752" s="61">
        <v>15</v>
      </c>
    </row>
    <row r="2753" spans="1:12" x14ac:dyDescent="0.2">
      <c r="A2753" t="str">
        <f t="shared" si="136"/>
        <v>UH975H PU固化剂</v>
      </c>
      <c r="B2753" s="29"/>
      <c r="C2753" s="29" t="str">
        <f>VLOOKUP(A2753,Sheet5!A:C,2,FALSE)</f>
        <v>UFY00038</v>
      </c>
      <c r="D2753" s="29" t="str">
        <f>VLOOKUP(A2753,Sheet5!A:C,3,FALSE)</f>
        <v>PU固化剂 UH975H</v>
      </c>
      <c r="E2753" s="36"/>
      <c r="F2753" s="121" t="s">
        <v>7730</v>
      </c>
      <c r="G2753" s="121" t="s">
        <v>7703</v>
      </c>
      <c r="H2753" s="74" t="s">
        <v>7698</v>
      </c>
      <c r="I2753" s="61"/>
      <c r="J2753" s="52"/>
      <c r="K2753" s="52"/>
      <c r="L2753" s="61">
        <v>15</v>
      </c>
    </row>
    <row r="2754" spans="1:12" x14ac:dyDescent="0.2">
      <c r="A2754" t="str">
        <f t="shared" si="136"/>
        <v>MPC0573C PU白哑光一分光</v>
      </c>
      <c r="B2754" s="29"/>
      <c r="C2754" s="29" t="str">
        <f>VLOOKUP(A2754,Sheet5!A:C,2,FALSE)</f>
        <v>UFY00039</v>
      </c>
      <c r="D2754" s="29" t="str">
        <f>VLOOKUP(A2754,Sheet5!A:C,3,FALSE)</f>
        <v>PU白哑光一分光 MPC0573C</v>
      </c>
      <c r="E2754" s="36"/>
      <c r="F2754" s="121" t="s">
        <v>7731</v>
      </c>
      <c r="G2754" s="121" t="s">
        <v>7732</v>
      </c>
      <c r="H2754" s="74" t="s">
        <v>7698</v>
      </c>
      <c r="I2754" s="61"/>
      <c r="J2754" s="52"/>
      <c r="K2754" s="52"/>
      <c r="L2754" s="61">
        <v>28</v>
      </c>
    </row>
    <row r="2755" spans="1:12" x14ac:dyDescent="0.2">
      <c r="A2755" t="str">
        <f t="shared" si="136"/>
        <v>MPC0574C PU灰色一分光</v>
      </c>
      <c r="B2755" s="29"/>
      <c r="C2755" s="29" t="str">
        <f>VLOOKUP(A2755,Sheet5!A:C,2,FALSE)</f>
        <v>UFY00040</v>
      </c>
      <c r="D2755" s="29" t="str">
        <f>VLOOKUP(A2755,Sheet5!A:C,3,FALSE)</f>
        <v>PU灰色一分光 MPC0574C</v>
      </c>
      <c r="E2755" s="36"/>
      <c r="F2755" s="121" t="s">
        <v>7733</v>
      </c>
      <c r="G2755" s="121" t="s">
        <v>7734</v>
      </c>
      <c r="H2755" s="74" t="s">
        <v>7698</v>
      </c>
      <c r="I2755" s="61"/>
      <c r="J2755" s="52"/>
      <c r="K2755" s="52"/>
      <c r="L2755" s="61">
        <v>10</v>
      </c>
    </row>
    <row r="2756" spans="1:12" x14ac:dyDescent="0.2">
      <c r="A2756" t="str">
        <f t="shared" si="136"/>
        <v>PT770 油性黑色精</v>
      </c>
      <c r="B2756" s="29"/>
      <c r="C2756" s="29" t="str">
        <f>VLOOKUP(A2756,Sheet5!A:C,2,FALSE)</f>
        <v>UFY00041</v>
      </c>
      <c r="D2756" s="29" t="str">
        <f>VLOOKUP(A2756,Sheet5!A:C,3,FALSE)</f>
        <v>油性黑色精 PT770</v>
      </c>
      <c r="E2756" s="36"/>
      <c r="F2756" s="121" t="s">
        <v>7735</v>
      </c>
      <c r="G2756" s="119" t="s">
        <v>7736</v>
      </c>
      <c r="H2756" s="74" t="s">
        <v>7698</v>
      </c>
      <c r="I2756" s="61"/>
      <c r="J2756" s="52"/>
      <c r="K2756" s="52"/>
      <c r="L2756" s="61">
        <v>36</v>
      </c>
    </row>
    <row r="2757" spans="1:12" x14ac:dyDescent="0.2">
      <c r="A2757" t="str">
        <f t="shared" si="136"/>
        <v>694-003 油性红色精</v>
      </c>
      <c r="B2757" s="29"/>
      <c r="C2757" s="29" t="str">
        <f>VLOOKUP(A2757,Sheet5!A:C,2,FALSE)</f>
        <v>UFY00042</v>
      </c>
      <c r="D2757" s="29" t="str">
        <f>VLOOKUP(A2757,Sheet5!A:C,3,FALSE)</f>
        <v>油性红色精 694-003</v>
      </c>
      <c r="E2757" s="36"/>
      <c r="F2757" s="121" t="s">
        <v>7737</v>
      </c>
      <c r="G2757" s="119" t="s">
        <v>7738</v>
      </c>
      <c r="H2757" s="74" t="s">
        <v>7698</v>
      </c>
      <c r="I2757" s="61"/>
      <c r="J2757" s="52"/>
      <c r="K2757" s="52"/>
      <c r="L2757" s="61">
        <v>5</v>
      </c>
    </row>
    <row r="2758" spans="1:12" x14ac:dyDescent="0.2">
      <c r="L2758" s="46"/>
    </row>
  </sheetData>
  <autoFilter ref="A2:Q2" xr:uid="{00000000-0001-0000-0400-000000000000}"/>
  <mergeCells count="4">
    <mergeCell ref="E1:E2"/>
    <mergeCell ref="F1:F2"/>
    <mergeCell ref="G1:G2"/>
    <mergeCell ref="H1:H2"/>
  </mergeCells>
  <phoneticPr fontId="10" type="noConversion"/>
  <conditionalFormatting sqref="B2684">
    <cfRule type="duplicateValues" dxfId="18" priority="10"/>
  </conditionalFormatting>
  <conditionalFormatting sqref="B2685">
    <cfRule type="duplicateValues" dxfId="17" priority="9"/>
  </conditionalFormatting>
  <conditionalFormatting sqref="B2686">
    <cfRule type="duplicateValues" dxfId="16" priority="8"/>
  </conditionalFormatting>
  <conditionalFormatting sqref="B2687">
    <cfRule type="duplicateValues" dxfId="15" priority="7"/>
  </conditionalFormatting>
  <conditionalFormatting sqref="B2688">
    <cfRule type="duplicateValues" dxfId="14" priority="6"/>
  </conditionalFormatting>
  <conditionalFormatting sqref="B2689">
    <cfRule type="duplicateValues" dxfId="13" priority="5"/>
  </conditionalFormatting>
  <conditionalFormatting sqref="B2690">
    <cfRule type="duplicateValues" dxfId="12" priority="4"/>
  </conditionalFormatting>
  <conditionalFormatting sqref="B2691">
    <cfRule type="duplicateValues" dxfId="11" priority="3"/>
  </conditionalFormatting>
  <conditionalFormatting sqref="B2692">
    <cfRule type="duplicateValues" dxfId="10" priority="2"/>
  </conditionalFormatting>
  <conditionalFormatting sqref="D1:D1048576">
    <cfRule type="duplicateValues" dxfId="0"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
  <sheetViews>
    <sheetView workbookViewId="0">
      <selection activeCell="K12" sqref="K12"/>
    </sheetView>
  </sheetViews>
  <sheetFormatPr defaultRowHeight="14.25" x14ac:dyDescent="0.2"/>
  <cols>
    <col min="2" max="2" width="16.375" customWidth="1"/>
    <col min="4" max="4" width="14.625" customWidth="1"/>
    <col min="5" max="5" width="18.25" customWidth="1"/>
    <col min="6" max="6" width="20.375" customWidth="1"/>
    <col min="7" max="7" width="17.125" customWidth="1"/>
  </cols>
  <sheetData>
    <row r="1" spans="1:7" ht="21.75" customHeight="1" x14ac:dyDescent="0.2">
      <c r="A1" s="52"/>
      <c r="B1" s="53" t="s">
        <v>7597</v>
      </c>
      <c r="C1" s="53" t="s">
        <v>7595</v>
      </c>
      <c r="D1" s="53" t="s">
        <v>7596</v>
      </c>
      <c r="E1" s="53" t="s">
        <v>7598</v>
      </c>
      <c r="F1" s="54" t="s">
        <v>7600</v>
      </c>
      <c r="G1" s="54" t="s">
        <v>7601</v>
      </c>
    </row>
    <row r="2" spans="1:7" ht="27.75" customHeight="1" x14ac:dyDescent="0.2">
      <c r="A2" s="53" t="s">
        <v>7593</v>
      </c>
      <c r="B2" s="52">
        <v>154</v>
      </c>
      <c r="C2" s="52">
        <v>202</v>
      </c>
      <c r="D2" s="53" t="s">
        <v>7599</v>
      </c>
      <c r="E2" s="52">
        <v>187</v>
      </c>
      <c r="F2" s="53" t="s">
        <v>7602</v>
      </c>
      <c r="G2" s="53" t="s">
        <v>7602</v>
      </c>
    </row>
    <row r="3" spans="1:7" ht="28.5" customHeight="1" x14ac:dyDescent="0.2">
      <c r="A3" s="53" t="s">
        <v>7594</v>
      </c>
      <c r="B3" s="52">
        <v>760</v>
      </c>
      <c r="C3" s="52">
        <v>2678</v>
      </c>
      <c r="D3" s="52">
        <v>115</v>
      </c>
      <c r="E3" s="52">
        <v>404</v>
      </c>
      <c r="F3" s="55">
        <f>D3/B3</f>
        <v>0.15131578947368421</v>
      </c>
      <c r="G3" s="55">
        <f>E3/C3</f>
        <v>0.1508588498879761</v>
      </c>
    </row>
  </sheetData>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695"/>
  <sheetViews>
    <sheetView topLeftCell="A2664" workbookViewId="0">
      <selection activeCell="B2687" sqref="B2687:B2695"/>
    </sheetView>
  </sheetViews>
  <sheetFormatPr defaultRowHeight="14.25" x14ac:dyDescent="0.2"/>
  <cols>
    <col min="1" max="1" width="14.375" style="60" customWidth="1"/>
    <col min="2" max="2" width="9" style="66"/>
    <col min="4" max="4" width="17.25" bestFit="1" customWidth="1"/>
    <col min="5" max="5" width="29.375" bestFit="1" customWidth="1"/>
  </cols>
  <sheetData>
    <row r="2" spans="1:2" x14ac:dyDescent="0.2">
      <c r="A2" s="62" t="s">
        <v>7588</v>
      </c>
    </row>
    <row r="3" spans="1:2" x14ac:dyDescent="0.2">
      <c r="A3" s="36" t="s">
        <v>2058</v>
      </c>
    </row>
    <row r="4" spans="1:2" x14ac:dyDescent="0.2">
      <c r="A4" s="36" t="s">
        <v>2060</v>
      </c>
    </row>
    <row r="5" spans="1:2" x14ac:dyDescent="0.2">
      <c r="A5" s="36" t="s">
        <v>2063</v>
      </c>
    </row>
    <row r="6" spans="1:2" x14ac:dyDescent="0.2">
      <c r="A6" s="36" t="s">
        <v>2065</v>
      </c>
    </row>
    <row r="7" spans="1:2" x14ac:dyDescent="0.2">
      <c r="A7" s="36" t="s">
        <v>2069</v>
      </c>
    </row>
    <row r="8" spans="1:2" x14ac:dyDescent="0.2">
      <c r="A8" s="36" t="s">
        <v>2073</v>
      </c>
    </row>
    <row r="9" spans="1:2" x14ac:dyDescent="0.2">
      <c r="A9" s="63" t="s">
        <v>2076</v>
      </c>
    </row>
    <row r="10" spans="1:2" x14ac:dyDescent="0.2">
      <c r="A10" s="36" t="s">
        <v>2078</v>
      </c>
      <c r="B10" s="66">
        <v>4000</v>
      </c>
    </row>
    <row r="11" spans="1:2" x14ac:dyDescent="0.2">
      <c r="A11" s="36" t="s">
        <v>2082</v>
      </c>
    </row>
    <row r="12" spans="1:2" x14ac:dyDescent="0.2">
      <c r="A12" s="36" t="s">
        <v>2083</v>
      </c>
    </row>
    <row r="13" spans="1:2" x14ac:dyDescent="0.2">
      <c r="A13" s="63" t="s">
        <v>2084</v>
      </c>
    </row>
    <row r="14" spans="1:2" x14ac:dyDescent="0.2">
      <c r="A14" s="63" t="s">
        <v>2086</v>
      </c>
    </row>
    <row r="15" spans="1:2" x14ac:dyDescent="0.2">
      <c r="A15" s="36" t="s">
        <v>2090</v>
      </c>
    </row>
    <row r="16" spans="1:2" x14ac:dyDescent="0.2">
      <c r="A16" s="36" t="s">
        <v>2092</v>
      </c>
    </row>
    <row r="17" spans="1:1" x14ac:dyDescent="0.2">
      <c r="A17" s="36" t="s">
        <v>2097</v>
      </c>
    </row>
    <row r="18" spans="1:1" x14ac:dyDescent="0.2">
      <c r="A18" s="36" t="s">
        <v>2099</v>
      </c>
    </row>
    <row r="19" spans="1:1" x14ac:dyDescent="0.2">
      <c r="A19" s="36" t="s">
        <v>2100</v>
      </c>
    </row>
    <row r="20" spans="1:1" x14ac:dyDescent="0.2">
      <c r="A20" s="36" t="s">
        <v>2101</v>
      </c>
    </row>
    <row r="21" spans="1:1" x14ac:dyDescent="0.2">
      <c r="A21" s="36" t="s">
        <v>2102</v>
      </c>
    </row>
    <row r="22" spans="1:1" x14ac:dyDescent="0.2">
      <c r="A22" s="36" t="s">
        <v>2104</v>
      </c>
    </row>
    <row r="23" spans="1:1" x14ac:dyDescent="0.2">
      <c r="A23" s="36" t="s">
        <v>2106</v>
      </c>
    </row>
    <row r="24" spans="1:1" x14ac:dyDescent="0.2">
      <c r="A24" s="36" t="s">
        <v>2107</v>
      </c>
    </row>
    <row r="25" spans="1:1" x14ac:dyDescent="0.2">
      <c r="A25" s="36" t="s">
        <v>2109</v>
      </c>
    </row>
    <row r="26" spans="1:1" x14ac:dyDescent="0.2">
      <c r="A26" s="36" t="s">
        <v>2112</v>
      </c>
    </row>
    <row r="27" spans="1:1" x14ac:dyDescent="0.2">
      <c r="A27" s="36" t="s">
        <v>2118</v>
      </c>
    </row>
    <row r="28" spans="1:1" x14ac:dyDescent="0.2">
      <c r="A28" s="36" t="s">
        <v>2120</v>
      </c>
    </row>
    <row r="29" spans="1:1" x14ac:dyDescent="0.2">
      <c r="A29" s="36" t="s">
        <v>2123</v>
      </c>
    </row>
    <row r="30" spans="1:1" x14ac:dyDescent="0.2">
      <c r="A30" s="36" t="s">
        <v>2125</v>
      </c>
    </row>
    <row r="31" spans="1:1" x14ac:dyDescent="0.2">
      <c r="A31" s="36" t="s">
        <v>2128</v>
      </c>
    </row>
    <row r="32" spans="1:1" x14ac:dyDescent="0.2">
      <c r="A32" s="36" t="s">
        <v>2130</v>
      </c>
    </row>
    <row r="33" spans="1:2" x14ac:dyDescent="0.2">
      <c r="A33" s="36" t="s">
        <v>2133</v>
      </c>
    </row>
    <row r="34" spans="1:2" x14ac:dyDescent="0.2">
      <c r="A34" s="36" t="s">
        <v>2135</v>
      </c>
    </row>
    <row r="35" spans="1:2" x14ac:dyDescent="0.2">
      <c r="A35" s="36" t="s">
        <v>2137</v>
      </c>
    </row>
    <row r="36" spans="1:2" x14ac:dyDescent="0.2">
      <c r="A36" s="36" t="s">
        <v>1215</v>
      </c>
      <c r="B36" s="66">
        <v>24</v>
      </c>
    </row>
    <row r="37" spans="1:2" x14ac:dyDescent="0.2">
      <c r="A37" s="36" t="s">
        <v>2142</v>
      </c>
    </row>
    <row r="38" spans="1:2" x14ac:dyDescent="0.2">
      <c r="A38" s="36" t="s">
        <v>2144</v>
      </c>
    </row>
    <row r="39" spans="1:2" x14ac:dyDescent="0.2">
      <c r="A39" s="36" t="s">
        <v>2146</v>
      </c>
    </row>
    <row r="40" spans="1:2" x14ac:dyDescent="0.2">
      <c r="A40" s="36" t="s">
        <v>2148</v>
      </c>
      <c r="B40" s="66">
        <v>31</v>
      </c>
    </row>
    <row r="41" spans="1:2" x14ac:dyDescent="0.2">
      <c r="A41" s="36" t="s">
        <v>2150</v>
      </c>
    </row>
    <row r="42" spans="1:2" x14ac:dyDescent="0.2">
      <c r="A42" s="36" t="s">
        <v>2152</v>
      </c>
      <c r="B42" s="66">
        <v>28</v>
      </c>
    </row>
    <row r="43" spans="1:2" x14ac:dyDescent="0.2">
      <c r="A43" s="36" t="s">
        <v>2154</v>
      </c>
    </row>
    <row r="44" spans="1:2" x14ac:dyDescent="0.2">
      <c r="A44" s="36" t="s">
        <v>2156</v>
      </c>
    </row>
    <row r="45" spans="1:2" x14ac:dyDescent="0.2">
      <c r="A45" s="36" t="s">
        <v>2159</v>
      </c>
    </row>
    <row r="46" spans="1:2" x14ac:dyDescent="0.2">
      <c r="A46" s="36" t="s">
        <v>2161</v>
      </c>
    </row>
    <row r="47" spans="1:2" x14ac:dyDescent="0.2">
      <c r="A47" s="36" t="s">
        <v>2163</v>
      </c>
    </row>
    <row r="48" spans="1:2" x14ac:dyDescent="0.2">
      <c r="A48" s="36" t="s">
        <v>2165</v>
      </c>
    </row>
    <row r="49" spans="1:2" x14ac:dyDescent="0.2">
      <c r="A49" s="36" t="s">
        <v>2167</v>
      </c>
    </row>
    <row r="50" spans="1:2" x14ac:dyDescent="0.2">
      <c r="A50" s="36" t="s">
        <v>2169</v>
      </c>
    </row>
    <row r="51" spans="1:2" x14ac:dyDescent="0.2">
      <c r="A51" s="36" t="s">
        <v>2171</v>
      </c>
    </row>
    <row r="52" spans="1:2" x14ac:dyDescent="0.2">
      <c r="A52" s="36" t="s">
        <v>2173</v>
      </c>
    </row>
    <row r="53" spans="1:2" x14ac:dyDescent="0.2">
      <c r="A53" s="36" t="s">
        <v>2177</v>
      </c>
    </row>
    <row r="54" spans="1:2" x14ac:dyDescent="0.2">
      <c r="A54" s="36" t="s">
        <v>2180</v>
      </c>
    </row>
    <row r="55" spans="1:2" x14ac:dyDescent="0.2">
      <c r="A55" s="36" t="s">
        <v>2182</v>
      </c>
    </row>
    <row r="56" spans="1:2" x14ac:dyDescent="0.2">
      <c r="A56" s="36" t="s">
        <v>2184</v>
      </c>
    </row>
    <row r="57" spans="1:2" x14ac:dyDescent="0.2">
      <c r="A57" s="36" t="s">
        <v>2186</v>
      </c>
      <c r="B57" s="66">
        <v>254</v>
      </c>
    </row>
    <row r="58" spans="1:2" x14ac:dyDescent="0.2">
      <c r="A58" s="36" t="s">
        <v>2188</v>
      </c>
    </row>
    <row r="59" spans="1:2" x14ac:dyDescent="0.2">
      <c r="A59" s="36" t="s">
        <v>2190</v>
      </c>
    </row>
    <row r="60" spans="1:2" x14ac:dyDescent="0.2">
      <c r="A60" s="36" t="s">
        <v>2192</v>
      </c>
    </row>
    <row r="61" spans="1:2" x14ac:dyDescent="0.2">
      <c r="A61" s="36" t="s">
        <v>2193</v>
      </c>
    </row>
    <row r="62" spans="1:2" x14ac:dyDescent="0.2">
      <c r="A62" s="36" t="s">
        <v>2194</v>
      </c>
    </row>
    <row r="63" spans="1:2" x14ac:dyDescent="0.2">
      <c r="A63" s="36" t="s">
        <v>2196</v>
      </c>
    </row>
    <row r="64" spans="1:2" x14ac:dyDescent="0.2">
      <c r="A64" s="36" t="s">
        <v>2198</v>
      </c>
      <c r="B64" s="66">
        <v>68</v>
      </c>
    </row>
    <row r="65" spans="1:2" x14ac:dyDescent="0.2">
      <c r="A65" s="36" t="s">
        <v>2201</v>
      </c>
    </row>
    <row r="66" spans="1:2" x14ac:dyDescent="0.2">
      <c r="A66" s="36" t="s">
        <v>2203</v>
      </c>
      <c r="B66" s="66">
        <v>22</v>
      </c>
    </row>
    <row r="67" spans="1:2" x14ac:dyDescent="0.2">
      <c r="A67" s="36" t="s">
        <v>2205</v>
      </c>
      <c r="B67" s="66">
        <v>60</v>
      </c>
    </row>
    <row r="68" spans="1:2" x14ac:dyDescent="0.2">
      <c r="A68" s="36" t="s">
        <v>2207</v>
      </c>
    </row>
    <row r="69" spans="1:2" x14ac:dyDescent="0.2">
      <c r="A69" s="36" t="s">
        <v>2209</v>
      </c>
    </row>
    <row r="70" spans="1:2" x14ac:dyDescent="0.2">
      <c r="A70" s="36" t="s">
        <v>2211</v>
      </c>
    </row>
    <row r="71" spans="1:2" x14ac:dyDescent="0.2">
      <c r="A71" s="36" t="s">
        <v>2213</v>
      </c>
      <c r="B71" s="66">
        <v>16</v>
      </c>
    </row>
    <row r="72" spans="1:2" x14ac:dyDescent="0.2">
      <c r="A72" s="36" t="s">
        <v>2215</v>
      </c>
    </row>
    <row r="73" spans="1:2" x14ac:dyDescent="0.2">
      <c r="A73" s="36" t="s">
        <v>2217</v>
      </c>
    </row>
    <row r="74" spans="1:2" x14ac:dyDescent="0.2">
      <c r="A74" s="36" t="s">
        <v>2219</v>
      </c>
    </row>
    <row r="75" spans="1:2" x14ac:dyDescent="0.2">
      <c r="A75" s="36" t="s">
        <v>2221</v>
      </c>
    </row>
    <row r="76" spans="1:2" x14ac:dyDescent="0.2">
      <c r="A76" s="36" t="s">
        <v>1193</v>
      </c>
      <c r="B76" s="66">
        <v>24</v>
      </c>
    </row>
    <row r="77" spans="1:2" x14ac:dyDescent="0.2">
      <c r="A77" s="36" t="s">
        <v>2224</v>
      </c>
    </row>
    <row r="78" spans="1:2" x14ac:dyDescent="0.2">
      <c r="A78" s="36" t="s">
        <v>2227</v>
      </c>
    </row>
    <row r="79" spans="1:2" x14ac:dyDescent="0.2">
      <c r="A79" s="36" t="s">
        <v>2230</v>
      </c>
      <c r="B79" s="66">
        <v>8</v>
      </c>
    </row>
    <row r="80" spans="1:2" x14ac:dyDescent="0.2">
      <c r="A80" s="36" t="s">
        <v>2232</v>
      </c>
    </row>
    <row r="81" spans="1:1" x14ac:dyDescent="0.2">
      <c r="A81" s="36" t="s">
        <v>2234</v>
      </c>
    </row>
    <row r="82" spans="1:1" x14ac:dyDescent="0.2">
      <c r="A82" s="36" t="s">
        <v>2236</v>
      </c>
    </row>
    <row r="83" spans="1:1" x14ac:dyDescent="0.2">
      <c r="A83" s="36" t="s">
        <v>2238</v>
      </c>
    </row>
    <row r="84" spans="1:1" x14ac:dyDescent="0.2">
      <c r="A84" s="36" t="s">
        <v>2240</v>
      </c>
    </row>
    <row r="85" spans="1:1" x14ac:dyDescent="0.2">
      <c r="A85" s="36" t="s">
        <v>2242</v>
      </c>
    </row>
    <row r="86" spans="1:1" x14ac:dyDescent="0.2">
      <c r="A86" s="36" t="s">
        <v>2243</v>
      </c>
    </row>
    <row r="87" spans="1:1" x14ac:dyDescent="0.2">
      <c r="A87" s="36" t="s">
        <v>2244</v>
      </c>
    </row>
    <row r="88" spans="1:1" x14ac:dyDescent="0.2">
      <c r="A88" s="36" t="s">
        <v>2245</v>
      </c>
    </row>
    <row r="89" spans="1:1" x14ac:dyDescent="0.2">
      <c r="A89" s="36" t="s">
        <v>2247</v>
      </c>
    </row>
    <row r="90" spans="1:1" x14ac:dyDescent="0.2">
      <c r="A90" s="36" t="s">
        <v>2249</v>
      </c>
    </row>
    <row r="91" spans="1:1" x14ac:dyDescent="0.2">
      <c r="A91" s="36" t="s">
        <v>2251</v>
      </c>
    </row>
    <row r="92" spans="1:1" x14ac:dyDescent="0.2">
      <c r="A92" s="36" t="s">
        <v>2253</v>
      </c>
    </row>
    <row r="93" spans="1:1" x14ac:dyDescent="0.2">
      <c r="A93" s="36" t="s">
        <v>2255</v>
      </c>
    </row>
    <row r="94" spans="1:1" x14ac:dyDescent="0.2">
      <c r="A94" s="36" t="s">
        <v>2256</v>
      </c>
    </row>
    <row r="95" spans="1:1" x14ac:dyDescent="0.2">
      <c r="A95" s="36" t="s">
        <v>2258</v>
      </c>
    </row>
    <row r="96" spans="1:1" x14ac:dyDescent="0.2">
      <c r="A96" s="36" t="s">
        <v>2260</v>
      </c>
    </row>
    <row r="97" spans="1:1" x14ac:dyDescent="0.2">
      <c r="A97" s="36" t="s">
        <v>2261</v>
      </c>
    </row>
    <row r="98" spans="1:1" x14ac:dyDescent="0.2">
      <c r="A98" s="36" t="s">
        <v>2262</v>
      </c>
    </row>
    <row r="99" spans="1:1" x14ac:dyDescent="0.2">
      <c r="A99" s="36" t="s">
        <v>2263</v>
      </c>
    </row>
    <row r="100" spans="1:1" x14ac:dyDescent="0.2">
      <c r="A100" s="36" t="s">
        <v>2264</v>
      </c>
    </row>
    <row r="101" spans="1:1" x14ac:dyDescent="0.2">
      <c r="A101" s="36" t="s">
        <v>2265</v>
      </c>
    </row>
    <row r="102" spans="1:1" x14ac:dyDescent="0.2">
      <c r="A102" s="36" t="s">
        <v>2267</v>
      </c>
    </row>
    <row r="103" spans="1:1" x14ac:dyDescent="0.2">
      <c r="A103" s="36" t="s">
        <v>2268</v>
      </c>
    </row>
    <row r="104" spans="1:1" x14ac:dyDescent="0.2">
      <c r="A104" s="36" t="s">
        <v>2269</v>
      </c>
    </row>
    <row r="105" spans="1:1" x14ac:dyDescent="0.2">
      <c r="A105" s="36" t="s">
        <v>2270</v>
      </c>
    </row>
    <row r="106" spans="1:1" x14ac:dyDescent="0.2">
      <c r="A106" s="36" t="s">
        <v>2272</v>
      </c>
    </row>
    <row r="107" spans="1:1" x14ac:dyDescent="0.2">
      <c r="A107" s="36" t="s">
        <v>1255</v>
      </c>
    </row>
    <row r="108" spans="1:1" x14ac:dyDescent="0.2">
      <c r="A108" s="36" t="s">
        <v>2274</v>
      </c>
    </row>
    <row r="109" spans="1:1" x14ac:dyDescent="0.2">
      <c r="A109" s="36" t="s">
        <v>2276</v>
      </c>
    </row>
    <row r="110" spans="1:1" x14ac:dyDescent="0.2">
      <c r="A110" s="36" t="s">
        <v>2278</v>
      </c>
    </row>
    <row r="111" spans="1:1" x14ac:dyDescent="0.2">
      <c r="A111" s="36" t="s">
        <v>2279</v>
      </c>
    </row>
    <row r="112" spans="1:1" x14ac:dyDescent="0.2">
      <c r="A112" s="36" t="s">
        <v>2281</v>
      </c>
    </row>
    <row r="113" spans="1:1" x14ac:dyDescent="0.2">
      <c r="A113" s="36" t="s">
        <v>2282</v>
      </c>
    </row>
    <row r="114" spans="1:1" x14ac:dyDescent="0.2">
      <c r="A114" s="36" t="s">
        <v>2284</v>
      </c>
    </row>
    <row r="115" spans="1:1" x14ac:dyDescent="0.2">
      <c r="A115" s="36" t="s">
        <v>2285</v>
      </c>
    </row>
    <row r="116" spans="1:1" x14ac:dyDescent="0.2">
      <c r="A116" s="36" t="s">
        <v>2287</v>
      </c>
    </row>
    <row r="117" spans="1:1" x14ac:dyDescent="0.2">
      <c r="A117" s="36" t="s">
        <v>2289</v>
      </c>
    </row>
    <row r="118" spans="1:1" x14ac:dyDescent="0.2">
      <c r="A118" s="36" t="s">
        <v>1253</v>
      </c>
    </row>
    <row r="119" spans="1:1" x14ac:dyDescent="0.2">
      <c r="A119" s="36" t="s">
        <v>2292</v>
      </c>
    </row>
    <row r="120" spans="1:1" x14ac:dyDescent="0.2">
      <c r="A120" s="36" t="s">
        <v>2294</v>
      </c>
    </row>
    <row r="121" spans="1:1" x14ac:dyDescent="0.2">
      <c r="A121" s="36" t="s">
        <v>2295</v>
      </c>
    </row>
    <row r="122" spans="1:1" x14ac:dyDescent="0.2">
      <c r="A122" s="36" t="s">
        <v>2297</v>
      </c>
    </row>
    <row r="123" spans="1:1" x14ac:dyDescent="0.2">
      <c r="A123" s="36" t="s">
        <v>2299</v>
      </c>
    </row>
    <row r="124" spans="1:1" x14ac:dyDescent="0.2">
      <c r="A124" s="36" t="s">
        <v>2301</v>
      </c>
    </row>
    <row r="125" spans="1:1" x14ac:dyDescent="0.2">
      <c r="A125" s="36" t="s">
        <v>2302</v>
      </c>
    </row>
    <row r="126" spans="1:1" x14ac:dyDescent="0.2">
      <c r="A126" s="36" t="s">
        <v>2303</v>
      </c>
    </row>
    <row r="127" spans="1:1" x14ac:dyDescent="0.2">
      <c r="A127" s="36" t="s">
        <v>2304</v>
      </c>
    </row>
    <row r="128" spans="1:1" x14ac:dyDescent="0.2">
      <c r="A128" s="36" t="s">
        <v>2305</v>
      </c>
    </row>
    <row r="129" spans="1:1" x14ac:dyDescent="0.2">
      <c r="A129" s="36" t="s">
        <v>2306</v>
      </c>
    </row>
    <row r="130" spans="1:1" x14ac:dyDescent="0.2">
      <c r="A130" s="36" t="s">
        <v>2307</v>
      </c>
    </row>
    <row r="131" spans="1:1" x14ac:dyDescent="0.2">
      <c r="A131" s="36" t="s">
        <v>2309</v>
      </c>
    </row>
    <row r="132" spans="1:1" x14ac:dyDescent="0.2">
      <c r="A132" s="36" t="s">
        <v>2311</v>
      </c>
    </row>
    <row r="133" spans="1:1" x14ac:dyDescent="0.2">
      <c r="A133" s="36" t="s">
        <v>2312</v>
      </c>
    </row>
    <row r="134" spans="1:1" x14ac:dyDescent="0.2">
      <c r="A134" s="36" t="s">
        <v>2313</v>
      </c>
    </row>
    <row r="135" spans="1:1" x14ac:dyDescent="0.2">
      <c r="A135" s="36" t="s">
        <v>2314</v>
      </c>
    </row>
    <row r="136" spans="1:1" x14ac:dyDescent="0.2">
      <c r="A136" s="36" t="s">
        <v>2316</v>
      </c>
    </row>
    <row r="137" spans="1:1" x14ac:dyDescent="0.2">
      <c r="A137" s="36" t="s">
        <v>2318</v>
      </c>
    </row>
    <row r="138" spans="1:1" x14ac:dyDescent="0.2">
      <c r="A138" s="36" t="s">
        <v>2319</v>
      </c>
    </row>
    <row r="139" spans="1:1" x14ac:dyDescent="0.2">
      <c r="A139" s="36" t="s">
        <v>2320</v>
      </c>
    </row>
    <row r="140" spans="1:1" x14ac:dyDescent="0.2">
      <c r="A140" s="36" t="s">
        <v>2321</v>
      </c>
    </row>
    <row r="141" spans="1:1" x14ac:dyDescent="0.2">
      <c r="A141" s="36" t="s">
        <v>2322</v>
      </c>
    </row>
    <row r="142" spans="1:1" x14ac:dyDescent="0.2">
      <c r="A142" s="36" t="s">
        <v>2324</v>
      </c>
    </row>
    <row r="143" spans="1:1" x14ac:dyDescent="0.2">
      <c r="A143" s="36" t="s">
        <v>2325</v>
      </c>
    </row>
    <row r="144" spans="1:1" x14ac:dyDescent="0.2">
      <c r="A144" s="36" t="s">
        <v>2328</v>
      </c>
    </row>
    <row r="145" spans="1:1" x14ac:dyDescent="0.2">
      <c r="A145" s="36" t="s">
        <v>2331</v>
      </c>
    </row>
    <row r="146" spans="1:1" x14ac:dyDescent="0.2">
      <c r="A146" s="36" t="s">
        <v>2332</v>
      </c>
    </row>
    <row r="147" spans="1:1" x14ac:dyDescent="0.2">
      <c r="A147" s="36" t="s">
        <v>2334</v>
      </c>
    </row>
    <row r="148" spans="1:1" x14ac:dyDescent="0.2">
      <c r="A148" s="36" t="s">
        <v>2336</v>
      </c>
    </row>
    <row r="149" spans="1:1" x14ac:dyDescent="0.2">
      <c r="A149" s="36" t="s">
        <v>2338</v>
      </c>
    </row>
    <row r="150" spans="1:1" x14ac:dyDescent="0.2">
      <c r="A150" s="36" t="s">
        <v>2340</v>
      </c>
    </row>
    <row r="151" spans="1:1" x14ac:dyDescent="0.2">
      <c r="A151" s="36" t="s">
        <v>2343</v>
      </c>
    </row>
    <row r="152" spans="1:1" x14ac:dyDescent="0.2">
      <c r="A152" s="36" t="s">
        <v>2346</v>
      </c>
    </row>
    <row r="153" spans="1:1" x14ac:dyDescent="0.2">
      <c r="A153" s="36" t="s">
        <v>2349</v>
      </c>
    </row>
    <row r="154" spans="1:1" x14ac:dyDescent="0.2">
      <c r="A154" s="36" t="s">
        <v>2352</v>
      </c>
    </row>
    <row r="155" spans="1:1" x14ac:dyDescent="0.2">
      <c r="A155" s="36" t="s">
        <v>2354</v>
      </c>
    </row>
    <row r="156" spans="1:1" x14ac:dyDescent="0.2">
      <c r="A156" s="36" t="s">
        <v>2357</v>
      </c>
    </row>
    <row r="157" spans="1:1" x14ac:dyDescent="0.2">
      <c r="A157" s="36" t="s">
        <v>2360</v>
      </c>
    </row>
    <row r="158" spans="1:1" x14ac:dyDescent="0.2">
      <c r="A158" s="36" t="s">
        <v>2363</v>
      </c>
    </row>
    <row r="159" spans="1:1" x14ac:dyDescent="0.2">
      <c r="A159" s="36" t="s">
        <v>2366</v>
      </c>
    </row>
    <row r="160" spans="1:1" x14ac:dyDescent="0.2">
      <c r="A160" s="36" t="s">
        <v>2369</v>
      </c>
    </row>
    <row r="161" spans="1:2" x14ac:dyDescent="0.2">
      <c r="A161" s="36" t="s">
        <v>2372</v>
      </c>
    </row>
    <row r="162" spans="1:2" x14ac:dyDescent="0.2">
      <c r="A162" s="36" t="s">
        <v>2375</v>
      </c>
    </row>
    <row r="163" spans="1:2" x14ac:dyDescent="0.2">
      <c r="A163" s="36" t="s">
        <v>2378</v>
      </c>
    </row>
    <row r="164" spans="1:2" x14ac:dyDescent="0.2">
      <c r="A164" s="36" t="s">
        <v>2381</v>
      </c>
    </row>
    <row r="165" spans="1:2" x14ac:dyDescent="0.2">
      <c r="A165" s="36" t="s">
        <v>2384</v>
      </c>
    </row>
    <row r="166" spans="1:2" x14ac:dyDescent="0.2">
      <c r="A166" s="36" t="s">
        <v>2386</v>
      </c>
    </row>
    <row r="167" spans="1:2" x14ac:dyDescent="0.2">
      <c r="A167" s="36" t="s">
        <v>2388</v>
      </c>
    </row>
    <row r="168" spans="1:2" x14ac:dyDescent="0.2">
      <c r="A168" s="36" t="s">
        <v>2391</v>
      </c>
    </row>
    <row r="169" spans="1:2" x14ac:dyDescent="0.2">
      <c r="A169" s="36" t="s">
        <v>2394</v>
      </c>
    </row>
    <row r="170" spans="1:2" x14ac:dyDescent="0.2">
      <c r="A170" s="36" t="s">
        <v>2397</v>
      </c>
    </row>
    <row r="171" spans="1:2" x14ac:dyDescent="0.2">
      <c r="A171" s="36" t="s">
        <v>2400</v>
      </c>
    </row>
    <row r="172" spans="1:2" x14ac:dyDescent="0.2">
      <c r="A172" s="36" t="s">
        <v>2403</v>
      </c>
    </row>
    <row r="173" spans="1:2" x14ac:dyDescent="0.2">
      <c r="A173" s="36" t="s">
        <v>2406</v>
      </c>
    </row>
    <row r="174" spans="1:2" x14ac:dyDescent="0.2">
      <c r="A174" s="36" t="s">
        <v>2409</v>
      </c>
      <c r="B174" s="66">
        <v>50</v>
      </c>
    </row>
    <row r="175" spans="1:2" x14ac:dyDescent="0.2">
      <c r="A175" s="36" t="s">
        <v>2412</v>
      </c>
    </row>
    <row r="176" spans="1:2" x14ac:dyDescent="0.2">
      <c r="A176" s="36" t="s">
        <v>2414</v>
      </c>
    </row>
    <row r="177" spans="1:1" x14ac:dyDescent="0.2">
      <c r="A177" s="36" t="s">
        <v>2416</v>
      </c>
    </row>
    <row r="178" spans="1:1" x14ac:dyDescent="0.2">
      <c r="A178" s="36" t="s">
        <v>2420</v>
      </c>
    </row>
    <row r="179" spans="1:1" x14ac:dyDescent="0.2">
      <c r="A179" s="36" t="s">
        <v>2422</v>
      </c>
    </row>
    <row r="180" spans="1:1" x14ac:dyDescent="0.2">
      <c r="A180" s="36" t="s">
        <v>2425</v>
      </c>
    </row>
    <row r="181" spans="1:1" x14ac:dyDescent="0.2">
      <c r="A181" s="36" t="s">
        <v>2428</v>
      </c>
    </row>
    <row r="182" spans="1:1" x14ac:dyDescent="0.2">
      <c r="A182" s="36" t="s">
        <v>2431</v>
      </c>
    </row>
    <row r="183" spans="1:1" x14ac:dyDescent="0.2">
      <c r="A183" s="36" t="s">
        <v>2434</v>
      </c>
    </row>
    <row r="184" spans="1:1" x14ac:dyDescent="0.2">
      <c r="A184" s="36" t="s">
        <v>2437</v>
      </c>
    </row>
    <row r="185" spans="1:1" x14ac:dyDescent="0.2">
      <c r="A185" s="36" t="s">
        <v>2440</v>
      </c>
    </row>
    <row r="186" spans="1:1" x14ac:dyDescent="0.2">
      <c r="A186" s="36" t="s">
        <v>2442</v>
      </c>
    </row>
    <row r="187" spans="1:1" x14ac:dyDescent="0.2">
      <c r="A187" s="36" t="s">
        <v>2445</v>
      </c>
    </row>
    <row r="188" spans="1:1" x14ac:dyDescent="0.2">
      <c r="A188" s="36" t="s">
        <v>2448</v>
      </c>
    </row>
    <row r="189" spans="1:1" x14ac:dyDescent="0.2">
      <c r="A189" s="36" t="s">
        <v>2450</v>
      </c>
    </row>
    <row r="190" spans="1:1" x14ac:dyDescent="0.2">
      <c r="A190" s="36" t="s">
        <v>2452</v>
      </c>
    </row>
    <row r="191" spans="1:1" x14ac:dyDescent="0.2">
      <c r="A191" s="36" t="s">
        <v>2455</v>
      </c>
    </row>
    <row r="192" spans="1:1" x14ac:dyDescent="0.2">
      <c r="A192" s="36" t="s">
        <v>2458</v>
      </c>
    </row>
    <row r="193" spans="1:2" x14ac:dyDescent="0.2">
      <c r="A193" s="36" t="s">
        <v>2460</v>
      </c>
    </row>
    <row r="194" spans="1:2" x14ac:dyDescent="0.2">
      <c r="A194" s="36" t="s">
        <v>2462</v>
      </c>
    </row>
    <row r="195" spans="1:2" x14ac:dyDescent="0.2">
      <c r="A195" s="36" t="s">
        <v>2465</v>
      </c>
    </row>
    <row r="196" spans="1:2" x14ac:dyDescent="0.2">
      <c r="A196" s="36" t="s">
        <v>2468</v>
      </c>
    </row>
    <row r="197" spans="1:2" x14ac:dyDescent="0.2">
      <c r="A197" s="36" t="s">
        <v>2472</v>
      </c>
    </row>
    <row r="198" spans="1:2" x14ac:dyDescent="0.2">
      <c r="A198" s="36" t="s">
        <v>2475</v>
      </c>
    </row>
    <row r="199" spans="1:2" x14ac:dyDescent="0.2">
      <c r="A199" s="36" t="s">
        <v>2478</v>
      </c>
    </row>
    <row r="200" spans="1:2" x14ac:dyDescent="0.2">
      <c r="A200" s="36" t="s">
        <v>2481</v>
      </c>
    </row>
    <row r="201" spans="1:2" x14ac:dyDescent="0.2">
      <c r="A201" s="36" t="s">
        <v>2485</v>
      </c>
    </row>
    <row r="202" spans="1:2" x14ac:dyDescent="0.2">
      <c r="A202" s="36" t="s">
        <v>2488</v>
      </c>
    </row>
    <row r="203" spans="1:2" x14ac:dyDescent="0.2">
      <c r="A203" s="63" t="s">
        <v>2492</v>
      </c>
    </row>
    <row r="204" spans="1:2" x14ac:dyDescent="0.2">
      <c r="A204" s="63" t="s">
        <v>2495</v>
      </c>
      <c r="B204" s="66">
        <v>3000</v>
      </c>
    </row>
    <row r="205" spans="1:2" x14ac:dyDescent="0.2">
      <c r="A205" s="63" t="s">
        <v>1378</v>
      </c>
      <c r="B205" s="66">
        <v>18350</v>
      </c>
    </row>
    <row r="206" spans="1:2" x14ac:dyDescent="0.2">
      <c r="A206" s="63" t="s">
        <v>2500</v>
      </c>
      <c r="B206" s="66">
        <v>13050</v>
      </c>
    </row>
    <row r="207" spans="1:2" x14ac:dyDescent="0.2">
      <c r="A207" s="63" t="s">
        <v>2503</v>
      </c>
    </row>
    <row r="208" spans="1:2" x14ac:dyDescent="0.2">
      <c r="A208" s="63" t="s">
        <v>2506</v>
      </c>
      <c r="B208" s="66">
        <v>7746</v>
      </c>
    </row>
    <row r="209" spans="1:2" x14ac:dyDescent="0.2">
      <c r="A209" s="63" t="s">
        <v>1333</v>
      </c>
      <c r="B209" s="66">
        <v>56400</v>
      </c>
    </row>
    <row r="210" spans="1:2" x14ac:dyDescent="0.2">
      <c r="A210" s="63" t="s">
        <v>2511</v>
      </c>
    </row>
    <row r="211" spans="1:2" x14ac:dyDescent="0.2">
      <c r="A211" s="63" t="s">
        <v>1324</v>
      </c>
      <c r="B211" s="66">
        <v>48400</v>
      </c>
    </row>
    <row r="212" spans="1:2" x14ac:dyDescent="0.2">
      <c r="A212" s="63" t="s">
        <v>1326</v>
      </c>
    </row>
    <row r="213" spans="1:2" x14ac:dyDescent="0.2">
      <c r="A213" s="63" t="s">
        <v>2516</v>
      </c>
      <c r="B213" s="66">
        <v>9160</v>
      </c>
    </row>
    <row r="214" spans="1:2" x14ac:dyDescent="0.2">
      <c r="A214" s="63" t="s">
        <v>2518</v>
      </c>
      <c r="B214" s="66">
        <v>3000</v>
      </c>
    </row>
    <row r="215" spans="1:2" x14ac:dyDescent="0.2">
      <c r="A215" s="63" t="s">
        <v>1453</v>
      </c>
      <c r="B215" s="66">
        <v>32523</v>
      </c>
    </row>
    <row r="216" spans="1:2" x14ac:dyDescent="0.2">
      <c r="A216" s="63" t="s">
        <v>2523</v>
      </c>
      <c r="B216" s="66">
        <v>4400</v>
      </c>
    </row>
    <row r="217" spans="1:2" x14ac:dyDescent="0.2">
      <c r="A217" s="63" t="s">
        <v>2526</v>
      </c>
      <c r="B217" s="66">
        <v>2000</v>
      </c>
    </row>
    <row r="218" spans="1:2" x14ac:dyDescent="0.2">
      <c r="A218" s="63" t="s">
        <v>2529</v>
      </c>
      <c r="B218" s="66">
        <v>8000</v>
      </c>
    </row>
    <row r="219" spans="1:2" x14ac:dyDescent="0.2">
      <c r="A219" s="63" t="s">
        <v>1370</v>
      </c>
      <c r="B219" s="66">
        <v>2000</v>
      </c>
    </row>
    <row r="220" spans="1:2" x14ac:dyDescent="0.2">
      <c r="A220" s="63" t="s">
        <v>2534</v>
      </c>
      <c r="B220" s="66">
        <v>65000</v>
      </c>
    </row>
    <row r="221" spans="1:2" x14ac:dyDescent="0.2">
      <c r="A221" s="63" t="s">
        <v>2537</v>
      </c>
      <c r="B221" s="66">
        <v>48000</v>
      </c>
    </row>
    <row r="222" spans="1:2" x14ac:dyDescent="0.2">
      <c r="A222" s="63" t="s">
        <v>2540</v>
      </c>
    </row>
    <row r="223" spans="1:2" x14ac:dyDescent="0.2">
      <c r="A223" s="63" t="s">
        <v>2542</v>
      </c>
    </row>
    <row r="224" spans="1:2" x14ac:dyDescent="0.2">
      <c r="A224" s="63" t="s">
        <v>1364</v>
      </c>
    </row>
    <row r="225" spans="1:2" x14ac:dyDescent="0.2">
      <c r="A225" s="63" t="s">
        <v>2547</v>
      </c>
      <c r="B225" s="66">
        <v>4300</v>
      </c>
    </row>
    <row r="226" spans="1:2" x14ac:dyDescent="0.2">
      <c r="A226" s="63" t="s">
        <v>2549</v>
      </c>
    </row>
    <row r="227" spans="1:2" x14ac:dyDescent="0.2">
      <c r="A227" s="63" t="s">
        <v>2551</v>
      </c>
    </row>
    <row r="228" spans="1:2" x14ac:dyDescent="0.2">
      <c r="A228" s="63" t="s">
        <v>2554</v>
      </c>
    </row>
    <row r="229" spans="1:2" x14ac:dyDescent="0.2">
      <c r="A229" s="63" t="s">
        <v>2556</v>
      </c>
      <c r="B229" s="66">
        <v>500</v>
      </c>
    </row>
    <row r="230" spans="1:2" x14ac:dyDescent="0.2">
      <c r="A230" s="63" t="s">
        <v>2559</v>
      </c>
    </row>
    <row r="231" spans="1:2" x14ac:dyDescent="0.2">
      <c r="A231" s="63" t="s">
        <v>2562</v>
      </c>
    </row>
    <row r="232" spans="1:2" x14ac:dyDescent="0.2">
      <c r="A232" s="63" t="s">
        <v>2565</v>
      </c>
    </row>
    <row r="233" spans="1:2" x14ac:dyDescent="0.2">
      <c r="A233" s="63" t="s">
        <v>2568</v>
      </c>
    </row>
    <row r="234" spans="1:2" x14ac:dyDescent="0.2">
      <c r="A234" s="63" t="s">
        <v>2571</v>
      </c>
    </row>
    <row r="235" spans="1:2" x14ac:dyDescent="0.2">
      <c r="A235" s="63" t="s">
        <v>2574</v>
      </c>
    </row>
    <row r="236" spans="1:2" x14ac:dyDescent="0.2">
      <c r="A236" s="63" t="s">
        <v>2577</v>
      </c>
    </row>
    <row r="237" spans="1:2" x14ac:dyDescent="0.2">
      <c r="A237" s="63" t="s">
        <v>2580</v>
      </c>
    </row>
    <row r="238" spans="1:2" x14ac:dyDescent="0.2">
      <c r="A238" s="63" t="s">
        <v>2582</v>
      </c>
    </row>
    <row r="239" spans="1:2" x14ac:dyDescent="0.2">
      <c r="A239" s="63" t="s">
        <v>2585</v>
      </c>
    </row>
    <row r="240" spans="1:2" x14ac:dyDescent="0.2">
      <c r="A240" s="63" t="s">
        <v>2587</v>
      </c>
    </row>
    <row r="241" spans="1:1" x14ac:dyDescent="0.2">
      <c r="A241" s="63" t="s">
        <v>2590</v>
      </c>
    </row>
    <row r="242" spans="1:1" x14ac:dyDescent="0.2">
      <c r="A242" s="63" t="s">
        <v>1381</v>
      </c>
    </row>
    <row r="243" spans="1:1" x14ac:dyDescent="0.2">
      <c r="A243" s="63" t="s">
        <v>2595</v>
      </c>
    </row>
    <row r="244" spans="1:1" x14ac:dyDescent="0.2">
      <c r="A244" s="63" t="s">
        <v>2598</v>
      </c>
    </row>
    <row r="245" spans="1:1" x14ac:dyDescent="0.2">
      <c r="A245" s="63" t="s">
        <v>2601</v>
      </c>
    </row>
    <row r="246" spans="1:1" x14ac:dyDescent="0.2">
      <c r="A246" s="63" t="s">
        <v>2604</v>
      </c>
    </row>
    <row r="247" spans="1:1" x14ac:dyDescent="0.2">
      <c r="A247" s="63" t="s">
        <v>2607</v>
      </c>
    </row>
    <row r="248" spans="1:1" x14ac:dyDescent="0.2">
      <c r="A248" s="63" t="s">
        <v>2610</v>
      </c>
    </row>
    <row r="249" spans="1:1" x14ac:dyDescent="0.2">
      <c r="A249" s="63" t="s">
        <v>2613</v>
      </c>
    </row>
    <row r="250" spans="1:1" x14ac:dyDescent="0.2">
      <c r="A250" s="63" t="s">
        <v>2615</v>
      </c>
    </row>
    <row r="251" spans="1:1" x14ac:dyDescent="0.2">
      <c r="A251" s="63" t="s">
        <v>2619</v>
      </c>
    </row>
    <row r="252" spans="1:1" x14ac:dyDescent="0.2">
      <c r="A252" s="63" t="s">
        <v>2621</v>
      </c>
    </row>
    <row r="253" spans="1:1" x14ac:dyDescent="0.2">
      <c r="A253" s="63" t="s">
        <v>2624</v>
      </c>
    </row>
    <row r="254" spans="1:1" x14ac:dyDescent="0.2">
      <c r="A254" s="63" t="s">
        <v>2627</v>
      </c>
    </row>
    <row r="255" spans="1:1" x14ac:dyDescent="0.2">
      <c r="A255" s="63" t="s">
        <v>2630</v>
      </c>
    </row>
    <row r="256" spans="1:1" x14ac:dyDescent="0.2">
      <c r="A256" s="63" t="s">
        <v>2632</v>
      </c>
    </row>
    <row r="257" spans="1:2" x14ac:dyDescent="0.2">
      <c r="A257" s="63" t="s">
        <v>2635</v>
      </c>
    </row>
    <row r="258" spans="1:2" x14ac:dyDescent="0.2">
      <c r="A258" s="63" t="s">
        <v>2638</v>
      </c>
    </row>
    <row r="259" spans="1:2" x14ac:dyDescent="0.2">
      <c r="A259" s="63" t="s">
        <v>2640</v>
      </c>
    </row>
    <row r="260" spans="1:2" x14ac:dyDescent="0.2">
      <c r="A260" s="63" t="s">
        <v>2643</v>
      </c>
    </row>
    <row r="261" spans="1:2" x14ac:dyDescent="0.2">
      <c r="A261" s="63" t="s">
        <v>2645</v>
      </c>
    </row>
    <row r="262" spans="1:2" x14ac:dyDescent="0.2">
      <c r="A262" s="63" t="s">
        <v>2648</v>
      </c>
    </row>
    <row r="263" spans="1:2" x14ac:dyDescent="0.2">
      <c r="A263" s="63" t="s">
        <v>2649</v>
      </c>
    </row>
    <row r="264" spans="1:2" x14ac:dyDescent="0.2">
      <c r="A264" s="63" t="s">
        <v>1319</v>
      </c>
    </row>
    <row r="265" spans="1:2" x14ac:dyDescent="0.2">
      <c r="A265" s="63" t="s">
        <v>2651</v>
      </c>
      <c r="B265" s="66">
        <v>640</v>
      </c>
    </row>
    <row r="266" spans="1:2" x14ac:dyDescent="0.2">
      <c r="A266" s="63" t="s">
        <v>2654</v>
      </c>
    </row>
    <row r="267" spans="1:2" x14ac:dyDescent="0.2">
      <c r="A267" s="63" t="s">
        <v>2657</v>
      </c>
    </row>
    <row r="268" spans="1:2" x14ac:dyDescent="0.2">
      <c r="A268" s="63" t="s">
        <v>2660</v>
      </c>
    </row>
    <row r="269" spans="1:2" x14ac:dyDescent="0.2">
      <c r="A269" s="63" t="s">
        <v>1300</v>
      </c>
      <c r="B269" s="66">
        <v>879</v>
      </c>
    </row>
    <row r="270" spans="1:2" x14ac:dyDescent="0.2">
      <c r="A270" s="63" t="s">
        <v>2665</v>
      </c>
    </row>
    <row r="271" spans="1:2" x14ac:dyDescent="0.2">
      <c r="A271" s="63" t="s">
        <v>2668</v>
      </c>
    </row>
    <row r="272" spans="1:2" x14ac:dyDescent="0.2">
      <c r="A272" s="63" t="s">
        <v>2671</v>
      </c>
    </row>
    <row r="273" spans="1:2" x14ac:dyDescent="0.2">
      <c r="A273" s="63" t="s">
        <v>2674</v>
      </c>
    </row>
    <row r="274" spans="1:2" x14ac:dyDescent="0.2">
      <c r="A274" s="63" t="s">
        <v>2676</v>
      </c>
    </row>
    <row r="275" spans="1:2" x14ac:dyDescent="0.2">
      <c r="A275" s="63" t="s">
        <v>2679</v>
      </c>
    </row>
    <row r="276" spans="1:2" x14ac:dyDescent="0.2">
      <c r="A276" s="63" t="s">
        <v>2681</v>
      </c>
    </row>
    <row r="277" spans="1:2" x14ac:dyDescent="0.2">
      <c r="A277" s="63" t="s">
        <v>2683</v>
      </c>
    </row>
    <row r="278" spans="1:2" x14ac:dyDescent="0.2">
      <c r="A278" s="63" t="s">
        <v>1425</v>
      </c>
    </row>
    <row r="279" spans="1:2" x14ac:dyDescent="0.2">
      <c r="A279" s="36" t="s">
        <v>2688</v>
      </c>
    </row>
    <row r="280" spans="1:2" x14ac:dyDescent="0.2">
      <c r="A280" s="63" t="s">
        <v>2691</v>
      </c>
    </row>
    <row r="281" spans="1:2" x14ac:dyDescent="0.2">
      <c r="A281" s="63" t="s">
        <v>2695</v>
      </c>
    </row>
    <row r="282" spans="1:2" x14ac:dyDescent="0.2">
      <c r="A282" s="63" t="s">
        <v>2698</v>
      </c>
    </row>
    <row r="283" spans="1:2" x14ac:dyDescent="0.2">
      <c r="A283" s="63" t="s">
        <v>2702</v>
      </c>
    </row>
    <row r="284" spans="1:2" x14ac:dyDescent="0.2">
      <c r="A284" s="63" t="s">
        <v>2705</v>
      </c>
    </row>
    <row r="285" spans="1:2" x14ac:dyDescent="0.2">
      <c r="A285" s="63" t="s">
        <v>2709</v>
      </c>
    </row>
    <row r="286" spans="1:2" x14ac:dyDescent="0.2">
      <c r="A286" s="63" t="s">
        <v>2712</v>
      </c>
      <c r="B286" s="66">
        <v>600</v>
      </c>
    </row>
    <row r="287" spans="1:2" x14ac:dyDescent="0.2">
      <c r="A287" s="63" t="s">
        <v>1362</v>
      </c>
      <c r="B287" s="66">
        <v>3750</v>
      </c>
    </row>
    <row r="288" spans="1:2" x14ac:dyDescent="0.2">
      <c r="A288" s="63" t="s">
        <v>2717</v>
      </c>
      <c r="B288" s="66">
        <v>24000</v>
      </c>
    </row>
    <row r="289" spans="1:2" x14ac:dyDescent="0.2">
      <c r="A289" s="63" t="s">
        <v>2720</v>
      </c>
      <c r="B289" s="66">
        <v>36136</v>
      </c>
    </row>
    <row r="290" spans="1:2" x14ac:dyDescent="0.2">
      <c r="A290" s="63" t="s">
        <v>2722</v>
      </c>
      <c r="B290" s="66">
        <v>4858</v>
      </c>
    </row>
    <row r="291" spans="1:2" x14ac:dyDescent="0.2">
      <c r="A291" s="63" t="s">
        <v>2725</v>
      </c>
      <c r="B291" s="66">
        <v>38965</v>
      </c>
    </row>
    <row r="292" spans="1:2" x14ac:dyDescent="0.2">
      <c r="A292" s="63" t="s">
        <v>2728</v>
      </c>
      <c r="B292" s="66">
        <v>21060</v>
      </c>
    </row>
    <row r="293" spans="1:2" x14ac:dyDescent="0.2">
      <c r="A293" s="63" t="s">
        <v>2731</v>
      </c>
    </row>
    <row r="294" spans="1:2" x14ac:dyDescent="0.2">
      <c r="A294" s="63" t="s">
        <v>2733</v>
      </c>
      <c r="B294" s="66">
        <v>2950</v>
      </c>
    </row>
    <row r="295" spans="1:2" x14ac:dyDescent="0.2">
      <c r="A295" s="63" t="s">
        <v>2735</v>
      </c>
      <c r="B295" s="66">
        <v>11600</v>
      </c>
    </row>
    <row r="296" spans="1:2" x14ac:dyDescent="0.2">
      <c r="A296" s="63" t="s">
        <v>2737</v>
      </c>
    </row>
    <row r="297" spans="1:2" x14ac:dyDescent="0.2">
      <c r="A297" s="63" t="s">
        <v>1331</v>
      </c>
      <c r="B297" s="66">
        <v>2100</v>
      </c>
    </row>
    <row r="298" spans="1:2" x14ac:dyDescent="0.2">
      <c r="A298" s="63" t="s">
        <v>2741</v>
      </c>
    </row>
    <row r="299" spans="1:2" x14ac:dyDescent="0.2">
      <c r="A299" s="63" t="s">
        <v>2744</v>
      </c>
    </row>
    <row r="300" spans="1:2" x14ac:dyDescent="0.2">
      <c r="A300" s="63" t="s">
        <v>2747</v>
      </c>
    </row>
    <row r="301" spans="1:2" x14ac:dyDescent="0.2">
      <c r="A301" s="63" t="s">
        <v>2750</v>
      </c>
    </row>
    <row r="302" spans="1:2" x14ac:dyDescent="0.2">
      <c r="A302" s="63" t="s">
        <v>2753</v>
      </c>
    </row>
    <row r="303" spans="1:2" x14ac:dyDescent="0.2">
      <c r="A303" s="63" t="s">
        <v>2756</v>
      </c>
    </row>
    <row r="304" spans="1:2" x14ac:dyDescent="0.2">
      <c r="A304" s="63" t="s">
        <v>2759</v>
      </c>
    </row>
    <row r="305" spans="1:2" x14ac:dyDescent="0.2">
      <c r="A305" s="63" t="s">
        <v>2762</v>
      </c>
    </row>
    <row r="306" spans="1:2" x14ac:dyDescent="0.2">
      <c r="A306" s="63" t="s">
        <v>2765</v>
      </c>
    </row>
    <row r="307" spans="1:2" x14ac:dyDescent="0.2">
      <c r="A307" s="63" t="s">
        <v>2768</v>
      </c>
      <c r="B307" s="66">
        <v>60</v>
      </c>
    </row>
    <row r="308" spans="1:2" x14ac:dyDescent="0.2">
      <c r="A308" s="63" t="s">
        <v>2771</v>
      </c>
      <c r="B308" s="66">
        <v>1060</v>
      </c>
    </row>
    <row r="309" spans="1:2" x14ac:dyDescent="0.2">
      <c r="A309" s="36" t="s">
        <v>2774</v>
      </c>
    </row>
    <row r="310" spans="1:2" x14ac:dyDescent="0.2">
      <c r="A310" s="63" t="s">
        <v>2777</v>
      </c>
    </row>
    <row r="311" spans="1:2" x14ac:dyDescent="0.2">
      <c r="A311" s="63" t="s">
        <v>1400</v>
      </c>
      <c r="B311" s="66">
        <v>3500</v>
      </c>
    </row>
    <row r="312" spans="1:2" x14ac:dyDescent="0.2">
      <c r="A312" s="63" t="s">
        <v>1372</v>
      </c>
    </row>
    <row r="313" spans="1:2" x14ac:dyDescent="0.2">
      <c r="A313" s="63" t="s">
        <v>2783</v>
      </c>
    </row>
    <row r="314" spans="1:2" x14ac:dyDescent="0.2">
      <c r="A314" s="63" t="s">
        <v>2785</v>
      </c>
    </row>
    <row r="315" spans="1:2" x14ac:dyDescent="0.2">
      <c r="A315" s="63" t="s">
        <v>2787</v>
      </c>
      <c r="B315" s="66">
        <v>20000</v>
      </c>
    </row>
    <row r="316" spans="1:2" x14ac:dyDescent="0.2">
      <c r="A316" s="63" t="s">
        <v>2790</v>
      </c>
    </row>
    <row r="317" spans="1:2" x14ac:dyDescent="0.2">
      <c r="A317" s="63" t="s">
        <v>2793</v>
      </c>
    </row>
    <row r="318" spans="1:2" x14ac:dyDescent="0.2">
      <c r="A318" s="63" t="s">
        <v>1459</v>
      </c>
    </row>
    <row r="319" spans="1:2" x14ac:dyDescent="0.2">
      <c r="A319" s="63" t="s">
        <v>2798</v>
      </c>
    </row>
    <row r="320" spans="1:2" x14ac:dyDescent="0.2">
      <c r="A320" s="63" t="s">
        <v>2801</v>
      </c>
    </row>
    <row r="321" spans="1:3" x14ac:dyDescent="0.2">
      <c r="A321" s="63" t="s">
        <v>2804</v>
      </c>
    </row>
    <row r="322" spans="1:3" x14ac:dyDescent="0.2">
      <c r="A322" s="63" t="s">
        <v>2807</v>
      </c>
      <c r="B322" s="66">
        <v>50000</v>
      </c>
    </row>
    <row r="323" spans="1:3" x14ac:dyDescent="0.2">
      <c r="A323" s="63" t="s">
        <v>2809</v>
      </c>
    </row>
    <row r="324" spans="1:3" x14ac:dyDescent="0.2">
      <c r="A324" s="63" t="s">
        <v>2811</v>
      </c>
    </row>
    <row r="325" spans="1:3" x14ac:dyDescent="0.2">
      <c r="A325" s="63" t="s">
        <v>2813</v>
      </c>
    </row>
    <row r="326" spans="1:3" x14ac:dyDescent="0.2">
      <c r="A326" s="36" t="s">
        <v>2816</v>
      </c>
    </row>
    <row r="327" spans="1:3" x14ac:dyDescent="0.2">
      <c r="A327" s="63" t="s">
        <v>2819</v>
      </c>
    </row>
    <row r="328" spans="1:3" x14ac:dyDescent="0.2">
      <c r="A328" s="63" t="s">
        <v>2822</v>
      </c>
      <c r="B328" s="66">
        <v>440</v>
      </c>
    </row>
    <row r="329" spans="1:3" x14ac:dyDescent="0.2">
      <c r="A329" s="63" t="s">
        <v>2825</v>
      </c>
    </row>
    <row r="330" spans="1:3" x14ac:dyDescent="0.2">
      <c r="A330" s="63" t="s">
        <v>2828</v>
      </c>
    </row>
    <row r="331" spans="1:3" x14ac:dyDescent="0.2">
      <c r="A331" s="63" t="s">
        <v>2831</v>
      </c>
    </row>
    <row r="332" spans="1:3" x14ac:dyDescent="0.2">
      <c r="A332" s="36" t="s">
        <v>2834</v>
      </c>
    </row>
    <row r="333" spans="1:3" x14ac:dyDescent="0.2">
      <c r="A333" s="63" t="s">
        <v>2837</v>
      </c>
      <c r="B333" s="66">
        <v>4</v>
      </c>
      <c r="C333" s="56" t="s">
        <v>7638</v>
      </c>
    </row>
    <row r="334" spans="1:3" s="49" customFormat="1" x14ac:dyDescent="0.2">
      <c r="A334" s="26" t="s">
        <v>1461</v>
      </c>
      <c r="B334" s="66">
        <v>450</v>
      </c>
    </row>
    <row r="335" spans="1:3" x14ac:dyDescent="0.2">
      <c r="A335" s="63" t="s">
        <v>1367</v>
      </c>
    </row>
    <row r="336" spans="1:3" x14ac:dyDescent="0.2">
      <c r="A336" s="63" t="s">
        <v>2843</v>
      </c>
    </row>
    <row r="337" spans="1:2" x14ac:dyDescent="0.2">
      <c r="A337" s="63" t="s">
        <v>2845</v>
      </c>
    </row>
    <row r="338" spans="1:2" x14ac:dyDescent="0.2">
      <c r="A338" s="63" t="s">
        <v>2848</v>
      </c>
    </row>
    <row r="339" spans="1:2" x14ac:dyDescent="0.2">
      <c r="A339" s="63" t="s">
        <v>2850</v>
      </c>
    </row>
    <row r="340" spans="1:2" x14ac:dyDescent="0.2">
      <c r="A340" s="63" t="s">
        <v>2852</v>
      </c>
      <c r="B340" s="66">
        <v>140</v>
      </c>
    </row>
    <row r="341" spans="1:2" x14ac:dyDescent="0.2">
      <c r="A341" s="63" t="s">
        <v>2854</v>
      </c>
    </row>
    <row r="342" spans="1:2" x14ac:dyDescent="0.2">
      <c r="A342" s="63" t="s">
        <v>2856</v>
      </c>
    </row>
    <row r="343" spans="1:2" x14ac:dyDescent="0.2">
      <c r="A343" s="63" t="s">
        <v>2858</v>
      </c>
    </row>
    <row r="344" spans="1:2" x14ac:dyDescent="0.2">
      <c r="A344" s="63" t="s">
        <v>2861</v>
      </c>
    </row>
    <row r="345" spans="1:2" x14ac:dyDescent="0.2">
      <c r="A345" s="63" t="s">
        <v>2864</v>
      </c>
    </row>
    <row r="346" spans="1:2" x14ac:dyDescent="0.2">
      <c r="A346" s="63" t="s">
        <v>2866</v>
      </c>
    </row>
    <row r="347" spans="1:2" x14ac:dyDescent="0.2">
      <c r="A347" s="63" t="s">
        <v>2869</v>
      </c>
    </row>
    <row r="348" spans="1:2" x14ac:dyDescent="0.2">
      <c r="A348" s="63" t="s">
        <v>2872</v>
      </c>
    </row>
    <row r="349" spans="1:2" x14ac:dyDescent="0.2">
      <c r="A349" s="63" t="s">
        <v>2876</v>
      </c>
    </row>
    <row r="350" spans="1:2" x14ac:dyDescent="0.2">
      <c r="A350" s="63" t="s">
        <v>2878</v>
      </c>
    </row>
    <row r="351" spans="1:2" x14ac:dyDescent="0.2">
      <c r="A351" s="63" t="s">
        <v>2880</v>
      </c>
    </row>
    <row r="352" spans="1:2" x14ac:dyDescent="0.2">
      <c r="A352" s="63" t="s">
        <v>2883</v>
      </c>
    </row>
    <row r="353" spans="1:2" x14ac:dyDescent="0.2">
      <c r="A353" s="63" t="s">
        <v>2886</v>
      </c>
    </row>
    <row r="354" spans="1:2" x14ac:dyDescent="0.2">
      <c r="A354" s="63" t="s">
        <v>2888</v>
      </c>
    </row>
    <row r="355" spans="1:2" x14ac:dyDescent="0.2">
      <c r="A355" s="63" t="s">
        <v>2890</v>
      </c>
    </row>
    <row r="356" spans="1:2" x14ac:dyDescent="0.2">
      <c r="A356" s="63" t="s">
        <v>2892</v>
      </c>
    </row>
    <row r="357" spans="1:2" x14ac:dyDescent="0.2">
      <c r="A357" s="63" t="s">
        <v>2894</v>
      </c>
    </row>
    <row r="358" spans="1:2" x14ac:dyDescent="0.2">
      <c r="A358" s="63" t="s">
        <v>2897</v>
      </c>
    </row>
    <row r="359" spans="1:2" x14ac:dyDescent="0.2">
      <c r="A359" s="63" t="s">
        <v>2900</v>
      </c>
    </row>
    <row r="360" spans="1:2" x14ac:dyDescent="0.2">
      <c r="A360" s="63" t="s">
        <v>2902</v>
      </c>
    </row>
    <row r="361" spans="1:2" x14ac:dyDescent="0.2">
      <c r="A361" s="63" t="s">
        <v>2904</v>
      </c>
    </row>
    <row r="362" spans="1:2" x14ac:dyDescent="0.2">
      <c r="A362" s="63" t="s">
        <v>2907</v>
      </c>
      <c r="B362" s="66">
        <v>8</v>
      </c>
    </row>
    <row r="363" spans="1:2" x14ac:dyDescent="0.2">
      <c r="A363" s="63" t="s">
        <v>2910</v>
      </c>
    </row>
    <row r="364" spans="1:2" x14ac:dyDescent="0.2">
      <c r="A364" s="63" t="s">
        <v>2912</v>
      </c>
    </row>
    <row r="365" spans="1:2" x14ac:dyDescent="0.2">
      <c r="A365" s="63" t="s">
        <v>2914</v>
      </c>
    </row>
    <row r="366" spans="1:2" x14ac:dyDescent="0.2">
      <c r="A366" s="63" t="s">
        <v>2916</v>
      </c>
    </row>
    <row r="367" spans="1:2" x14ac:dyDescent="0.2">
      <c r="A367" s="63" t="s">
        <v>2917</v>
      </c>
    </row>
    <row r="368" spans="1:2" x14ac:dyDescent="0.2">
      <c r="A368" s="63" t="s">
        <v>2920</v>
      </c>
    </row>
    <row r="369" spans="1:1" x14ac:dyDescent="0.2">
      <c r="A369" s="63" t="s">
        <v>2922</v>
      </c>
    </row>
    <row r="370" spans="1:1" x14ac:dyDescent="0.2">
      <c r="A370" s="63" t="s">
        <v>2925</v>
      </c>
    </row>
    <row r="371" spans="1:1" x14ac:dyDescent="0.2">
      <c r="A371" s="63" t="s">
        <v>2927</v>
      </c>
    </row>
    <row r="372" spans="1:1" x14ac:dyDescent="0.2">
      <c r="A372" s="36" t="s">
        <v>2928</v>
      </c>
    </row>
    <row r="373" spans="1:1" x14ac:dyDescent="0.2">
      <c r="A373" s="36" t="s">
        <v>2930</v>
      </c>
    </row>
    <row r="374" spans="1:1" x14ac:dyDescent="0.2">
      <c r="A374" s="36" t="s">
        <v>2933</v>
      </c>
    </row>
    <row r="375" spans="1:1" x14ac:dyDescent="0.2">
      <c r="A375" s="36" t="s">
        <v>2936</v>
      </c>
    </row>
    <row r="376" spans="1:1" x14ac:dyDescent="0.2">
      <c r="A376" s="36" t="s">
        <v>2938</v>
      </c>
    </row>
    <row r="377" spans="1:1" x14ac:dyDescent="0.2">
      <c r="A377" s="36" t="s">
        <v>2941</v>
      </c>
    </row>
    <row r="378" spans="1:1" x14ac:dyDescent="0.2">
      <c r="A378" s="36" t="s">
        <v>2943</v>
      </c>
    </row>
    <row r="379" spans="1:1" x14ac:dyDescent="0.2">
      <c r="A379" s="36" t="s">
        <v>2946</v>
      </c>
    </row>
    <row r="380" spans="1:1" x14ac:dyDescent="0.2">
      <c r="A380" s="36" t="s">
        <v>2948</v>
      </c>
    </row>
    <row r="381" spans="1:1" x14ac:dyDescent="0.2">
      <c r="A381" s="36" t="s">
        <v>2950</v>
      </c>
    </row>
    <row r="382" spans="1:1" x14ac:dyDescent="0.2">
      <c r="A382" s="36" t="s">
        <v>2953</v>
      </c>
    </row>
    <row r="383" spans="1:1" x14ac:dyDescent="0.2">
      <c r="A383" s="36" t="s">
        <v>2956</v>
      </c>
    </row>
    <row r="384" spans="1:1" x14ac:dyDescent="0.2">
      <c r="A384" s="36" t="s">
        <v>2958</v>
      </c>
    </row>
    <row r="385" spans="1:2" x14ac:dyDescent="0.2">
      <c r="A385" s="36" t="s">
        <v>2961</v>
      </c>
    </row>
    <row r="386" spans="1:2" x14ac:dyDescent="0.2">
      <c r="A386" s="36" t="s">
        <v>1977</v>
      </c>
    </row>
    <row r="387" spans="1:2" x14ac:dyDescent="0.2">
      <c r="A387" s="36" t="s">
        <v>1982</v>
      </c>
    </row>
    <row r="388" spans="1:2" x14ac:dyDescent="0.2">
      <c r="A388" s="36" t="s">
        <v>2965</v>
      </c>
    </row>
    <row r="389" spans="1:2" x14ac:dyDescent="0.2">
      <c r="A389" s="36" t="s">
        <v>2968</v>
      </c>
      <c r="B389" s="66">
        <v>3</v>
      </c>
    </row>
    <row r="390" spans="1:2" x14ac:dyDescent="0.2">
      <c r="A390" s="36" t="s">
        <v>2970</v>
      </c>
    </row>
    <row r="391" spans="1:2" x14ac:dyDescent="0.2">
      <c r="A391" s="36" t="s">
        <v>2972</v>
      </c>
    </row>
    <row r="392" spans="1:2" x14ac:dyDescent="0.2">
      <c r="A392" s="36" t="s">
        <v>2974</v>
      </c>
    </row>
    <row r="393" spans="1:2" x14ac:dyDescent="0.2">
      <c r="A393" s="36" t="s">
        <v>2976</v>
      </c>
    </row>
    <row r="394" spans="1:2" x14ac:dyDescent="0.2">
      <c r="A394" s="36" t="s">
        <v>2978</v>
      </c>
    </row>
    <row r="395" spans="1:2" x14ac:dyDescent="0.2">
      <c r="A395" s="36" t="s">
        <v>2980</v>
      </c>
    </row>
    <row r="396" spans="1:2" x14ac:dyDescent="0.2">
      <c r="A396" s="36" t="s">
        <v>2982</v>
      </c>
    </row>
    <row r="397" spans="1:2" x14ac:dyDescent="0.2">
      <c r="A397" s="36" t="s">
        <v>2984</v>
      </c>
    </row>
    <row r="398" spans="1:2" x14ac:dyDescent="0.2">
      <c r="A398" s="36" t="s">
        <v>2986</v>
      </c>
    </row>
    <row r="399" spans="1:2" x14ac:dyDescent="0.2">
      <c r="A399" s="36" t="s">
        <v>2988</v>
      </c>
    </row>
    <row r="400" spans="1:2" x14ac:dyDescent="0.2">
      <c r="A400" s="36" t="s">
        <v>2990</v>
      </c>
    </row>
    <row r="401" spans="1:1" x14ac:dyDescent="0.2">
      <c r="A401" s="36" t="s">
        <v>2992</v>
      </c>
    </row>
    <row r="402" spans="1:1" x14ac:dyDescent="0.2">
      <c r="A402" s="36" t="s">
        <v>2994</v>
      </c>
    </row>
    <row r="403" spans="1:1" x14ac:dyDescent="0.2">
      <c r="A403" s="36" t="s">
        <v>2996</v>
      </c>
    </row>
    <row r="404" spans="1:1" x14ac:dyDescent="0.2">
      <c r="A404" s="36" t="s">
        <v>2998</v>
      </c>
    </row>
    <row r="405" spans="1:1" x14ac:dyDescent="0.2">
      <c r="A405" s="36" t="s">
        <v>3000</v>
      </c>
    </row>
    <row r="406" spans="1:1" x14ac:dyDescent="0.2">
      <c r="A406" s="36" t="s">
        <v>3002</v>
      </c>
    </row>
    <row r="407" spans="1:1" x14ac:dyDescent="0.2">
      <c r="A407" s="36" t="s">
        <v>3004</v>
      </c>
    </row>
    <row r="408" spans="1:1" x14ac:dyDescent="0.2">
      <c r="A408" s="36" t="s">
        <v>3006</v>
      </c>
    </row>
    <row r="409" spans="1:1" x14ac:dyDescent="0.2">
      <c r="A409" s="36" t="s">
        <v>3008</v>
      </c>
    </row>
    <row r="410" spans="1:1" x14ac:dyDescent="0.2">
      <c r="A410" s="36" t="s">
        <v>3010</v>
      </c>
    </row>
    <row r="411" spans="1:1" x14ac:dyDescent="0.2">
      <c r="A411" s="36" t="s">
        <v>3012</v>
      </c>
    </row>
    <row r="412" spans="1:1" x14ac:dyDescent="0.2">
      <c r="A412" s="36" t="s">
        <v>3015</v>
      </c>
    </row>
    <row r="413" spans="1:1" x14ac:dyDescent="0.2">
      <c r="A413" s="36" t="s">
        <v>3017</v>
      </c>
    </row>
    <row r="414" spans="1:1" x14ac:dyDescent="0.2">
      <c r="A414" s="36" t="s">
        <v>3020</v>
      </c>
    </row>
    <row r="415" spans="1:1" x14ac:dyDescent="0.2">
      <c r="A415" s="36" t="s">
        <v>3022</v>
      </c>
    </row>
    <row r="416" spans="1:1" x14ac:dyDescent="0.2">
      <c r="A416" s="36" t="s">
        <v>3024</v>
      </c>
    </row>
    <row r="417" spans="1:1" x14ac:dyDescent="0.2">
      <c r="A417" s="36" t="s">
        <v>3026</v>
      </c>
    </row>
    <row r="418" spans="1:1" x14ac:dyDescent="0.2">
      <c r="A418" s="36" t="s">
        <v>3028</v>
      </c>
    </row>
    <row r="419" spans="1:1" x14ac:dyDescent="0.2">
      <c r="A419" s="36" t="s">
        <v>3030</v>
      </c>
    </row>
    <row r="420" spans="1:1" x14ac:dyDescent="0.2">
      <c r="A420" s="36" t="s">
        <v>3032</v>
      </c>
    </row>
    <row r="421" spans="1:1" x14ac:dyDescent="0.2">
      <c r="A421" s="36" t="s">
        <v>3034</v>
      </c>
    </row>
    <row r="422" spans="1:1" x14ac:dyDescent="0.2">
      <c r="A422" s="36" t="s">
        <v>3036</v>
      </c>
    </row>
    <row r="423" spans="1:1" x14ac:dyDescent="0.2">
      <c r="A423" s="36" t="s">
        <v>3038</v>
      </c>
    </row>
    <row r="424" spans="1:1" x14ac:dyDescent="0.2">
      <c r="A424" s="36" t="s">
        <v>3040</v>
      </c>
    </row>
    <row r="425" spans="1:1" x14ac:dyDescent="0.2">
      <c r="A425" s="36" t="s">
        <v>3042</v>
      </c>
    </row>
    <row r="426" spans="1:1" x14ac:dyDescent="0.2">
      <c r="A426" s="36" t="s">
        <v>3044</v>
      </c>
    </row>
    <row r="427" spans="1:1" x14ac:dyDescent="0.2">
      <c r="A427" s="36" t="s">
        <v>3046</v>
      </c>
    </row>
    <row r="428" spans="1:1" x14ac:dyDescent="0.2">
      <c r="A428" s="36" t="s">
        <v>3048</v>
      </c>
    </row>
    <row r="429" spans="1:1" x14ac:dyDescent="0.2">
      <c r="A429" s="36" t="s">
        <v>3051</v>
      </c>
    </row>
    <row r="430" spans="1:1" x14ac:dyDescent="0.2">
      <c r="A430" s="36" t="s">
        <v>3053</v>
      </c>
    </row>
    <row r="431" spans="1:1" x14ac:dyDescent="0.2">
      <c r="A431" s="36" t="s">
        <v>3055</v>
      </c>
    </row>
    <row r="432" spans="1:1" x14ac:dyDescent="0.2">
      <c r="A432" s="36" t="s">
        <v>3057</v>
      </c>
    </row>
    <row r="433" spans="1:1" x14ac:dyDescent="0.2">
      <c r="A433" s="36" t="s">
        <v>3059</v>
      </c>
    </row>
    <row r="434" spans="1:1" x14ac:dyDescent="0.2">
      <c r="A434" s="36" t="s">
        <v>3061</v>
      </c>
    </row>
    <row r="435" spans="1:1" x14ac:dyDescent="0.2">
      <c r="A435" s="36" t="s">
        <v>3063</v>
      </c>
    </row>
    <row r="436" spans="1:1" x14ac:dyDescent="0.2">
      <c r="A436" s="36" t="s">
        <v>3065</v>
      </c>
    </row>
    <row r="437" spans="1:1" x14ac:dyDescent="0.2">
      <c r="A437" s="36" t="s">
        <v>3067</v>
      </c>
    </row>
    <row r="438" spans="1:1" x14ac:dyDescent="0.2">
      <c r="A438" s="36" t="s">
        <v>3069</v>
      </c>
    </row>
    <row r="439" spans="1:1" x14ac:dyDescent="0.2">
      <c r="A439" s="36" t="s">
        <v>3071</v>
      </c>
    </row>
    <row r="440" spans="1:1" x14ac:dyDescent="0.2">
      <c r="A440" s="36" t="s">
        <v>3073</v>
      </c>
    </row>
    <row r="441" spans="1:1" x14ac:dyDescent="0.2">
      <c r="A441" s="36" t="s">
        <v>3075</v>
      </c>
    </row>
    <row r="442" spans="1:1" x14ac:dyDescent="0.2">
      <c r="A442" s="36" t="s">
        <v>3078</v>
      </c>
    </row>
    <row r="443" spans="1:1" x14ac:dyDescent="0.2">
      <c r="A443" s="36" t="s">
        <v>3081</v>
      </c>
    </row>
    <row r="444" spans="1:1" x14ac:dyDescent="0.2">
      <c r="A444" s="36" t="s">
        <v>3083</v>
      </c>
    </row>
    <row r="445" spans="1:1" x14ac:dyDescent="0.2">
      <c r="A445" s="36" t="s">
        <v>3085</v>
      </c>
    </row>
    <row r="446" spans="1:1" x14ac:dyDescent="0.2">
      <c r="A446" s="36" t="s">
        <v>3087</v>
      </c>
    </row>
    <row r="447" spans="1:1" x14ac:dyDescent="0.2">
      <c r="A447" s="36" t="s">
        <v>3089</v>
      </c>
    </row>
    <row r="448" spans="1:1" x14ac:dyDescent="0.2">
      <c r="A448" s="36" t="s">
        <v>3091</v>
      </c>
    </row>
    <row r="449" spans="1:1" x14ac:dyDescent="0.2">
      <c r="A449" s="36" t="s">
        <v>3093</v>
      </c>
    </row>
    <row r="450" spans="1:1" x14ac:dyDescent="0.2">
      <c r="A450" s="36" t="s">
        <v>3095</v>
      </c>
    </row>
    <row r="451" spans="1:1" x14ac:dyDescent="0.2">
      <c r="A451" s="36" t="s">
        <v>3097</v>
      </c>
    </row>
    <row r="452" spans="1:1" x14ac:dyDescent="0.2">
      <c r="A452" s="36" t="s">
        <v>3099</v>
      </c>
    </row>
    <row r="453" spans="1:1" x14ac:dyDescent="0.2">
      <c r="A453" s="36" t="s">
        <v>3101</v>
      </c>
    </row>
    <row r="454" spans="1:1" x14ac:dyDescent="0.2">
      <c r="A454" s="36" t="s">
        <v>3104</v>
      </c>
    </row>
    <row r="455" spans="1:1" x14ac:dyDescent="0.2">
      <c r="A455" s="36" t="s">
        <v>3106</v>
      </c>
    </row>
    <row r="456" spans="1:1" x14ac:dyDescent="0.2">
      <c r="A456" s="36" t="s">
        <v>3108</v>
      </c>
    </row>
    <row r="457" spans="1:1" x14ac:dyDescent="0.2">
      <c r="A457" s="36" t="s">
        <v>3110</v>
      </c>
    </row>
    <row r="458" spans="1:1" x14ac:dyDescent="0.2">
      <c r="A458" s="36" t="s">
        <v>3112</v>
      </c>
    </row>
    <row r="459" spans="1:1" x14ac:dyDescent="0.2">
      <c r="A459" s="36" t="s">
        <v>3114</v>
      </c>
    </row>
    <row r="460" spans="1:1" x14ac:dyDescent="0.2">
      <c r="A460" s="36" t="s">
        <v>3116</v>
      </c>
    </row>
    <row r="461" spans="1:1" x14ac:dyDescent="0.2">
      <c r="A461" s="36" t="s">
        <v>3119</v>
      </c>
    </row>
    <row r="462" spans="1:1" x14ac:dyDescent="0.2">
      <c r="A462" s="36" t="s">
        <v>3121</v>
      </c>
    </row>
    <row r="463" spans="1:1" x14ac:dyDescent="0.2">
      <c r="A463" s="36" t="s">
        <v>3123</v>
      </c>
    </row>
    <row r="464" spans="1:1" x14ac:dyDescent="0.2">
      <c r="A464" s="36" t="s">
        <v>3125</v>
      </c>
    </row>
    <row r="465" spans="1:1" x14ac:dyDescent="0.2">
      <c r="A465" s="36" t="s">
        <v>3127</v>
      </c>
    </row>
    <row r="466" spans="1:1" x14ac:dyDescent="0.2">
      <c r="A466" s="36" t="s">
        <v>3129</v>
      </c>
    </row>
    <row r="467" spans="1:1" x14ac:dyDescent="0.2">
      <c r="A467" s="36" t="s">
        <v>3131</v>
      </c>
    </row>
    <row r="468" spans="1:1" x14ac:dyDescent="0.2">
      <c r="A468" s="36" t="s">
        <v>3133</v>
      </c>
    </row>
    <row r="469" spans="1:1" x14ac:dyDescent="0.2">
      <c r="A469" s="36" t="s">
        <v>3135</v>
      </c>
    </row>
    <row r="470" spans="1:1" x14ac:dyDescent="0.2">
      <c r="A470" s="36" t="s">
        <v>3137</v>
      </c>
    </row>
    <row r="471" spans="1:1" x14ac:dyDescent="0.2">
      <c r="A471" s="36" t="s">
        <v>3139</v>
      </c>
    </row>
    <row r="472" spans="1:1" x14ac:dyDescent="0.2">
      <c r="A472" s="36" t="s">
        <v>3141</v>
      </c>
    </row>
    <row r="473" spans="1:1" x14ac:dyDescent="0.2">
      <c r="A473" s="36" t="s">
        <v>3143</v>
      </c>
    </row>
    <row r="474" spans="1:1" x14ac:dyDescent="0.2">
      <c r="A474" s="36" t="s">
        <v>3145</v>
      </c>
    </row>
    <row r="475" spans="1:1" x14ac:dyDescent="0.2">
      <c r="A475" s="36" t="s">
        <v>3147</v>
      </c>
    </row>
    <row r="476" spans="1:1" x14ac:dyDescent="0.2">
      <c r="A476" s="36" t="s">
        <v>3149</v>
      </c>
    </row>
    <row r="477" spans="1:1" x14ac:dyDescent="0.2">
      <c r="A477" s="36" t="s">
        <v>3151</v>
      </c>
    </row>
    <row r="478" spans="1:1" x14ac:dyDescent="0.2">
      <c r="A478" s="36" t="s">
        <v>3153</v>
      </c>
    </row>
    <row r="479" spans="1:1" x14ac:dyDescent="0.2">
      <c r="A479" s="36" t="s">
        <v>3155</v>
      </c>
    </row>
    <row r="480" spans="1:1" x14ac:dyDescent="0.2">
      <c r="A480" s="63" t="s">
        <v>3157</v>
      </c>
    </row>
    <row r="481" spans="1:2" x14ac:dyDescent="0.2">
      <c r="A481" s="63" t="s">
        <v>1393</v>
      </c>
    </row>
    <row r="482" spans="1:2" x14ac:dyDescent="0.2">
      <c r="A482" s="63" t="s">
        <v>3161</v>
      </c>
    </row>
    <row r="483" spans="1:2" x14ac:dyDescent="0.2">
      <c r="A483" s="63" t="s">
        <v>3163</v>
      </c>
    </row>
    <row r="484" spans="1:2" x14ac:dyDescent="0.2">
      <c r="A484" s="63" t="s">
        <v>3166</v>
      </c>
    </row>
    <row r="485" spans="1:2" x14ac:dyDescent="0.2">
      <c r="A485" s="63" t="s">
        <v>3168</v>
      </c>
      <c r="B485" s="66">
        <v>28000</v>
      </c>
    </row>
    <row r="486" spans="1:2" x14ac:dyDescent="0.2">
      <c r="A486" s="63" t="s">
        <v>3170</v>
      </c>
      <c r="B486" s="66">
        <v>24000</v>
      </c>
    </row>
    <row r="487" spans="1:2" x14ac:dyDescent="0.2">
      <c r="A487" s="63" t="s">
        <v>3172</v>
      </c>
    </row>
    <row r="488" spans="1:2" x14ac:dyDescent="0.2">
      <c r="A488" s="63" t="s">
        <v>3174</v>
      </c>
    </row>
    <row r="489" spans="1:2" x14ac:dyDescent="0.2">
      <c r="A489" s="63" t="s">
        <v>1411</v>
      </c>
      <c r="B489" s="66">
        <v>2000</v>
      </c>
    </row>
    <row r="490" spans="1:2" x14ac:dyDescent="0.2">
      <c r="A490" s="63" t="s">
        <v>3178</v>
      </c>
      <c r="B490" s="66">
        <v>88</v>
      </c>
    </row>
    <row r="491" spans="1:2" x14ac:dyDescent="0.2">
      <c r="A491" s="36" t="s">
        <v>1418</v>
      </c>
      <c r="B491" s="66">
        <v>93500</v>
      </c>
    </row>
    <row r="492" spans="1:2" x14ac:dyDescent="0.2">
      <c r="A492" s="36" t="s">
        <v>3183</v>
      </c>
      <c r="B492" s="66">
        <v>38</v>
      </c>
    </row>
    <row r="493" spans="1:2" x14ac:dyDescent="0.2">
      <c r="A493" s="36" t="s">
        <v>3188</v>
      </c>
      <c r="B493" s="66">
        <v>2000</v>
      </c>
    </row>
    <row r="494" spans="1:2" x14ac:dyDescent="0.2">
      <c r="A494" s="36" t="s">
        <v>3190</v>
      </c>
    </row>
    <row r="495" spans="1:2" x14ac:dyDescent="0.2">
      <c r="A495" s="36" t="s">
        <v>3194</v>
      </c>
    </row>
    <row r="496" spans="1:2" x14ac:dyDescent="0.2">
      <c r="A496" s="36" t="s">
        <v>3196</v>
      </c>
      <c r="B496" s="66">
        <v>2800</v>
      </c>
    </row>
    <row r="497" spans="1:1" x14ac:dyDescent="0.2">
      <c r="A497" s="36" t="s">
        <v>3198</v>
      </c>
    </row>
    <row r="498" spans="1:1" x14ac:dyDescent="0.2">
      <c r="A498" s="36" t="s">
        <v>3200</v>
      </c>
    </row>
    <row r="499" spans="1:1" x14ac:dyDescent="0.2">
      <c r="A499" s="36" t="s">
        <v>3202</v>
      </c>
    </row>
    <row r="500" spans="1:1" x14ac:dyDescent="0.2">
      <c r="A500" s="36" t="s">
        <v>3205</v>
      </c>
    </row>
    <row r="501" spans="1:1" x14ac:dyDescent="0.2">
      <c r="A501" s="36" t="s">
        <v>3208</v>
      </c>
    </row>
    <row r="502" spans="1:1" x14ac:dyDescent="0.2">
      <c r="A502" s="36" t="s">
        <v>3210</v>
      </c>
    </row>
    <row r="503" spans="1:1" x14ac:dyDescent="0.2">
      <c r="A503" s="36" t="s">
        <v>3213</v>
      </c>
    </row>
    <row r="504" spans="1:1" x14ac:dyDescent="0.2">
      <c r="A504" s="36" t="s">
        <v>3217</v>
      </c>
    </row>
    <row r="505" spans="1:1" x14ac:dyDescent="0.2">
      <c r="A505" s="36" t="s">
        <v>3220</v>
      </c>
    </row>
    <row r="506" spans="1:1" x14ac:dyDescent="0.2">
      <c r="A506" s="36" t="s">
        <v>3222</v>
      </c>
    </row>
    <row r="507" spans="1:1" x14ac:dyDescent="0.2">
      <c r="A507" s="36" t="s">
        <v>3224</v>
      </c>
    </row>
    <row r="508" spans="1:1" x14ac:dyDescent="0.2">
      <c r="A508" s="36" t="s">
        <v>3227</v>
      </c>
    </row>
    <row r="509" spans="1:1" x14ac:dyDescent="0.2">
      <c r="A509" s="36" t="s">
        <v>3230</v>
      </c>
    </row>
    <row r="510" spans="1:1" x14ac:dyDescent="0.2">
      <c r="A510" s="36" t="s">
        <v>3234</v>
      </c>
    </row>
    <row r="511" spans="1:1" x14ac:dyDescent="0.2">
      <c r="A511" s="36" t="s">
        <v>3236</v>
      </c>
    </row>
    <row r="512" spans="1:1" x14ac:dyDescent="0.2">
      <c r="A512" s="36" t="s">
        <v>3239</v>
      </c>
    </row>
    <row r="513" spans="1:1" x14ac:dyDescent="0.2">
      <c r="A513" s="36" t="s">
        <v>3241</v>
      </c>
    </row>
    <row r="514" spans="1:1" x14ac:dyDescent="0.2">
      <c r="A514" s="36" t="s">
        <v>3243</v>
      </c>
    </row>
    <row r="515" spans="1:1" x14ac:dyDescent="0.2">
      <c r="A515" s="36" t="s">
        <v>3245</v>
      </c>
    </row>
    <row r="516" spans="1:1" x14ac:dyDescent="0.2">
      <c r="A516" s="36" t="s">
        <v>3247</v>
      </c>
    </row>
    <row r="517" spans="1:1" x14ac:dyDescent="0.2">
      <c r="A517" s="36" t="s">
        <v>3249</v>
      </c>
    </row>
    <row r="518" spans="1:1" x14ac:dyDescent="0.2">
      <c r="A518" s="36" t="s">
        <v>3251</v>
      </c>
    </row>
    <row r="519" spans="1:1" x14ac:dyDescent="0.2">
      <c r="A519" s="36" t="s">
        <v>3253</v>
      </c>
    </row>
    <row r="520" spans="1:1" x14ac:dyDescent="0.2">
      <c r="A520" s="36" t="s">
        <v>3255</v>
      </c>
    </row>
    <row r="521" spans="1:1" x14ac:dyDescent="0.2">
      <c r="A521" s="36" t="s">
        <v>3257</v>
      </c>
    </row>
    <row r="522" spans="1:1" x14ac:dyDescent="0.2">
      <c r="A522" s="36" t="s">
        <v>3260</v>
      </c>
    </row>
    <row r="523" spans="1:1" x14ac:dyDescent="0.2">
      <c r="A523" s="36" t="s">
        <v>3263</v>
      </c>
    </row>
    <row r="524" spans="1:1" x14ac:dyDescent="0.2">
      <c r="A524" s="36" t="s">
        <v>3265</v>
      </c>
    </row>
    <row r="525" spans="1:1" x14ac:dyDescent="0.2">
      <c r="A525" s="36" t="s">
        <v>3267</v>
      </c>
    </row>
    <row r="526" spans="1:1" x14ac:dyDescent="0.2">
      <c r="A526" s="36" t="s">
        <v>3269</v>
      </c>
    </row>
    <row r="527" spans="1:1" x14ac:dyDescent="0.2">
      <c r="A527" s="36" t="s">
        <v>3271</v>
      </c>
    </row>
    <row r="528" spans="1:1" x14ac:dyDescent="0.2">
      <c r="A528" s="36" t="s">
        <v>3273</v>
      </c>
    </row>
    <row r="529" spans="1:1" x14ac:dyDescent="0.2">
      <c r="A529" s="36" t="s">
        <v>3275</v>
      </c>
    </row>
    <row r="530" spans="1:1" x14ac:dyDescent="0.2">
      <c r="A530" s="36" t="s">
        <v>3277</v>
      </c>
    </row>
    <row r="531" spans="1:1" x14ac:dyDescent="0.2">
      <c r="A531" s="36" t="s">
        <v>3279</v>
      </c>
    </row>
    <row r="532" spans="1:1" x14ac:dyDescent="0.2">
      <c r="A532" s="36" t="s">
        <v>3281</v>
      </c>
    </row>
    <row r="533" spans="1:1" x14ac:dyDescent="0.2">
      <c r="A533" s="36" t="s">
        <v>3283</v>
      </c>
    </row>
    <row r="534" spans="1:1" x14ac:dyDescent="0.2">
      <c r="A534" s="36" t="s">
        <v>3285</v>
      </c>
    </row>
    <row r="535" spans="1:1" x14ac:dyDescent="0.2">
      <c r="A535" s="36" t="s">
        <v>3287</v>
      </c>
    </row>
    <row r="536" spans="1:1" x14ac:dyDescent="0.2">
      <c r="A536" s="36" t="s">
        <v>1964</v>
      </c>
    </row>
    <row r="537" spans="1:1" x14ac:dyDescent="0.2">
      <c r="A537" s="36" t="s">
        <v>3291</v>
      </c>
    </row>
    <row r="538" spans="1:1" x14ac:dyDescent="0.2">
      <c r="A538" s="36" t="s">
        <v>3293</v>
      </c>
    </row>
    <row r="539" spans="1:1" x14ac:dyDescent="0.2">
      <c r="A539" s="36" t="s">
        <v>3295</v>
      </c>
    </row>
    <row r="540" spans="1:1" x14ac:dyDescent="0.2">
      <c r="A540" s="36" t="s">
        <v>3297</v>
      </c>
    </row>
    <row r="541" spans="1:1" x14ac:dyDescent="0.2">
      <c r="A541" s="36" t="s">
        <v>3299</v>
      </c>
    </row>
    <row r="542" spans="1:1" x14ac:dyDescent="0.2">
      <c r="A542" s="36" t="s">
        <v>3302</v>
      </c>
    </row>
    <row r="543" spans="1:1" x14ac:dyDescent="0.2">
      <c r="A543" s="36" t="s">
        <v>3304</v>
      </c>
    </row>
    <row r="544" spans="1:1" x14ac:dyDescent="0.2">
      <c r="A544" s="36" t="s">
        <v>3306</v>
      </c>
    </row>
    <row r="545" spans="1:1" x14ac:dyDescent="0.2">
      <c r="A545" s="36" t="s">
        <v>3308</v>
      </c>
    </row>
    <row r="546" spans="1:1" x14ac:dyDescent="0.2">
      <c r="A546" s="36" t="s">
        <v>3310</v>
      </c>
    </row>
    <row r="547" spans="1:1" x14ac:dyDescent="0.2">
      <c r="A547" s="36" t="s">
        <v>3312</v>
      </c>
    </row>
    <row r="548" spans="1:1" x14ac:dyDescent="0.2">
      <c r="A548" s="36" t="s">
        <v>3314</v>
      </c>
    </row>
    <row r="549" spans="1:1" x14ac:dyDescent="0.2">
      <c r="A549" s="36" t="s">
        <v>3316</v>
      </c>
    </row>
    <row r="550" spans="1:1" x14ac:dyDescent="0.2">
      <c r="A550" s="36" t="s">
        <v>3318</v>
      </c>
    </row>
    <row r="551" spans="1:1" x14ac:dyDescent="0.2">
      <c r="A551" s="36" t="s">
        <v>3321</v>
      </c>
    </row>
    <row r="552" spans="1:1" x14ac:dyDescent="0.2">
      <c r="A552" s="36" t="s">
        <v>3324</v>
      </c>
    </row>
    <row r="553" spans="1:1" x14ac:dyDescent="0.2">
      <c r="A553" s="36" t="s">
        <v>3326</v>
      </c>
    </row>
    <row r="554" spans="1:1" x14ac:dyDescent="0.2">
      <c r="A554" s="36" t="s">
        <v>3328</v>
      </c>
    </row>
    <row r="555" spans="1:1" x14ac:dyDescent="0.2">
      <c r="A555" s="36" t="s">
        <v>3330</v>
      </c>
    </row>
    <row r="556" spans="1:1" x14ac:dyDescent="0.2">
      <c r="A556" s="36" t="s">
        <v>3332</v>
      </c>
    </row>
    <row r="557" spans="1:1" x14ac:dyDescent="0.2">
      <c r="A557" s="36" t="s">
        <v>3334</v>
      </c>
    </row>
    <row r="558" spans="1:1" x14ac:dyDescent="0.2">
      <c r="A558" s="36" t="s">
        <v>3336</v>
      </c>
    </row>
    <row r="559" spans="1:1" x14ac:dyDescent="0.2">
      <c r="A559" s="36" t="s">
        <v>3338</v>
      </c>
    </row>
    <row r="560" spans="1:1" x14ac:dyDescent="0.2">
      <c r="A560" s="36" t="s">
        <v>3340</v>
      </c>
    </row>
    <row r="561" spans="1:1" x14ac:dyDescent="0.2">
      <c r="A561" s="36" t="s">
        <v>3342</v>
      </c>
    </row>
    <row r="562" spans="1:1" x14ac:dyDescent="0.2">
      <c r="A562" s="36" t="s">
        <v>3344</v>
      </c>
    </row>
    <row r="563" spans="1:1" x14ac:dyDescent="0.2">
      <c r="A563" s="36" t="s">
        <v>3346</v>
      </c>
    </row>
    <row r="564" spans="1:1" x14ac:dyDescent="0.2">
      <c r="A564" s="36" t="s">
        <v>3348</v>
      </c>
    </row>
    <row r="565" spans="1:1" x14ac:dyDescent="0.2">
      <c r="A565" s="36" t="s">
        <v>3350</v>
      </c>
    </row>
    <row r="566" spans="1:1" x14ac:dyDescent="0.2">
      <c r="A566" s="36" t="s">
        <v>3351</v>
      </c>
    </row>
    <row r="567" spans="1:1" x14ac:dyDescent="0.2">
      <c r="A567" s="36" t="s">
        <v>3353</v>
      </c>
    </row>
    <row r="568" spans="1:1" x14ac:dyDescent="0.2">
      <c r="A568" s="36" t="s">
        <v>3356</v>
      </c>
    </row>
    <row r="569" spans="1:1" x14ac:dyDescent="0.2">
      <c r="A569" s="36" t="s">
        <v>3359</v>
      </c>
    </row>
    <row r="570" spans="1:1" x14ac:dyDescent="0.2">
      <c r="A570" s="36" t="s">
        <v>3361</v>
      </c>
    </row>
    <row r="571" spans="1:1" x14ac:dyDescent="0.2">
      <c r="A571" s="36" t="s">
        <v>3363</v>
      </c>
    </row>
    <row r="572" spans="1:1" x14ac:dyDescent="0.2">
      <c r="A572" s="36" t="s">
        <v>3365</v>
      </c>
    </row>
    <row r="573" spans="1:1" x14ac:dyDescent="0.2">
      <c r="A573" s="36" t="s">
        <v>3367</v>
      </c>
    </row>
    <row r="574" spans="1:1" x14ac:dyDescent="0.2">
      <c r="A574" s="36" t="s">
        <v>3369</v>
      </c>
    </row>
    <row r="575" spans="1:1" x14ac:dyDescent="0.2">
      <c r="A575" s="36" t="s">
        <v>3371</v>
      </c>
    </row>
    <row r="576" spans="1:1" x14ac:dyDescent="0.2">
      <c r="A576" s="36" t="s">
        <v>3373</v>
      </c>
    </row>
    <row r="577" spans="1:1" x14ac:dyDescent="0.2">
      <c r="A577" s="36" t="s">
        <v>3375</v>
      </c>
    </row>
    <row r="578" spans="1:1" x14ac:dyDescent="0.2">
      <c r="A578" s="36" t="s">
        <v>3377</v>
      </c>
    </row>
    <row r="579" spans="1:1" x14ac:dyDescent="0.2">
      <c r="A579" s="36" t="s">
        <v>3379</v>
      </c>
    </row>
    <row r="580" spans="1:1" x14ac:dyDescent="0.2">
      <c r="A580" s="36" t="s">
        <v>3381</v>
      </c>
    </row>
    <row r="581" spans="1:1" x14ac:dyDescent="0.2">
      <c r="A581" s="36" t="s">
        <v>3383</v>
      </c>
    </row>
    <row r="582" spans="1:1" x14ac:dyDescent="0.2">
      <c r="A582" s="36" t="s">
        <v>3385</v>
      </c>
    </row>
    <row r="583" spans="1:1" x14ac:dyDescent="0.2">
      <c r="A583" s="36" t="s">
        <v>3387</v>
      </c>
    </row>
    <row r="584" spans="1:1" x14ac:dyDescent="0.2">
      <c r="A584" s="36" t="s">
        <v>3389</v>
      </c>
    </row>
    <row r="585" spans="1:1" x14ac:dyDescent="0.2">
      <c r="A585" s="36" t="s">
        <v>3391</v>
      </c>
    </row>
    <row r="586" spans="1:1" x14ac:dyDescent="0.2">
      <c r="A586" s="36" t="s">
        <v>3393</v>
      </c>
    </row>
    <row r="587" spans="1:1" x14ac:dyDescent="0.2">
      <c r="A587" s="36" t="s">
        <v>3395</v>
      </c>
    </row>
    <row r="588" spans="1:1" x14ac:dyDescent="0.2">
      <c r="A588" s="36" t="s">
        <v>3397</v>
      </c>
    </row>
    <row r="589" spans="1:1" x14ac:dyDescent="0.2">
      <c r="A589" s="36" t="s">
        <v>3399</v>
      </c>
    </row>
    <row r="590" spans="1:1" x14ac:dyDescent="0.2">
      <c r="A590" s="36" t="s">
        <v>3401</v>
      </c>
    </row>
    <row r="591" spans="1:1" x14ac:dyDescent="0.2">
      <c r="A591" s="36" t="s">
        <v>3403</v>
      </c>
    </row>
    <row r="592" spans="1:1" x14ac:dyDescent="0.2">
      <c r="A592" s="36" t="s">
        <v>3406</v>
      </c>
    </row>
    <row r="593" spans="1:1" x14ac:dyDescent="0.2">
      <c r="A593" s="36" t="s">
        <v>3408</v>
      </c>
    </row>
    <row r="594" spans="1:1" x14ac:dyDescent="0.2">
      <c r="A594" s="36" t="s">
        <v>3410</v>
      </c>
    </row>
    <row r="595" spans="1:1" x14ac:dyDescent="0.2">
      <c r="A595" s="36" t="s">
        <v>3412</v>
      </c>
    </row>
    <row r="596" spans="1:1" x14ac:dyDescent="0.2">
      <c r="A596" s="36" t="s">
        <v>3414</v>
      </c>
    </row>
    <row r="597" spans="1:1" x14ac:dyDescent="0.2">
      <c r="A597" s="36" t="s">
        <v>3416</v>
      </c>
    </row>
    <row r="598" spans="1:1" x14ac:dyDescent="0.2">
      <c r="A598" s="36" t="s">
        <v>3418</v>
      </c>
    </row>
    <row r="599" spans="1:1" x14ac:dyDescent="0.2">
      <c r="A599" s="36" t="s">
        <v>3420</v>
      </c>
    </row>
    <row r="600" spans="1:1" x14ac:dyDescent="0.2">
      <c r="A600" s="36" t="s">
        <v>3422</v>
      </c>
    </row>
    <row r="601" spans="1:1" x14ac:dyDescent="0.2">
      <c r="A601" s="36" t="s">
        <v>3424</v>
      </c>
    </row>
    <row r="602" spans="1:1" x14ac:dyDescent="0.2">
      <c r="A602" s="36" t="s">
        <v>3426</v>
      </c>
    </row>
    <row r="603" spans="1:1" x14ac:dyDescent="0.2">
      <c r="A603" s="36" t="s">
        <v>3428</v>
      </c>
    </row>
    <row r="604" spans="1:1" x14ac:dyDescent="0.2">
      <c r="A604" s="36" t="s">
        <v>3430</v>
      </c>
    </row>
    <row r="605" spans="1:1" x14ac:dyDescent="0.2">
      <c r="A605" s="36" t="s">
        <v>3433</v>
      </c>
    </row>
    <row r="606" spans="1:1" x14ac:dyDescent="0.2">
      <c r="A606" s="36" t="s">
        <v>3435</v>
      </c>
    </row>
    <row r="607" spans="1:1" x14ac:dyDescent="0.2">
      <c r="A607" s="36" t="s">
        <v>3437</v>
      </c>
    </row>
    <row r="608" spans="1:1" x14ac:dyDescent="0.2">
      <c r="A608" s="36" t="s">
        <v>3439</v>
      </c>
    </row>
    <row r="609" spans="1:1" x14ac:dyDescent="0.2">
      <c r="A609" s="36" t="s">
        <v>3441</v>
      </c>
    </row>
    <row r="610" spans="1:1" x14ac:dyDescent="0.2">
      <c r="A610" s="36" t="s">
        <v>3444</v>
      </c>
    </row>
    <row r="611" spans="1:1" x14ac:dyDescent="0.2">
      <c r="A611" s="36" t="s">
        <v>3446</v>
      </c>
    </row>
    <row r="612" spans="1:1" x14ac:dyDescent="0.2">
      <c r="A612" s="36" t="s">
        <v>3448</v>
      </c>
    </row>
    <row r="613" spans="1:1" x14ac:dyDescent="0.2">
      <c r="A613" s="36" t="s">
        <v>3450</v>
      </c>
    </row>
    <row r="614" spans="1:1" x14ac:dyDescent="0.2">
      <c r="A614" s="36" t="s">
        <v>3453</v>
      </c>
    </row>
    <row r="615" spans="1:1" x14ac:dyDescent="0.2">
      <c r="A615" s="36" t="s">
        <v>3456</v>
      </c>
    </row>
    <row r="616" spans="1:1" x14ac:dyDescent="0.2">
      <c r="A616" s="36" t="s">
        <v>3458</v>
      </c>
    </row>
    <row r="617" spans="1:1" x14ac:dyDescent="0.2">
      <c r="A617" s="36" t="s">
        <v>3461</v>
      </c>
    </row>
    <row r="618" spans="1:1" x14ac:dyDescent="0.2">
      <c r="A618" s="36" t="s">
        <v>3464</v>
      </c>
    </row>
    <row r="619" spans="1:1" x14ac:dyDescent="0.2">
      <c r="A619" s="36" t="s">
        <v>3466</v>
      </c>
    </row>
    <row r="620" spans="1:1" x14ac:dyDescent="0.2">
      <c r="A620" s="36" t="s">
        <v>3468</v>
      </c>
    </row>
    <row r="621" spans="1:1" x14ac:dyDescent="0.2">
      <c r="A621" s="36" t="s">
        <v>3470</v>
      </c>
    </row>
    <row r="622" spans="1:1" x14ac:dyDescent="0.2">
      <c r="A622" s="36" t="s">
        <v>3472</v>
      </c>
    </row>
    <row r="623" spans="1:1" x14ac:dyDescent="0.2">
      <c r="A623" s="36" t="s">
        <v>3474</v>
      </c>
    </row>
    <row r="624" spans="1:1" x14ac:dyDescent="0.2">
      <c r="A624" s="36" t="s">
        <v>3476</v>
      </c>
    </row>
    <row r="625" spans="1:1" x14ac:dyDescent="0.2">
      <c r="A625" s="36" t="s">
        <v>3478</v>
      </c>
    </row>
    <row r="626" spans="1:1" x14ac:dyDescent="0.2">
      <c r="A626" s="36" t="s">
        <v>3480</v>
      </c>
    </row>
    <row r="627" spans="1:1" x14ac:dyDescent="0.2">
      <c r="A627" s="36" t="s">
        <v>3482</v>
      </c>
    </row>
    <row r="628" spans="1:1" x14ac:dyDescent="0.2">
      <c r="A628" s="36" t="s">
        <v>3483</v>
      </c>
    </row>
    <row r="629" spans="1:1" x14ac:dyDescent="0.2">
      <c r="A629" s="36" t="s">
        <v>3485</v>
      </c>
    </row>
    <row r="630" spans="1:1" x14ac:dyDescent="0.2">
      <c r="A630" s="36" t="s">
        <v>3487</v>
      </c>
    </row>
    <row r="631" spans="1:1" x14ac:dyDescent="0.2">
      <c r="A631" s="36" t="s">
        <v>3489</v>
      </c>
    </row>
    <row r="632" spans="1:1" x14ac:dyDescent="0.2">
      <c r="A632" s="36" t="s">
        <v>3491</v>
      </c>
    </row>
    <row r="633" spans="1:1" x14ac:dyDescent="0.2">
      <c r="A633" s="36" t="s">
        <v>3493</v>
      </c>
    </row>
    <row r="634" spans="1:1" x14ac:dyDescent="0.2">
      <c r="A634" s="36" t="s">
        <v>3495</v>
      </c>
    </row>
    <row r="635" spans="1:1" x14ac:dyDescent="0.2">
      <c r="A635" s="36" t="s">
        <v>3497</v>
      </c>
    </row>
    <row r="636" spans="1:1" x14ac:dyDescent="0.2">
      <c r="A636" s="36" t="s">
        <v>3499</v>
      </c>
    </row>
    <row r="637" spans="1:1" x14ac:dyDescent="0.2">
      <c r="A637" s="36" t="s">
        <v>3501</v>
      </c>
    </row>
    <row r="638" spans="1:1" x14ac:dyDescent="0.2">
      <c r="A638" s="36" t="s">
        <v>3503</v>
      </c>
    </row>
    <row r="639" spans="1:1" x14ac:dyDescent="0.2">
      <c r="A639" s="36" t="s">
        <v>3505</v>
      </c>
    </row>
    <row r="640" spans="1:1" x14ac:dyDescent="0.2">
      <c r="A640" s="36" t="s">
        <v>3507</v>
      </c>
    </row>
    <row r="641" spans="1:1" x14ac:dyDescent="0.2">
      <c r="A641" s="36" t="s">
        <v>3509</v>
      </c>
    </row>
    <row r="642" spans="1:1" x14ac:dyDescent="0.2">
      <c r="A642" s="36" t="s">
        <v>3511</v>
      </c>
    </row>
    <row r="643" spans="1:1" x14ac:dyDescent="0.2">
      <c r="A643" s="36" t="s">
        <v>3513</v>
      </c>
    </row>
    <row r="644" spans="1:1" x14ac:dyDescent="0.2">
      <c r="A644" s="36" t="s">
        <v>3515</v>
      </c>
    </row>
    <row r="645" spans="1:1" x14ac:dyDescent="0.2">
      <c r="A645" s="36" t="s">
        <v>3517</v>
      </c>
    </row>
    <row r="646" spans="1:1" x14ac:dyDescent="0.2">
      <c r="A646" s="36" t="s">
        <v>3519</v>
      </c>
    </row>
    <row r="647" spans="1:1" x14ac:dyDescent="0.2">
      <c r="A647" s="36" t="s">
        <v>3521</v>
      </c>
    </row>
    <row r="648" spans="1:1" x14ac:dyDescent="0.2">
      <c r="A648" s="36" t="s">
        <v>3523</v>
      </c>
    </row>
    <row r="649" spans="1:1" x14ac:dyDescent="0.2">
      <c r="A649" s="36" t="s">
        <v>3525</v>
      </c>
    </row>
    <row r="650" spans="1:1" x14ac:dyDescent="0.2">
      <c r="A650" s="36" t="s">
        <v>3527</v>
      </c>
    </row>
    <row r="651" spans="1:1" x14ac:dyDescent="0.2">
      <c r="A651" s="36" t="s">
        <v>3529</v>
      </c>
    </row>
    <row r="652" spans="1:1" x14ac:dyDescent="0.2">
      <c r="A652" s="36" t="s">
        <v>3531</v>
      </c>
    </row>
    <row r="653" spans="1:1" x14ac:dyDescent="0.2">
      <c r="A653" s="36" t="s">
        <v>3533</v>
      </c>
    </row>
    <row r="654" spans="1:1" x14ac:dyDescent="0.2">
      <c r="A654" s="36" t="s">
        <v>3535</v>
      </c>
    </row>
    <row r="655" spans="1:1" x14ac:dyDescent="0.2">
      <c r="A655" s="36" t="s">
        <v>3538</v>
      </c>
    </row>
    <row r="656" spans="1:1" x14ac:dyDescent="0.2">
      <c r="A656" s="36" t="s">
        <v>3540</v>
      </c>
    </row>
    <row r="657" spans="1:1" x14ac:dyDescent="0.2">
      <c r="A657" s="36" t="s">
        <v>3542</v>
      </c>
    </row>
    <row r="658" spans="1:1" x14ac:dyDescent="0.2">
      <c r="A658" s="36" t="s">
        <v>3544</v>
      </c>
    </row>
    <row r="659" spans="1:1" x14ac:dyDescent="0.2">
      <c r="A659" s="36" t="s">
        <v>3547</v>
      </c>
    </row>
    <row r="660" spans="1:1" x14ac:dyDescent="0.2">
      <c r="A660" s="36" t="s">
        <v>3550</v>
      </c>
    </row>
    <row r="661" spans="1:1" x14ac:dyDescent="0.2">
      <c r="A661" s="36" t="s">
        <v>3552</v>
      </c>
    </row>
    <row r="662" spans="1:1" x14ac:dyDescent="0.2">
      <c r="A662" s="36" t="s">
        <v>3555</v>
      </c>
    </row>
    <row r="663" spans="1:1" x14ac:dyDescent="0.2">
      <c r="A663" s="36" t="s">
        <v>3558</v>
      </c>
    </row>
    <row r="664" spans="1:1" x14ac:dyDescent="0.2">
      <c r="A664" s="36" t="s">
        <v>3560</v>
      </c>
    </row>
    <row r="665" spans="1:1" x14ac:dyDescent="0.2">
      <c r="A665" s="36" t="s">
        <v>3562</v>
      </c>
    </row>
    <row r="666" spans="1:1" x14ac:dyDescent="0.2">
      <c r="A666" s="36" t="s">
        <v>3564</v>
      </c>
    </row>
    <row r="667" spans="1:1" x14ac:dyDescent="0.2">
      <c r="A667" s="36" t="s">
        <v>3566</v>
      </c>
    </row>
    <row r="668" spans="1:1" x14ac:dyDescent="0.2">
      <c r="A668" s="36" t="s">
        <v>3568</v>
      </c>
    </row>
    <row r="669" spans="1:1" x14ac:dyDescent="0.2">
      <c r="A669" s="36" t="s">
        <v>3570</v>
      </c>
    </row>
    <row r="670" spans="1:1" x14ac:dyDescent="0.2">
      <c r="A670" s="36" t="s">
        <v>3572</v>
      </c>
    </row>
    <row r="671" spans="1:1" x14ac:dyDescent="0.2">
      <c r="A671" s="36" t="s">
        <v>3574</v>
      </c>
    </row>
    <row r="672" spans="1:1" x14ac:dyDescent="0.2">
      <c r="A672" s="36" t="s">
        <v>3576</v>
      </c>
    </row>
    <row r="673" spans="1:1" x14ac:dyDescent="0.2">
      <c r="A673" s="36" t="s">
        <v>3578</v>
      </c>
    </row>
    <row r="674" spans="1:1" x14ac:dyDescent="0.2">
      <c r="A674" s="36" t="s">
        <v>3580</v>
      </c>
    </row>
    <row r="675" spans="1:1" x14ac:dyDescent="0.2">
      <c r="A675" s="36" t="s">
        <v>3582</v>
      </c>
    </row>
    <row r="676" spans="1:1" x14ac:dyDescent="0.2">
      <c r="A676" s="36" t="s">
        <v>3584</v>
      </c>
    </row>
    <row r="677" spans="1:1" x14ac:dyDescent="0.2">
      <c r="A677" s="36" t="s">
        <v>3587</v>
      </c>
    </row>
    <row r="678" spans="1:1" x14ac:dyDescent="0.2">
      <c r="A678" s="36" t="s">
        <v>3590</v>
      </c>
    </row>
    <row r="679" spans="1:1" x14ac:dyDescent="0.2">
      <c r="A679" s="36" t="s">
        <v>3592</v>
      </c>
    </row>
    <row r="680" spans="1:1" x14ac:dyDescent="0.2">
      <c r="A680" s="36" t="s">
        <v>3594</v>
      </c>
    </row>
    <row r="681" spans="1:1" x14ac:dyDescent="0.2">
      <c r="A681" s="36" t="s">
        <v>3596</v>
      </c>
    </row>
    <row r="682" spans="1:1" x14ac:dyDescent="0.2">
      <c r="A682" s="36" t="s">
        <v>3598</v>
      </c>
    </row>
    <row r="683" spans="1:1" x14ac:dyDescent="0.2">
      <c r="A683" s="36" t="s">
        <v>3600</v>
      </c>
    </row>
    <row r="684" spans="1:1" x14ac:dyDescent="0.2">
      <c r="A684" s="36" t="s">
        <v>3602</v>
      </c>
    </row>
    <row r="685" spans="1:1" x14ac:dyDescent="0.2">
      <c r="A685" s="36" t="s">
        <v>3604</v>
      </c>
    </row>
    <row r="686" spans="1:1" x14ac:dyDescent="0.2">
      <c r="A686" s="36" t="s">
        <v>3606</v>
      </c>
    </row>
    <row r="687" spans="1:1" x14ac:dyDescent="0.2">
      <c r="A687" s="36" t="s">
        <v>3608</v>
      </c>
    </row>
    <row r="688" spans="1:1" x14ac:dyDescent="0.2">
      <c r="A688" s="36" t="s">
        <v>3610</v>
      </c>
    </row>
    <row r="689" spans="1:1" x14ac:dyDescent="0.2">
      <c r="A689" s="36" t="s">
        <v>3612</v>
      </c>
    </row>
    <row r="690" spans="1:1" x14ac:dyDescent="0.2">
      <c r="A690" s="36" t="s">
        <v>3614</v>
      </c>
    </row>
    <row r="691" spans="1:1" x14ac:dyDescent="0.2">
      <c r="A691" s="36" t="s">
        <v>3616</v>
      </c>
    </row>
    <row r="692" spans="1:1" x14ac:dyDescent="0.2">
      <c r="A692" s="36" t="s">
        <v>3618</v>
      </c>
    </row>
    <row r="693" spans="1:1" x14ac:dyDescent="0.2">
      <c r="A693" s="36" t="s">
        <v>3620</v>
      </c>
    </row>
    <row r="694" spans="1:1" x14ac:dyDescent="0.2">
      <c r="A694" s="36" t="s">
        <v>3622</v>
      </c>
    </row>
    <row r="695" spans="1:1" x14ac:dyDescent="0.2">
      <c r="A695" s="36" t="s">
        <v>3624</v>
      </c>
    </row>
    <row r="696" spans="1:1" x14ac:dyDescent="0.2">
      <c r="A696" s="36" t="s">
        <v>3626</v>
      </c>
    </row>
    <row r="697" spans="1:1" x14ac:dyDescent="0.2">
      <c r="A697" s="36" t="s">
        <v>3628</v>
      </c>
    </row>
    <row r="698" spans="1:1" x14ac:dyDescent="0.2">
      <c r="A698" s="36" t="s">
        <v>3630</v>
      </c>
    </row>
    <row r="699" spans="1:1" x14ac:dyDescent="0.2">
      <c r="A699" s="36" t="s">
        <v>3632</v>
      </c>
    </row>
    <row r="700" spans="1:1" x14ac:dyDescent="0.2">
      <c r="A700" s="36" t="s">
        <v>3634</v>
      </c>
    </row>
    <row r="701" spans="1:1" x14ac:dyDescent="0.2">
      <c r="A701" s="36" t="s">
        <v>3636</v>
      </c>
    </row>
    <row r="702" spans="1:1" x14ac:dyDescent="0.2">
      <c r="A702" s="36" t="s">
        <v>3638</v>
      </c>
    </row>
    <row r="703" spans="1:1" x14ac:dyDescent="0.2">
      <c r="A703" s="36" t="s">
        <v>3640</v>
      </c>
    </row>
    <row r="704" spans="1:1" x14ac:dyDescent="0.2">
      <c r="A704" s="36" t="s">
        <v>3642</v>
      </c>
    </row>
    <row r="705" spans="1:1" x14ac:dyDescent="0.2">
      <c r="A705" s="36" t="s">
        <v>3644</v>
      </c>
    </row>
    <row r="706" spans="1:1" x14ac:dyDescent="0.2">
      <c r="A706" s="36" t="s">
        <v>3646</v>
      </c>
    </row>
    <row r="707" spans="1:1" x14ac:dyDescent="0.2">
      <c r="A707" s="36" t="s">
        <v>3648</v>
      </c>
    </row>
    <row r="708" spans="1:1" x14ac:dyDescent="0.2">
      <c r="A708" s="36" t="s">
        <v>3650</v>
      </c>
    </row>
    <row r="709" spans="1:1" x14ac:dyDescent="0.2">
      <c r="A709" s="36" t="s">
        <v>3652</v>
      </c>
    </row>
    <row r="710" spans="1:1" x14ac:dyDescent="0.2">
      <c r="A710" s="36" t="s">
        <v>3654</v>
      </c>
    </row>
    <row r="711" spans="1:1" x14ac:dyDescent="0.2">
      <c r="A711" s="36" t="s">
        <v>3657</v>
      </c>
    </row>
    <row r="712" spans="1:1" x14ac:dyDescent="0.2">
      <c r="A712" s="36" t="s">
        <v>3659</v>
      </c>
    </row>
    <row r="713" spans="1:1" x14ac:dyDescent="0.2">
      <c r="A713" s="36" t="s">
        <v>3661</v>
      </c>
    </row>
    <row r="714" spans="1:1" x14ac:dyDescent="0.2">
      <c r="A714" s="36" t="s">
        <v>3663</v>
      </c>
    </row>
    <row r="715" spans="1:1" x14ac:dyDescent="0.2">
      <c r="A715" s="36" t="s">
        <v>3665</v>
      </c>
    </row>
    <row r="716" spans="1:1" x14ac:dyDescent="0.2">
      <c r="A716" s="36" t="s">
        <v>3667</v>
      </c>
    </row>
    <row r="717" spans="1:1" x14ac:dyDescent="0.2">
      <c r="A717" s="36" t="s">
        <v>3669</v>
      </c>
    </row>
    <row r="718" spans="1:1" x14ac:dyDescent="0.2">
      <c r="A718" s="36" t="s">
        <v>3671</v>
      </c>
    </row>
    <row r="719" spans="1:1" x14ac:dyDescent="0.2">
      <c r="A719" s="36" t="s">
        <v>3673</v>
      </c>
    </row>
    <row r="720" spans="1:1" x14ac:dyDescent="0.2">
      <c r="A720" s="36" t="s">
        <v>3675</v>
      </c>
    </row>
    <row r="721" spans="1:1" x14ac:dyDescent="0.2">
      <c r="A721" s="36" t="s">
        <v>3677</v>
      </c>
    </row>
    <row r="722" spans="1:1" x14ac:dyDescent="0.2">
      <c r="A722" s="36" t="s">
        <v>3679</v>
      </c>
    </row>
    <row r="723" spans="1:1" x14ac:dyDescent="0.2">
      <c r="A723" s="36" t="s">
        <v>3681</v>
      </c>
    </row>
    <row r="724" spans="1:1" x14ac:dyDescent="0.2">
      <c r="A724" s="36" t="s">
        <v>3683</v>
      </c>
    </row>
    <row r="725" spans="1:1" x14ac:dyDescent="0.2">
      <c r="A725" s="36" t="s">
        <v>3685</v>
      </c>
    </row>
    <row r="726" spans="1:1" x14ac:dyDescent="0.2">
      <c r="A726" s="36" t="s">
        <v>3687</v>
      </c>
    </row>
    <row r="727" spans="1:1" x14ac:dyDescent="0.2">
      <c r="A727" s="36" t="s">
        <v>3689</v>
      </c>
    </row>
    <row r="728" spans="1:1" x14ac:dyDescent="0.2">
      <c r="A728" s="36" t="s">
        <v>3691</v>
      </c>
    </row>
    <row r="729" spans="1:1" x14ac:dyDescent="0.2">
      <c r="A729" s="36" t="s">
        <v>3693</v>
      </c>
    </row>
    <row r="730" spans="1:1" x14ac:dyDescent="0.2">
      <c r="A730" s="36" t="s">
        <v>3695</v>
      </c>
    </row>
    <row r="731" spans="1:1" x14ac:dyDescent="0.2">
      <c r="A731" s="36" t="s">
        <v>3697</v>
      </c>
    </row>
    <row r="732" spans="1:1" x14ac:dyDescent="0.2">
      <c r="A732" s="36" t="s">
        <v>3699</v>
      </c>
    </row>
    <row r="733" spans="1:1" x14ac:dyDescent="0.2">
      <c r="A733" s="36" t="s">
        <v>3701</v>
      </c>
    </row>
    <row r="734" spans="1:1" x14ac:dyDescent="0.2">
      <c r="A734" s="36" t="s">
        <v>3703</v>
      </c>
    </row>
    <row r="735" spans="1:1" x14ac:dyDescent="0.2">
      <c r="A735" s="36" t="s">
        <v>3705</v>
      </c>
    </row>
    <row r="736" spans="1:1" x14ac:dyDescent="0.2">
      <c r="A736" s="36" t="s">
        <v>3707</v>
      </c>
    </row>
    <row r="737" spans="1:1" x14ac:dyDescent="0.2">
      <c r="A737" s="36" t="s">
        <v>3709</v>
      </c>
    </row>
    <row r="738" spans="1:1" x14ac:dyDescent="0.2">
      <c r="A738" s="36" t="s">
        <v>3711</v>
      </c>
    </row>
    <row r="739" spans="1:1" x14ac:dyDescent="0.2">
      <c r="A739" s="36" t="s">
        <v>3713</v>
      </c>
    </row>
    <row r="740" spans="1:1" x14ac:dyDescent="0.2">
      <c r="A740" s="36" t="s">
        <v>3715</v>
      </c>
    </row>
    <row r="741" spans="1:1" x14ac:dyDescent="0.2">
      <c r="A741" s="36" t="s">
        <v>3717</v>
      </c>
    </row>
    <row r="742" spans="1:1" x14ac:dyDescent="0.2">
      <c r="A742" s="36" t="s">
        <v>3719</v>
      </c>
    </row>
    <row r="743" spans="1:1" x14ac:dyDescent="0.2">
      <c r="A743" s="36" t="s">
        <v>3721</v>
      </c>
    </row>
    <row r="744" spans="1:1" x14ac:dyDescent="0.2">
      <c r="A744" s="36" t="s">
        <v>3723</v>
      </c>
    </row>
    <row r="745" spans="1:1" x14ac:dyDescent="0.2">
      <c r="A745" s="36" t="s">
        <v>3726</v>
      </c>
    </row>
    <row r="746" spans="1:1" x14ac:dyDescent="0.2">
      <c r="A746" s="36" t="s">
        <v>3728</v>
      </c>
    </row>
    <row r="747" spans="1:1" x14ac:dyDescent="0.2">
      <c r="A747" s="36" t="s">
        <v>3730</v>
      </c>
    </row>
    <row r="748" spans="1:1" x14ac:dyDescent="0.2">
      <c r="A748" s="36" t="s">
        <v>3732</v>
      </c>
    </row>
    <row r="749" spans="1:1" x14ac:dyDescent="0.2">
      <c r="A749" s="36" t="s">
        <v>3734</v>
      </c>
    </row>
    <row r="750" spans="1:1" x14ac:dyDescent="0.2">
      <c r="A750" s="36" t="s">
        <v>3736</v>
      </c>
    </row>
    <row r="751" spans="1:1" x14ac:dyDescent="0.2">
      <c r="A751" s="36" t="s">
        <v>3738</v>
      </c>
    </row>
    <row r="752" spans="1:1" x14ac:dyDescent="0.2">
      <c r="A752" s="36" t="s">
        <v>3740</v>
      </c>
    </row>
    <row r="753" spans="1:1" x14ac:dyDescent="0.2">
      <c r="A753" s="36" t="s">
        <v>3742</v>
      </c>
    </row>
    <row r="754" spans="1:1" x14ac:dyDescent="0.2">
      <c r="A754" s="36" t="s">
        <v>3744</v>
      </c>
    </row>
    <row r="755" spans="1:1" x14ac:dyDescent="0.2">
      <c r="A755" s="36" t="s">
        <v>3746</v>
      </c>
    </row>
    <row r="756" spans="1:1" x14ac:dyDescent="0.2">
      <c r="A756" s="36" t="s">
        <v>3748</v>
      </c>
    </row>
    <row r="757" spans="1:1" x14ac:dyDescent="0.2">
      <c r="A757" s="36" t="s">
        <v>3750</v>
      </c>
    </row>
    <row r="758" spans="1:1" x14ac:dyDescent="0.2">
      <c r="A758" s="36" t="s">
        <v>3752</v>
      </c>
    </row>
    <row r="759" spans="1:1" x14ac:dyDescent="0.2">
      <c r="A759" s="36" t="s">
        <v>3754</v>
      </c>
    </row>
    <row r="760" spans="1:1" x14ac:dyDescent="0.2">
      <c r="A760" s="36" t="s">
        <v>3756</v>
      </c>
    </row>
    <row r="761" spans="1:1" x14ac:dyDescent="0.2">
      <c r="A761" s="36" t="s">
        <v>3758</v>
      </c>
    </row>
    <row r="762" spans="1:1" x14ac:dyDescent="0.2">
      <c r="A762" s="36" t="s">
        <v>3760</v>
      </c>
    </row>
    <row r="763" spans="1:1" x14ac:dyDescent="0.2">
      <c r="A763" s="36" t="s">
        <v>3762</v>
      </c>
    </row>
    <row r="764" spans="1:1" x14ac:dyDescent="0.2">
      <c r="A764" s="36" t="s">
        <v>3764</v>
      </c>
    </row>
    <row r="765" spans="1:1" x14ac:dyDescent="0.2">
      <c r="A765" s="36" t="s">
        <v>3766</v>
      </c>
    </row>
    <row r="766" spans="1:1" x14ac:dyDescent="0.2">
      <c r="A766" s="36" t="s">
        <v>3768</v>
      </c>
    </row>
    <row r="767" spans="1:1" x14ac:dyDescent="0.2">
      <c r="A767" s="36" t="s">
        <v>3770</v>
      </c>
    </row>
    <row r="768" spans="1:1" x14ac:dyDescent="0.2">
      <c r="A768" s="36" t="s">
        <v>3772</v>
      </c>
    </row>
    <row r="769" spans="1:1" x14ac:dyDescent="0.2">
      <c r="A769" s="36" t="s">
        <v>3774</v>
      </c>
    </row>
    <row r="770" spans="1:1" x14ac:dyDescent="0.2">
      <c r="A770" s="36" t="s">
        <v>3776</v>
      </c>
    </row>
    <row r="771" spans="1:1" x14ac:dyDescent="0.2">
      <c r="A771" s="36" t="s">
        <v>3778</v>
      </c>
    </row>
    <row r="772" spans="1:1" x14ac:dyDescent="0.2">
      <c r="A772" s="36" t="s">
        <v>3780</v>
      </c>
    </row>
    <row r="773" spans="1:1" x14ac:dyDescent="0.2">
      <c r="A773" s="36" t="s">
        <v>3782</v>
      </c>
    </row>
    <row r="774" spans="1:1" x14ac:dyDescent="0.2">
      <c r="A774" s="36" t="s">
        <v>3784</v>
      </c>
    </row>
    <row r="775" spans="1:1" x14ac:dyDescent="0.2">
      <c r="A775" s="36" t="s">
        <v>3786</v>
      </c>
    </row>
    <row r="776" spans="1:1" x14ac:dyDescent="0.2">
      <c r="A776" s="36" t="s">
        <v>3788</v>
      </c>
    </row>
    <row r="777" spans="1:1" x14ac:dyDescent="0.2">
      <c r="A777" s="36" t="s">
        <v>3790</v>
      </c>
    </row>
    <row r="778" spans="1:1" x14ac:dyDescent="0.2">
      <c r="A778" s="36" t="s">
        <v>3792</v>
      </c>
    </row>
    <row r="779" spans="1:1" x14ac:dyDescent="0.2">
      <c r="A779" s="36" t="s">
        <v>3794</v>
      </c>
    </row>
    <row r="780" spans="1:1" x14ac:dyDescent="0.2">
      <c r="A780" s="36" t="s">
        <v>3796</v>
      </c>
    </row>
    <row r="781" spans="1:1" x14ac:dyDescent="0.2">
      <c r="A781" s="36" t="s">
        <v>3798</v>
      </c>
    </row>
    <row r="782" spans="1:1" x14ac:dyDescent="0.2">
      <c r="A782" s="36" t="s">
        <v>3800</v>
      </c>
    </row>
    <row r="783" spans="1:1" x14ac:dyDescent="0.2">
      <c r="A783" s="36" t="s">
        <v>3802</v>
      </c>
    </row>
    <row r="784" spans="1:1" x14ac:dyDescent="0.2">
      <c r="A784" s="36" t="s">
        <v>3804</v>
      </c>
    </row>
    <row r="785" spans="1:1" x14ac:dyDescent="0.2">
      <c r="A785" s="36" t="s">
        <v>3806</v>
      </c>
    </row>
    <row r="786" spans="1:1" x14ac:dyDescent="0.2">
      <c r="A786" s="36" t="s">
        <v>3808</v>
      </c>
    </row>
    <row r="787" spans="1:1" x14ac:dyDescent="0.2">
      <c r="A787" s="36" t="s">
        <v>3810</v>
      </c>
    </row>
    <row r="788" spans="1:1" x14ac:dyDescent="0.2">
      <c r="A788" s="36" t="s">
        <v>3812</v>
      </c>
    </row>
    <row r="789" spans="1:1" x14ac:dyDescent="0.2">
      <c r="A789" s="36" t="s">
        <v>3814</v>
      </c>
    </row>
    <row r="790" spans="1:1" x14ac:dyDescent="0.2">
      <c r="A790" s="36" t="s">
        <v>3816</v>
      </c>
    </row>
    <row r="791" spans="1:1" x14ac:dyDescent="0.2">
      <c r="A791" s="36" t="s">
        <v>3818</v>
      </c>
    </row>
    <row r="792" spans="1:1" x14ac:dyDescent="0.2">
      <c r="A792" s="36" t="s">
        <v>3820</v>
      </c>
    </row>
    <row r="793" spans="1:1" x14ac:dyDescent="0.2">
      <c r="A793" s="36" t="s">
        <v>3822</v>
      </c>
    </row>
    <row r="794" spans="1:1" x14ac:dyDescent="0.2">
      <c r="A794" s="36" t="s">
        <v>3824</v>
      </c>
    </row>
    <row r="795" spans="1:1" x14ac:dyDescent="0.2">
      <c r="A795" s="36" t="s">
        <v>3826</v>
      </c>
    </row>
    <row r="796" spans="1:1" x14ac:dyDescent="0.2">
      <c r="A796" s="36" t="s">
        <v>3828</v>
      </c>
    </row>
    <row r="797" spans="1:1" x14ac:dyDescent="0.2">
      <c r="A797" s="36" t="s">
        <v>3830</v>
      </c>
    </row>
    <row r="798" spans="1:1" x14ac:dyDescent="0.2">
      <c r="A798" s="36" t="s">
        <v>3832</v>
      </c>
    </row>
    <row r="799" spans="1:1" x14ac:dyDescent="0.2">
      <c r="A799" s="36" t="s">
        <v>3834</v>
      </c>
    </row>
    <row r="800" spans="1:1" x14ac:dyDescent="0.2">
      <c r="A800" s="36" t="s">
        <v>3836</v>
      </c>
    </row>
    <row r="801" spans="1:1" x14ac:dyDescent="0.2">
      <c r="A801" s="36" t="s">
        <v>3838</v>
      </c>
    </row>
    <row r="802" spans="1:1" x14ac:dyDescent="0.2">
      <c r="A802" s="36" t="s">
        <v>3840</v>
      </c>
    </row>
    <row r="803" spans="1:1" x14ac:dyDescent="0.2">
      <c r="A803" s="36" t="s">
        <v>3842</v>
      </c>
    </row>
    <row r="804" spans="1:1" x14ac:dyDescent="0.2">
      <c r="A804" s="36" t="s">
        <v>3844</v>
      </c>
    </row>
    <row r="805" spans="1:1" x14ac:dyDescent="0.2">
      <c r="A805" s="36" t="s">
        <v>3846</v>
      </c>
    </row>
    <row r="806" spans="1:1" x14ac:dyDescent="0.2">
      <c r="A806" s="36" t="s">
        <v>3848</v>
      </c>
    </row>
    <row r="807" spans="1:1" x14ac:dyDescent="0.2">
      <c r="A807" s="36" t="s">
        <v>3850</v>
      </c>
    </row>
    <row r="808" spans="1:1" x14ac:dyDescent="0.2">
      <c r="A808" s="36" t="s">
        <v>3852</v>
      </c>
    </row>
    <row r="809" spans="1:1" x14ac:dyDescent="0.2">
      <c r="A809" s="36" t="s">
        <v>3854</v>
      </c>
    </row>
    <row r="810" spans="1:1" x14ac:dyDescent="0.2">
      <c r="A810" s="36" t="s">
        <v>3856</v>
      </c>
    </row>
    <row r="811" spans="1:1" x14ac:dyDescent="0.2">
      <c r="A811" s="36" t="s">
        <v>3858</v>
      </c>
    </row>
    <row r="812" spans="1:1" x14ac:dyDescent="0.2">
      <c r="A812" s="36" t="s">
        <v>3860</v>
      </c>
    </row>
    <row r="813" spans="1:1" x14ac:dyDescent="0.2">
      <c r="A813" s="36" t="s">
        <v>3862</v>
      </c>
    </row>
    <row r="814" spans="1:1" x14ac:dyDescent="0.2">
      <c r="A814" s="36" t="s">
        <v>3864</v>
      </c>
    </row>
    <row r="815" spans="1:1" x14ac:dyDescent="0.2">
      <c r="A815" s="36" t="s">
        <v>3866</v>
      </c>
    </row>
    <row r="816" spans="1:1" x14ac:dyDescent="0.2">
      <c r="A816" s="36" t="s">
        <v>3868</v>
      </c>
    </row>
    <row r="817" spans="1:1" x14ac:dyDescent="0.2">
      <c r="A817" s="36" t="s">
        <v>3870</v>
      </c>
    </row>
    <row r="818" spans="1:1" x14ac:dyDescent="0.2">
      <c r="A818" s="36" t="s">
        <v>3872</v>
      </c>
    </row>
    <row r="819" spans="1:1" x14ac:dyDescent="0.2">
      <c r="A819" s="36" t="s">
        <v>3874</v>
      </c>
    </row>
    <row r="820" spans="1:1" x14ac:dyDescent="0.2">
      <c r="A820" s="36" t="s">
        <v>3876</v>
      </c>
    </row>
    <row r="821" spans="1:1" x14ac:dyDescent="0.2">
      <c r="A821" s="36" t="s">
        <v>3878</v>
      </c>
    </row>
    <row r="822" spans="1:1" x14ac:dyDescent="0.2">
      <c r="A822" s="36" t="s">
        <v>3880</v>
      </c>
    </row>
    <row r="823" spans="1:1" x14ac:dyDescent="0.2">
      <c r="A823" s="36" t="s">
        <v>3882</v>
      </c>
    </row>
    <row r="824" spans="1:1" x14ac:dyDescent="0.2">
      <c r="A824" s="36" t="s">
        <v>3884</v>
      </c>
    </row>
    <row r="825" spans="1:1" x14ac:dyDescent="0.2">
      <c r="A825" s="36" t="s">
        <v>3886</v>
      </c>
    </row>
    <row r="826" spans="1:1" x14ac:dyDescent="0.2">
      <c r="A826" s="36" t="s">
        <v>3889</v>
      </c>
    </row>
    <row r="827" spans="1:1" x14ac:dyDescent="0.2">
      <c r="A827" s="36" t="s">
        <v>3891</v>
      </c>
    </row>
    <row r="828" spans="1:1" x14ac:dyDescent="0.2">
      <c r="A828" s="36" t="s">
        <v>3893</v>
      </c>
    </row>
    <row r="829" spans="1:1" x14ac:dyDescent="0.2">
      <c r="A829" s="36" t="s">
        <v>3895</v>
      </c>
    </row>
    <row r="830" spans="1:1" x14ac:dyDescent="0.2">
      <c r="A830" s="36" t="s">
        <v>3897</v>
      </c>
    </row>
    <row r="831" spans="1:1" x14ac:dyDescent="0.2">
      <c r="A831" s="36" t="s">
        <v>3900</v>
      </c>
    </row>
    <row r="832" spans="1:1" x14ac:dyDescent="0.2">
      <c r="A832" s="36" t="s">
        <v>3902</v>
      </c>
    </row>
    <row r="833" spans="1:1" x14ac:dyDescent="0.2">
      <c r="A833" s="36" t="s">
        <v>3904</v>
      </c>
    </row>
    <row r="834" spans="1:1" x14ac:dyDescent="0.2">
      <c r="A834" s="36" t="s">
        <v>3906</v>
      </c>
    </row>
    <row r="835" spans="1:1" x14ac:dyDescent="0.2">
      <c r="A835" s="36" t="s">
        <v>3908</v>
      </c>
    </row>
    <row r="836" spans="1:1" x14ac:dyDescent="0.2">
      <c r="A836" s="36" t="s">
        <v>3910</v>
      </c>
    </row>
    <row r="837" spans="1:1" x14ac:dyDescent="0.2">
      <c r="A837" s="36" t="s">
        <v>3912</v>
      </c>
    </row>
    <row r="838" spans="1:1" x14ac:dyDescent="0.2">
      <c r="A838" s="36" t="s">
        <v>3914</v>
      </c>
    </row>
    <row r="839" spans="1:1" x14ac:dyDescent="0.2">
      <c r="A839" s="36" t="s">
        <v>3916</v>
      </c>
    </row>
    <row r="840" spans="1:1" x14ac:dyDescent="0.2">
      <c r="A840" s="36" t="s">
        <v>3918</v>
      </c>
    </row>
    <row r="841" spans="1:1" x14ac:dyDescent="0.2">
      <c r="A841" s="36" t="s">
        <v>3920</v>
      </c>
    </row>
    <row r="842" spans="1:1" x14ac:dyDescent="0.2">
      <c r="A842" s="36" t="s">
        <v>3922</v>
      </c>
    </row>
    <row r="843" spans="1:1" x14ac:dyDescent="0.2">
      <c r="A843" s="36" t="s">
        <v>3924</v>
      </c>
    </row>
    <row r="844" spans="1:1" x14ac:dyDescent="0.2">
      <c r="A844" s="36" t="s">
        <v>3926</v>
      </c>
    </row>
    <row r="845" spans="1:1" x14ac:dyDescent="0.2">
      <c r="A845" s="36" t="s">
        <v>3928</v>
      </c>
    </row>
    <row r="846" spans="1:1" x14ac:dyDescent="0.2">
      <c r="A846" s="36" t="s">
        <v>3930</v>
      </c>
    </row>
    <row r="847" spans="1:1" x14ac:dyDescent="0.2">
      <c r="A847" s="36" t="s">
        <v>3932</v>
      </c>
    </row>
    <row r="848" spans="1:1" x14ac:dyDescent="0.2">
      <c r="A848" s="36" t="s">
        <v>3934</v>
      </c>
    </row>
    <row r="849" spans="1:1" x14ac:dyDescent="0.2">
      <c r="A849" s="36" t="s">
        <v>3936</v>
      </c>
    </row>
    <row r="850" spans="1:1" x14ac:dyDescent="0.2">
      <c r="A850" s="36" t="s">
        <v>3938</v>
      </c>
    </row>
    <row r="851" spans="1:1" x14ac:dyDescent="0.2">
      <c r="A851" s="36" t="s">
        <v>3940</v>
      </c>
    </row>
    <row r="852" spans="1:1" x14ac:dyDescent="0.2">
      <c r="A852" s="36" t="s">
        <v>3942</v>
      </c>
    </row>
    <row r="853" spans="1:1" x14ac:dyDescent="0.2">
      <c r="A853" s="36" t="s">
        <v>3944</v>
      </c>
    </row>
    <row r="854" spans="1:1" x14ac:dyDescent="0.2">
      <c r="A854" s="36" t="s">
        <v>3947</v>
      </c>
    </row>
    <row r="855" spans="1:1" x14ac:dyDescent="0.2">
      <c r="A855" s="36" t="s">
        <v>3949</v>
      </c>
    </row>
    <row r="856" spans="1:1" x14ac:dyDescent="0.2">
      <c r="A856" s="36" t="s">
        <v>3951</v>
      </c>
    </row>
    <row r="857" spans="1:1" x14ac:dyDescent="0.2">
      <c r="A857" s="36" t="s">
        <v>3953</v>
      </c>
    </row>
    <row r="858" spans="1:1" x14ac:dyDescent="0.2">
      <c r="A858" s="36" t="s">
        <v>3955</v>
      </c>
    </row>
    <row r="859" spans="1:1" x14ac:dyDescent="0.2">
      <c r="A859" s="36" t="s">
        <v>3957</v>
      </c>
    </row>
    <row r="860" spans="1:1" x14ac:dyDescent="0.2">
      <c r="A860" s="36" t="s">
        <v>3959</v>
      </c>
    </row>
    <row r="861" spans="1:1" x14ac:dyDescent="0.2">
      <c r="A861" s="36" t="s">
        <v>3961</v>
      </c>
    </row>
    <row r="862" spans="1:1" x14ac:dyDescent="0.2">
      <c r="A862" s="36" t="s">
        <v>3963</v>
      </c>
    </row>
    <row r="863" spans="1:1" x14ac:dyDescent="0.2">
      <c r="A863" s="36" t="s">
        <v>3965</v>
      </c>
    </row>
    <row r="864" spans="1:1" x14ac:dyDescent="0.2">
      <c r="A864" s="36" t="s">
        <v>3967</v>
      </c>
    </row>
    <row r="865" spans="1:1" x14ac:dyDescent="0.2">
      <c r="A865" s="36" t="s">
        <v>3969</v>
      </c>
    </row>
    <row r="866" spans="1:1" x14ac:dyDescent="0.2">
      <c r="A866" s="36" t="s">
        <v>3971</v>
      </c>
    </row>
    <row r="867" spans="1:1" x14ac:dyDescent="0.2">
      <c r="A867" s="36" t="s">
        <v>3974</v>
      </c>
    </row>
    <row r="868" spans="1:1" x14ac:dyDescent="0.2">
      <c r="A868" s="36" t="s">
        <v>3976</v>
      </c>
    </row>
    <row r="869" spans="1:1" x14ac:dyDescent="0.2">
      <c r="A869" s="36" t="s">
        <v>3978</v>
      </c>
    </row>
    <row r="870" spans="1:1" x14ac:dyDescent="0.2">
      <c r="A870" s="36" t="s">
        <v>3980</v>
      </c>
    </row>
    <row r="871" spans="1:1" x14ac:dyDescent="0.2">
      <c r="A871" s="36" t="s">
        <v>3982</v>
      </c>
    </row>
    <row r="872" spans="1:1" x14ac:dyDescent="0.2">
      <c r="A872" s="36" t="s">
        <v>3984</v>
      </c>
    </row>
    <row r="873" spans="1:1" x14ac:dyDescent="0.2">
      <c r="A873" s="36" t="s">
        <v>3987</v>
      </c>
    </row>
    <row r="874" spans="1:1" x14ac:dyDescent="0.2">
      <c r="A874" s="36" t="s">
        <v>3989</v>
      </c>
    </row>
    <row r="875" spans="1:1" x14ac:dyDescent="0.2">
      <c r="A875" s="36" t="s">
        <v>3991</v>
      </c>
    </row>
    <row r="876" spans="1:1" x14ac:dyDescent="0.2">
      <c r="A876" s="36" t="s">
        <v>3993</v>
      </c>
    </row>
    <row r="877" spans="1:1" x14ac:dyDescent="0.2">
      <c r="A877" s="36" t="s">
        <v>3995</v>
      </c>
    </row>
    <row r="878" spans="1:1" x14ac:dyDescent="0.2">
      <c r="A878" s="36" t="s">
        <v>3997</v>
      </c>
    </row>
    <row r="879" spans="1:1" x14ac:dyDescent="0.2">
      <c r="A879" s="36" t="s">
        <v>3999</v>
      </c>
    </row>
    <row r="880" spans="1:1" x14ac:dyDescent="0.2">
      <c r="A880" s="36" t="s">
        <v>4001</v>
      </c>
    </row>
    <row r="881" spans="1:1" x14ac:dyDescent="0.2">
      <c r="A881" s="36" t="s">
        <v>4003</v>
      </c>
    </row>
    <row r="882" spans="1:1" x14ac:dyDescent="0.2">
      <c r="A882" s="36" t="s">
        <v>4005</v>
      </c>
    </row>
    <row r="883" spans="1:1" x14ac:dyDescent="0.2">
      <c r="A883" s="36" t="s">
        <v>4007</v>
      </c>
    </row>
    <row r="884" spans="1:1" x14ac:dyDescent="0.2">
      <c r="A884" s="36" t="s">
        <v>4009</v>
      </c>
    </row>
    <row r="885" spans="1:1" x14ac:dyDescent="0.2">
      <c r="A885" s="36" t="s">
        <v>4011</v>
      </c>
    </row>
    <row r="886" spans="1:1" x14ac:dyDescent="0.2">
      <c r="A886" s="36" t="s">
        <v>4013</v>
      </c>
    </row>
    <row r="887" spans="1:1" x14ac:dyDescent="0.2">
      <c r="A887" s="36" t="s">
        <v>4015</v>
      </c>
    </row>
    <row r="888" spans="1:1" x14ac:dyDescent="0.2">
      <c r="A888" s="36" t="s">
        <v>4017</v>
      </c>
    </row>
    <row r="889" spans="1:1" x14ac:dyDescent="0.2">
      <c r="A889" s="36" t="s">
        <v>4019</v>
      </c>
    </row>
    <row r="890" spans="1:1" x14ac:dyDescent="0.2">
      <c r="A890" s="36" t="s">
        <v>4021</v>
      </c>
    </row>
    <row r="891" spans="1:1" x14ac:dyDescent="0.2">
      <c r="A891" s="36" t="s">
        <v>4023</v>
      </c>
    </row>
    <row r="892" spans="1:1" x14ac:dyDescent="0.2">
      <c r="A892" s="36" t="s">
        <v>4025</v>
      </c>
    </row>
    <row r="893" spans="1:1" x14ac:dyDescent="0.2">
      <c r="A893" s="36" t="s">
        <v>4027</v>
      </c>
    </row>
    <row r="894" spans="1:1" x14ac:dyDescent="0.2">
      <c r="A894" s="36" t="s">
        <v>4029</v>
      </c>
    </row>
    <row r="895" spans="1:1" x14ac:dyDescent="0.2">
      <c r="A895" s="36" t="s">
        <v>4031</v>
      </c>
    </row>
    <row r="896" spans="1:1" x14ac:dyDescent="0.2">
      <c r="A896" s="36" t="s">
        <v>4033</v>
      </c>
    </row>
    <row r="897" spans="1:1" x14ac:dyDescent="0.2">
      <c r="A897" s="36" t="s">
        <v>4035</v>
      </c>
    </row>
    <row r="898" spans="1:1" x14ac:dyDescent="0.2">
      <c r="A898" s="36" t="s">
        <v>4037</v>
      </c>
    </row>
    <row r="899" spans="1:1" x14ac:dyDescent="0.2">
      <c r="A899" s="36" t="s">
        <v>4039</v>
      </c>
    </row>
    <row r="900" spans="1:1" x14ac:dyDescent="0.2">
      <c r="A900" s="36" t="s">
        <v>4041</v>
      </c>
    </row>
    <row r="901" spans="1:1" x14ac:dyDescent="0.2">
      <c r="A901" s="36" t="s">
        <v>4043</v>
      </c>
    </row>
    <row r="902" spans="1:1" x14ac:dyDescent="0.2">
      <c r="A902" s="36" t="s">
        <v>4046</v>
      </c>
    </row>
    <row r="903" spans="1:1" x14ac:dyDescent="0.2">
      <c r="A903" s="36" t="s">
        <v>4048</v>
      </c>
    </row>
    <row r="904" spans="1:1" x14ac:dyDescent="0.2">
      <c r="A904" s="36" t="s">
        <v>4051</v>
      </c>
    </row>
    <row r="905" spans="1:1" x14ac:dyDescent="0.2">
      <c r="A905" s="36" t="s">
        <v>4053</v>
      </c>
    </row>
    <row r="906" spans="1:1" x14ac:dyDescent="0.2">
      <c r="A906" s="36" t="s">
        <v>4055</v>
      </c>
    </row>
    <row r="907" spans="1:1" x14ac:dyDescent="0.2">
      <c r="A907" s="36" t="s">
        <v>4057</v>
      </c>
    </row>
    <row r="908" spans="1:1" x14ac:dyDescent="0.2">
      <c r="A908" s="36" t="s">
        <v>4059</v>
      </c>
    </row>
    <row r="909" spans="1:1" x14ac:dyDescent="0.2">
      <c r="A909" s="36" t="s">
        <v>4062</v>
      </c>
    </row>
    <row r="910" spans="1:1" x14ac:dyDescent="0.2">
      <c r="A910" s="36" t="s">
        <v>4064</v>
      </c>
    </row>
    <row r="911" spans="1:1" x14ac:dyDescent="0.2">
      <c r="A911" s="36" t="s">
        <v>4066</v>
      </c>
    </row>
    <row r="912" spans="1:1" x14ac:dyDescent="0.2">
      <c r="A912" s="36" t="s">
        <v>4068</v>
      </c>
    </row>
    <row r="913" spans="1:1" x14ac:dyDescent="0.2">
      <c r="A913" s="36" t="s">
        <v>4070</v>
      </c>
    </row>
    <row r="914" spans="1:1" x14ac:dyDescent="0.2">
      <c r="A914" s="36" t="s">
        <v>4072</v>
      </c>
    </row>
    <row r="915" spans="1:1" x14ac:dyDescent="0.2">
      <c r="A915" s="36" t="s">
        <v>4074</v>
      </c>
    </row>
    <row r="916" spans="1:1" x14ac:dyDescent="0.2">
      <c r="A916" s="36" t="s">
        <v>4076</v>
      </c>
    </row>
    <row r="917" spans="1:1" x14ac:dyDescent="0.2">
      <c r="A917" s="36" t="s">
        <v>4078</v>
      </c>
    </row>
    <row r="918" spans="1:1" x14ac:dyDescent="0.2">
      <c r="A918" s="36" t="s">
        <v>4080</v>
      </c>
    </row>
    <row r="919" spans="1:1" x14ac:dyDescent="0.2">
      <c r="A919" s="36" t="s">
        <v>4083</v>
      </c>
    </row>
    <row r="920" spans="1:1" x14ac:dyDescent="0.2">
      <c r="A920" s="36" t="s">
        <v>4086</v>
      </c>
    </row>
    <row r="921" spans="1:1" x14ac:dyDescent="0.2">
      <c r="A921" s="36" t="s">
        <v>4088</v>
      </c>
    </row>
    <row r="922" spans="1:1" x14ac:dyDescent="0.2">
      <c r="A922" s="36" t="s">
        <v>4090</v>
      </c>
    </row>
    <row r="923" spans="1:1" x14ac:dyDescent="0.2">
      <c r="A923" s="36" t="s">
        <v>4092</v>
      </c>
    </row>
    <row r="924" spans="1:1" x14ac:dyDescent="0.2">
      <c r="A924" s="36" t="s">
        <v>4094</v>
      </c>
    </row>
    <row r="925" spans="1:1" x14ac:dyDescent="0.2">
      <c r="A925" s="36" t="s">
        <v>4096</v>
      </c>
    </row>
    <row r="926" spans="1:1" x14ac:dyDescent="0.2">
      <c r="A926" s="36" t="s">
        <v>4098</v>
      </c>
    </row>
    <row r="927" spans="1:1" x14ac:dyDescent="0.2">
      <c r="A927" s="36" t="s">
        <v>4100</v>
      </c>
    </row>
    <row r="928" spans="1:1" x14ac:dyDescent="0.2">
      <c r="A928" s="36" t="s">
        <v>4102</v>
      </c>
    </row>
    <row r="929" spans="1:1" x14ac:dyDescent="0.2">
      <c r="A929" s="36" t="s">
        <v>4104</v>
      </c>
    </row>
    <row r="930" spans="1:1" x14ac:dyDescent="0.2">
      <c r="A930" s="36" t="s">
        <v>4106</v>
      </c>
    </row>
    <row r="931" spans="1:1" x14ac:dyDescent="0.2">
      <c r="A931" s="36" t="s">
        <v>4108</v>
      </c>
    </row>
    <row r="932" spans="1:1" x14ac:dyDescent="0.2">
      <c r="A932" s="36" t="s">
        <v>4110</v>
      </c>
    </row>
    <row r="933" spans="1:1" x14ac:dyDescent="0.2">
      <c r="A933" s="36" t="s">
        <v>4112</v>
      </c>
    </row>
    <row r="934" spans="1:1" x14ac:dyDescent="0.2">
      <c r="A934" s="36" t="s">
        <v>4114</v>
      </c>
    </row>
    <row r="935" spans="1:1" x14ac:dyDescent="0.2">
      <c r="A935" s="36" t="s">
        <v>4116</v>
      </c>
    </row>
    <row r="936" spans="1:1" x14ac:dyDescent="0.2">
      <c r="A936" s="36" t="s">
        <v>4118</v>
      </c>
    </row>
    <row r="937" spans="1:1" x14ac:dyDescent="0.2">
      <c r="A937" s="36" t="s">
        <v>4120</v>
      </c>
    </row>
    <row r="938" spans="1:1" x14ac:dyDescent="0.2">
      <c r="A938" s="36" t="s">
        <v>4122</v>
      </c>
    </row>
    <row r="939" spans="1:1" x14ac:dyDescent="0.2">
      <c r="A939" s="36" t="s">
        <v>4124</v>
      </c>
    </row>
    <row r="940" spans="1:1" x14ac:dyDescent="0.2">
      <c r="A940" s="36" t="s">
        <v>4126</v>
      </c>
    </row>
    <row r="941" spans="1:1" x14ac:dyDescent="0.2">
      <c r="A941" s="36" t="s">
        <v>4128</v>
      </c>
    </row>
    <row r="942" spans="1:1" x14ac:dyDescent="0.2">
      <c r="A942" s="36" t="s">
        <v>4130</v>
      </c>
    </row>
    <row r="943" spans="1:1" x14ac:dyDescent="0.2">
      <c r="A943" s="36" t="s">
        <v>4132</v>
      </c>
    </row>
    <row r="944" spans="1:1" x14ac:dyDescent="0.2">
      <c r="A944" s="36" t="s">
        <v>4134</v>
      </c>
    </row>
    <row r="945" spans="1:1" x14ac:dyDescent="0.2">
      <c r="A945" s="36" t="s">
        <v>4136</v>
      </c>
    </row>
    <row r="946" spans="1:1" x14ac:dyDescent="0.2">
      <c r="A946" s="36" t="s">
        <v>4138</v>
      </c>
    </row>
    <row r="947" spans="1:1" x14ac:dyDescent="0.2">
      <c r="A947" s="36" t="s">
        <v>4140</v>
      </c>
    </row>
    <row r="948" spans="1:1" x14ac:dyDescent="0.2">
      <c r="A948" s="36" t="s">
        <v>4142</v>
      </c>
    </row>
    <row r="949" spans="1:1" x14ac:dyDescent="0.2">
      <c r="A949" s="36" t="s">
        <v>4144</v>
      </c>
    </row>
    <row r="950" spans="1:1" x14ac:dyDescent="0.2">
      <c r="A950" s="36" t="s">
        <v>4146</v>
      </c>
    </row>
    <row r="951" spans="1:1" x14ac:dyDescent="0.2">
      <c r="A951" s="36" t="s">
        <v>4148</v>
      </c>
    </row>
    <row r="952" spans="1:1" x14ac:dyDescent="0.2">
      <c r="A952" s="36" t="s">
        <v>4150</v>
      </c>
    </row>
    <row r="953" spans="1:1" x14ac:dyDescent="0.2">
      <c r="A953" s="36" t="s">
        <v>4152</v>
      </c>
    </row>
    <row r="954" spans="1:1" x14ac:dyDescent="0.2">
      <c r="A954" s="36" t="s">
        <v>4154</v>
      </c>
    </row>
    <row r="955" spans="1:1" x14ac:dyDescent="0.2">
      <c r="A955" s="36" t="s">
        <v>4156</v>
      </c>
    </row>
    <row r="956" spans="1:1" x14ac:dyDescent="0.2">
      <c r="A956" s="36" t="s">
        <v>4158</v>
      </c>
    </row>
    <row r="957" spans="1:1" x14ac:dyDescent="0.2">
      <c r="A957" s="36" t="s">
        <v>4160</v>
      </c>
    </row>
    <row r="958" spans="1:1" x14ac:dyDescent="0.2">
      <c r="A958" s="36" t="s">
        <v>4162</v>
      </c>
    </row>
    <row r="959" spans="1:1" x14ac:dyDescent="0.2">
      <c r="A959" s="36" t="s">
        <v>4164</v>
      </c>
    </row>
    <row r="960" spans="1:1" x14ac:dyDescent="0.2">
      <c r="A960" s="36" t="s">
        <v>4166</v>
      </c>
    </row>
    <row r="961" spans="1:1" x14ac:dyDescent="0.2">
      <c r="A961" s="36" t="s">
        <v>4168</v>
      </c>
    </row>
    <row r="962" spans="1:1" x14ac:dyDescent="0.2">
      <c r="A962" s="36" t="s">
        <v>4170</v>
      </c>
    </row>
    <row r="963" spans="1:1" x14ac:dyDescent="0.2">
      <c r="A963" s="36" t="s">
        <v>4172</v>
      </c>
    </row>
    <row r="964" spans="1:1" x14ac:dyDescent="0.2">
      <c r="A964" s="36" t="s">
        <v>4174</v>
      </c>
    </row>
    <row r="965" spans="1:1" x14ac:dyDescent="0.2">
      <c r="A965" s="36" t="s">
        <v>4176</v>
      </c>
    </row>
    <row r="966" spans="1:1" x14ac:dyDescent="0.2">
      <c r="A966" s="36" t="s">
        <v>4178</v>
      </c>
    </row>
    <row r="967" spans="1:1" x14ac:dyDescent="0.2">
      <c r="A967" s="36" t="s">
        <v>4180</v>
      </c>
    </row>
    <row r="968" spans="1:1" x14ac:dyDescent="0.2">
      <c r="A968" s="36" t="s">
        <v>4182</v>
      </c>
    </row>
    <row r="969" spans="1:1" x14ac:dyDescent="0.2">
      <c r="A969" s="36" t="s">
        <v>4184</v>
      </c>
    </row>
    <row r="970" spans="1:1" x14ac:dyDescent="0.2">
      <c r="A970" s="36" t="s">
        <v>4186</v>
      </c>
    </row>
    <row r="971" spans="1:1" x14ac:dyDescent="0.2">
      <c r="A971" s="36" t="s">
        <v>4188</v>
      </c>
    </row>
    <row r="972" spans="1:1" x14ac:dyDescent="0.2">
      <c r="A972" s="36" t="s">
        <v>4190</v>
      </c>
    </row>
    <row r="973" spans="1:1" x14ac:dyDescent="0.2">
      <c r="A973" s="36" t="s">
        <v>4192</v>
      </c>
    </row>
    <row r="974" spans="1:1" x14ac:dyDescent="0.2">
      <c r="A974" s="36" t="s">
        <v>4194</v>
      </c>
    </row>
    <row r="975" spans="1:1" x14ac:dyDescent="0.2">
      <c r="A975" s="36" t="s">
        <v>4196</v>
      </c>
    </row>
    <row r="976" spans="1:1" x14ac:dyDescent="0.2">
      <c r="A976" s="36" t="s">
        <v>4198</v>
      </c>
    </row>
    <row r="977" spans="1:1" x14ac:dyDescent="0.2">
      <c r="A977" s="36" t="s">
        <v>4201</v>
      </c>
    </row>
    <row r="978" spans="1:1" x14ac:dyDescent="0.2">
      <c r="A978" s="36" t="s">
        <v>4204</v>
      </c>
    </row>
    <row r="979" spans="1:1" x14ac:dyDescent="0.2">
      <c r="A979" s="36" t="s">
        <v>4206</v>
      </c>
    </row>
    <row r="980" spans="1:1" x14ac:dyDescent="0.2">
      <c r="A980" s="36" t="s">
        <v>4208</v>
      </c>
    </row>
    <row r="981" spans="1:1" x14ac:dyDescent="0.2">
      <c r="A981" s="36" t="s">
        <v>4210</v>
      </c>
    </row>
    <row r="982" spans="1:1" x14ac:dyDescent="0.2">
      <c r="A982" s="36" t="s">
        <v>4212</v>
      </c>
    </row>
    <row r="983" spans="1:1" x14ac:dyDescent="0.2">
      <c r="A983" s="36" t="s">
        <v>4214</v>
      </c>
    </row>
    <row r="984" spans="1:1" x14ac:dyDescent="0.2">
      <c r="A984" s="36" t="s">
        <v>4216</v>
      </c>
    </row>
    <row r="985" spans="1:1" x14ac:dyDescent="0.2">
      <c r="A985" s="36" t="s">
        <v>4218</v>
      </c>
    </row>
    <row r="986" spans="1:1" x14ac:dyDescent="0.2">
      <c r="A986" s="36" t="s">
        <v>4220</v>
      </c>
    </row>
    <row r="987" spans="1:1" x14ac:dyDescent="0.2">
      <c r="A987" s="36" t="s">
        <v>4222</v>
      </c>
    </row>
    <row r="988" spans="1:1" x14ac:dyDescent="0.2">
      <c r="A988" s="36" t="s">
        <v>4224</v>
      </c>
    </row>
    <row r="989" spans="1:1" x14ac:dyDescent="0.2">
      <c r="A989" s="36" t="s">
        <v>4226</v>
      </c>
    </row>
    <row r="990" spans="1:1" x14ac:dyDescent="0.2">
      <c r="A990" s="36" t="s">
        <v>4228</v>
      </c>
    </row>
    <row r="991" spans="1:1" x14ac:dyDescent="0.2">
      <c r="A991" s="36" t="s">
        <v>4230</v>
      </c>
    </row>
    <row r="992" spans="1:1" x14ac:dyDescent="0.2">
      <c r="A992" s="36" t="s">
        <v>4232</v>
      </c>
    </row>
    <row r="993" spans="1:1" x14ac:dyDescent="0.2">
      <c r="A993" s="36" t="s">
        <v>4234</v>
      </c>
    </row>
    <row r="994" spans="1:1" x14ac:dyDescent="0.2">
      <c r="A994" s="36" t="s">
        <v>4236</v>
      </c>
    </row>
    <row r="995" spans="1:1" x14ac:dyDescent="0.2">
      <c r="A995" s="36" t="s">
        <v>4238</v>
      </c>
    </row>
    <row r="996" spans="1:1" x14ac:dyDescent="0.2">
      <c r="A996" s="36" t="s">
        <v>4240</v>
      </c>
    </row>
    <row r="997" spans="1:1" x14ac:dyDescent="0.2">
      <c r="A997" s="36" t="s">
        <v>4242</v>
      </c>
    </row>
    <row r="998" spans="1:1" x14ac:dyDescent="0.2">
      <c r="A998" s="36" t="s">
        <v>4244</v>
      </c>
    </row>
    <row r="999" spans="1:1" x14ac:dyDescent="0.2">
      <c r="A999" s="36" t="s">
        <v>4246</v>
      </c>
    </row>
    <row r="1000" spans="1:1" x14ac:dyDescent="0.2">
      <c r="A1000" s="36" t="s">
        <v>4248</v>
      </c>
    </row>
    <row r="1001" spans="1:1" x14ac:dyDescent="0.2">
      <c r="A1001" s="36" t="s">
        <v>4250</v>
      </c>
    </row>
    <row r="1002" spans="1:1" x14ac:dyDescent="0.2">
      <c r="A1002" s="36" t="s">
        <v>4252</v>
      </c>
    </row>
    <row r="1003" spans="1:1" x14ac:dyDescent="0.2">
      <c r="A1003" s="36" t="s">
        <v>4254</v>
      </c>
    </row>
    <row r="1004" spans="1:1" x14ac:dyDescent="0.2">
      <c r="A1004" s="36" t="s">
        <v>4256</v>
      </c>
    </row>
    <row r="1005" spans="1:1" x14ac:dyDescent="0.2">
      <c r="A1005" s="36" t="s">
        <v>4258</v>
      </c>
    </row>
    <row r="1006" spans="1:1" x14ac:dyDescent="0.2">
      <c r="A1006" s="36" t="s">
        <v>4260</v>
      </c>
    </row>
    <row r="1007" spans="1:1" x14ac:dyDescent="0.2">
      <c r="A1007" s="36" t="s">
        <v>4263</v>
      </c>
    </row>
    <row r="1008" spans="1:1" x14ac:dyDescent="0.2">
      <c r="A1008" s="36" t="s">
        <v>4265</v>
      </c>
    </row>
    <row r="1009" spans="1:1" x14ac:dyDescent="0.2">
      <c r="A1009" s="36" t="s">
        <v>4268</v>
      </c>
    </row>
    <row r="1010" spans="1:1" x14ac:dyDescent="0.2">
      <c r="A1010" s="36" t="s">
        <v>4270</v>
      </c>
    </row>
    <row r="1011" spans="1:1" x14ac:dyDescent="0.2">
      <c r="A1011" s="36" t="s">
        <v>4272</v>
      </c>
    </row>
    <row r="1012" spans="1:1" x14ac:dyDescent="0.2">
      <c r="A1012" s="36" t="s">
        <v>4274</v>
      </c>
    </row>
    <row r="1013" spans="1:1" x14ac:dyDescent="0.2">
      <c r="A1013" s="36" t="s">
        <v>4276</v>
      </c>
    </row>
    <row r="1014" spans="1:1" x14ac:dyDescent="0.2">
      <c r="A1014" s="36" t="s">
        <v>4278</v>
      </c>
    </row>
    <row r="1015" spans="1:1" x14ac:dyDescent="0.2">
      <c r="A1015" s="36" t="s">
        <v>4280</v>
      </c>
    </row>
    <row r="1016" spans="1:1" x14ac:dyDescent="0.2">
      <c r="A1016" s="36" t="s">
        <v>4282</v>
      </c>
    </row>
    <row r="1017" spans="1:1" x14ac:dyDescent="0.2">
      <c r="A1017" s="36" t="s">
        <v>4284</v>
      </c>
    </row>
    <row r="1018" spans="1:1" x14ac:dyDescent="0.2">
      <c r="A1018" s="36" t="s">
        <v>4286</v>
      </c>
    </row>
    <row r="1019" spans="1:1" x14ac:dyDescent="0.2">
      <c r="A1019" s="36" t="s">
        <v>4288</v>
      </c>
    </row>
    <row r="1020" spans="1:1" x14ac:dyDescent="0.2">
      <c r="A1020" s="36" t="s">
        <v>4290</v>
      </c>
    </row>
    <row r="1021" spans="1:1" x14ac:dyDescent="0.2">
      <c r="A1021" s="36" t="s">
        <v>4292</v>
      </c>
    </row>
    <row r="1022" spans="1:1" x14ac:dyDescent="0.2">
      <c r="A1022" s="36" t="s">
        <v>4294</v>
      </c>
    </row>
    <row r="1023" spans="1:1" x14ac:dyDescent="0.2">
      <c r="A1023" s="36" t="s">
        <v>4297</v>
      </c>
    </row>
    <row r="1024" spans="1:1" x14ac:dyDescent="0.2">
      <c r="A1024" s="36" t="s">
        <v>4299</v>
      </c>
    </row>
    <row r="1025" spans="1:1" x14ac:dyDescent="0.2">
      <c r="A1025" s="36" t="s">
        <v>4302</v>
      </c>
    </row>
    <row r="1026" spans="1:1" x14ac:dyDescent="0.2">
      <c r="A1026" s="36" t="s">
        <v>4304</v>
      </c>
    </row>
    <row r="1027" spans="1:1" x14ac:dyDescent="0.2">
      <c r="A1027" s="36" t="s">
        <v>4307</v>
      </c>
    </row>
    <row r="1028" spans="1:1" x14ac:dyDescent="0.2">
      <c r="A1028" s="36" t="s">
        <v>4309</v>
      </c>
    </row>
    <row r="1029" spans="1:1" x14ac:dyDescent="0.2">
      <c r="A1029" s="36" t="s">
        <v>4311</v>
      </c>
    </row>
    <row r="1030" spans="1:1" x14ac:dyDescent="0.2">
      <c r="A1030" s="36" t="s">
        <v>4314</v>
      </c>
    </row>
    <row r="1031" spans="1:1" x14ac:dyDescent="0.2">
      <c r="A1031" s="36" t="s">
        <v>4317</v>
      </c>
    </row>
    <row r="1032" spans="1:1" x14ac:dyDescent="0.2">
      <c r="A1032" s="36" t="s">
        <v>4319</v>
      </c>
    </row>
    <row r="1033" spans="1:1" x14ac:dyDescent="0.2">
      <c r="A1033" s="36" t="s">
        <v>4321</v>
      </c>
    </row>
    <row r="1034" spans="1:1" x14ac:dyDescent="0.2">
      <c r="A1034" s="36" t="s">
        <v>4323</v>
      </c>
    </row>
    <row r="1035" spans="1:1" x14ac:dyDescent="0.2">
      <c r="A1035" s="36" t="s">
        <v>4325</v>
      </c>
    </row>
    <row r="1036" spans="1:1" x14ac:dyDescent="0.2">
      <c r="A1036" s="36" t="s">
        <v>4327</v>
      </c>
    </row>
    <row r="1037" spans="1:1" x14ac:dyDescent="0.2">
      <c r="A1037" s="36" t="s">
        <v>4329</v>
      </c>
    </row>
    <row r="1038" spans="1:1" x14ac:dyDescent="0.2">
      <c r="A1038" s="36" t="s">
        <v>4331</v>
      </c>
    </row>
    <row r="1039" spans="1:1" x14ac:dyDescent="0.2">
      <c r="A1039" s="36" t="s">
        <v>4333</v>
      </c>
    </row>
    <row r="1040" spans="1:1" x14ac:dyDescent="0.2">
      <c r="A1040" s="36" t="s">
        <v>4335</v>
      </c>
    </row>
    <row r="1041" spans="1:1" x14ac:dyDescent="0.2">
      <c r="A1041" s="36" t="s">
        <v>4337</v>
      </c>
    </row>
    <row r="1042" spans="1:1" x14ac:dyDescent="0.2">
      <c r="A1042" s="36" t="s">
        <v>4339</v>
      </c>
    </row>
    <row r="1043" spans="1:1" x14ac:dyDescent="0.2">
      <c r="A1043" s="36" t="s">
        <v>4341</v>
      </c>
    </row>
    <row r="1044" spans="1:1" x14ac:dyDescent="0.2">
      <c r="A1044" s="36" t="s">
        <v>4343</v>
      </c>
    </row>
    <row r="1045" spans="1:1" x14ac:dyDescent="0.2">
      <c r="A1045" s="36" t="s">
        <v>4345</v>
      </c>
    </row>
    <row r="1046" spans="1:1" x14ac:dyDescent="0.2">
      <c r="A1046" s="36" t="s">
        <v>4347</v>
      </c>
    </row>
    <row r="1047" spans="1:1" x14ac:dyDescent="0.2">
      <c r="A1047" s="36" t="s">
        <v>4349</v>
      </c>
    </row>
    <row r="1048" spans="1:1" x14ac:dyDescent="0.2">
      <c r="A1048" s="36" t="s">
        <v>4351</v>
      </c>
    </row>
    <row r="1049" spans="1:1" x14ac:dyDescent="0.2">
      <c r="A1049" s="36" t="s">
        <v>4353</v>
      </c>
    </row>
    <row r="1050" spans="1:1" x14ac:dyDescent="0.2">
      <c r="A1050" s="36" t="s">
        <v>4355</v>
      </c>
    </row>
    <row r="1051" spans="1:1" x14ac:dyDescent="0.2">
      <c r="A1051" s="36" t="s">
        <v>4357</v>
      </c>
    </row>
    <row r="1052" spans="1:1" x14ac:dyDescent="0.2">
      <c r="A1052" s="36" t="s">
        <v>4359</v>
      </c>
    </row>
    <row r="1053" spans="1:1" x14ac:dyDescent="0.2">
      <c r="A1053" s="36" t="s">
        <v>4361</v>
      </c>
    </row>
    <row r="1054" spans="1:1" x14ac:dyDescent="0.2">
      <c r="A1054" s="36" t="s">
        <v>4363</v>
      </c>
    </row>
    <row r="1055" spans="1:1" x14ac:dyDescent="0.2">
      <c r="A1055" s="36" t="s">
        <v>4365</v>
      </c>
    </row>
    <row r="1056" spans="1:1" x14ac:dyDescent="0.2">
      <c r="A1056" s="36" t="s">
        <v>4367</v>
      </c>
    </row>
    <row r="1057" spans="1:1" x14ac:dyDescent="0.2">
      <c r="A1057" s="36" t="s">
        <v>4369</v>
      </c>
    </row>
    <row r="1058" spans="1:1" x14ac:dyDescent="0.2">
      <c r="A1058" s="36" t="s">
        <v>4371</v>
      </c>
    </row>
    <row r="1059" spans="1:1" x14ac:dyDescent="0.2">
      <c r="A1059" s="36" t="s">
        <v>4373</v>
      </c>
    </row>
    <row r="1060" spans="1:1" x14ac:dyDescent="0.2">
      <c r="A1060" s="36" t="s">
        <v>4375</v>
      </c>
    </row>
    <row r="1061" spans="1:1" x14ac:dyDescent="0.2">
      <c r="A1061" s="36" t="s">
        <v>4377</v>
      </c>
    </row>
    <row r="1062" spans="1:1" x14ac:dyDescent="0.2">
      <c r="A1062" s="36" t="s">
        <v>4379</v>
      </c>
    </row>
    <row r="1063" spans="1:1" x14ac:dyDescent="0.2">
      <c r="A1063" s="36" t="s">
        <v>4381</v>
      </c>
    </row>
    <row r="1064" spans="1:1" x14ac:dyDescent="0.2">
      <c r="A1064" s="36" t="s">
        <v>4383</v>
      </c>
    </row>
    <row r="1065" spans="1:1" x14ac:dyDescent="0.2">
      <c r="A1065" s="36" t="s">
        <v>4385</v>
      </c>
    </row>
    <row r="1066" spans="1:1" x14ac:dyDescent="0.2">
      <c r="A1066" s="36" t="s">
        <v>4387</v>
      </c>
    </row>
    <row r="1067" spans="1:1" x14ac:dyDescent="0.2">
      <c r="A1067" s="36" t="s">
        <v>4389</v>
      </c>
    </row>
    <row r="1068" spans="1:1" x14ac:dyDescent="0.2">
      <c r="A1068" s="36" t="s">
        <v>4391</v>
      </c>
    </row>
    <row r="1069" spans="1:1" x14ac:dyDescent="0.2">
      <c r="A1069" s="36" t="s">
        <v>4393</v>
      </c>
    </row>
    <row r="1070" spans="1:1" x14ac:dyDescent="0.2">
      <c r="A1070" s="36" t="s">
        <v>4395</v>
      </c>
    </row>
    <row r="1071" spans="1:1" x14ac:dyDescent="0.2">
      <c r="A1071" s="36" t="s">
        <v>4397</v>
      </c>
    </row>
    <row r="1072" spans="1:1" x14ac:dyDescent="0.2">
      <c r="A1072" s="36" t="s">
        <v>4400</v>
      </c>
    </row>
    <row r="1073" spans="1:1" x14ac:dyDescent="0.2">
      <c r="A1073" s="36" t="s">
        <v>4403</v>
      </c>
    </row>
    <row r="1074" spans="1:1" x14ac:dyDescent="0.2">
      <c r="A1074" s="36" t="s">
        <v>4405</v>
      </c>
    </row>
    <row r="1075" spans="1:1" x14ac:dyDescent="0.2">
      <c r="A1075" s="36" t="s">
        <v>4407</v>
      </c>
    </row>
    <row r="1076" spans="1:1" x14ac:dyDescent="0.2">
      <c r="A1076" s="36" t="s">
        <v>4409</v>
      </c>
    </row>
    <row r="1077" spans="1:1" x14ac:dyDescent="0.2">
      <c r="A1077" s="36" t="s">
        <v>4411</v>
      </c>
    </row>
    <row r="1078" spans="1:1" x14ac:dyDescent="0.2">
      <c r="A1078" s="36" t="s">
        <v>4413</v>
      </c>
    </row>
    <row r="1079" spans="1:1" x14ac:dyDescent="0.2">
      <c r="A1079" s="36" t="s">
        <v>4415</v>
      </c>
    </row>
    <row r="1080" spans="1:1" x14ac:dyDescent="0.2">
      <c r="A1080" s="36" t="s">
        <v>4417</v>
      </c>
    </row>
    <row r="1081" spans="1:1" x14ac:dyDescent="0.2">
      <c r="A1081" s="36" t="s">
        <v>4419</v>
      </c>
    </row>
    <row r="1082" spans="1:1" x14ac:dyDescent="0.2">
      <c r="A1082" s="36" t="s">
        <v>4421</v>
      </c>
    </row>
    <row r="1083" spans="1:1" x14ac:dyDescent="0.2">
      <c r="A1083" s="36" t="s">
        <v>4423</v>
      </c>
    </row>
    <row r="1084" spans="1:1" x14ac:dyDescent="0.2">
      <c r="A1084" s="36" t="s">
        <v>4425</v>
      </c>
    </row>
    <row r="1085" spans="1:1" x14ac:dyDescent="0.2">
      <c r="A1085" s="36" t="s">
        <v>4427</v>
      </c>
    </row>
    <row r="1086" spans="1:1" x14ac:dyDescent="0.2">
      <c r="A1086" s="36" t="s">
        <v>4429</v>
      </c>
    </row>
    <row r="1087" spans="1:1" x14ac:dyDescent="0.2">
      <c r="A1087" s="36" t="s">
        <v>4431</v>
      </c>
    </row>
    <row r="1088" spans="1:1" x14ac:dyDescent="0.2">
      <c r="A1088" s="36" t="s">
        <v>4433</v>
      </c>
    </row>
    <row r="1089" spans="1:1" x14ac:dyDescent="0.2">
      <c r="A1089" s="36" t="s">
        <v>4435</v>
      </c>
    </row>
    <row r="1090" spans="1:1" x14ac:dyDescent="0.2">
      <c r="A1090" s="36" t="s">
        <v>4437</v>
      </c>
    </row>
    <row r="1091" spans="1:1" x14ac:dyDescent="0.2">
      <c r="A1091" s="36" t="s">
        <v>4439</v>
      </c>
    </row>
    <row r="1092" spans="1:1" x14ac:dyDescent="0.2">
      <c r="A1092" s="36" t="s">
        <v>4441</v>
      </c>
    </row>
    <row r="1093" spans="1:1" x14ac:dyDescent="0.2">
      <c r="A1093" s="36" t="s">
        <v>4443</v>
      </c>
    </row>
    <row r="1094" spans="1:1" x14ac:dyDescent="0.2">
      <c r="A1094" s="36" t="s">
        <v>4445</v>
      </c>
    </row>
    <row r="1095" spans="1:1" x14ac:dyDescent="0.2">
      <c r="A1095" s="36" t="s">
        <v>4447</v>
      </c>
    </row>
    <row r="1096" spans="1:1" x14ac:dyDescent="0.2">
      <c r="A1096" s="36" t="s">
        <v>4450</v>
      </c>
    </row>
    <row r="1097" spans="1:1" x14ac:dyDescent="0.2">
      <c r="A1097" s="36" t="s">
        <v>4452</v>
      </c>
    </row>
    <row r="1098" spans="1:1" x14ac:dyDescent="0.2">
      <c r="A1098" s="36" t="s">
        <v>4454</v>
      </c>
    </row>
    <row r="1099" spans="1:1" x14ac:dyDescent="0.2">
      <c r="A1099" s="36" t="s">
        <v>4456</v>
      </c>
    </row>
    <row r="1100" spans="1:1" x14ac:dyDescent="0.2">
      <c r="A1100" s="36" t="s">
        <v>4458</v>
      </c>
    </row>
    <row r="1101" spans="1:1" x14ac:dyDescent="0.2">
      <c r="A1101" s="36" t="s">
        <v>4460</v>
      </c>
    </row>
    <row r="1102" spans="1:1" x14ac:dyDescent="0.2">
      <c r="A1102" s="36" t="s">
        <v>4462</v>
      </c>
    </row>
    <row r="1103" spans="1:1" x14ac:dyDescent="0.2">
      <c r="A1103" s="36" t="s">
        <v>4464</v>
      </c>
    </row>
    <row r="1104" spans="1:1" x14ac:dyDescent="0.2">
      <c r="A1104" s="36" t="s">
        <v>4466</v>
      </c>
    </row>
    <row r="1105" spans="1:1" x14ac:dyDescent="0.2">
      <c r="A1105" s="36" t="s">
        <v>4468</v>
      </c>
    </row>
    <row r="1106" spans="1:1" x14ac:dyDescent="0.2">
      <c r="A1106" s="36" t="s">
        <v>4471</v>
      </c>
    </row>
    <row r="1107" spans="1:1" x14ac:dyDescent="0.2">
      <c r="A1107" s="36" t="s">
        <v>4474</v>
      </c>
    </row>
    <row r="1108" spans="1:1" x14ac:dyDescent="0.2">
      <c r="A1108" s="36" t="s">
        <v>4476</v>
      </c>
    </row>
    <row r="1109" spans="1:1" x14ac:dyDescent="0.2">
      <c r="A1109" s="36" t="s">
        <v>4478</v>
      </c>
    </row>
    <row r="1110" spans="1:1" x14ac:dyDescent="0.2">
      <c r="A1110" s="36" t="s">
        <v>4480</v>
      </c>
    </row>
    <row r="1111" spans="1:1" x14ac:dyDescent="0.2">
      <c r="A1111" s="36" t="s">
        <v>4483</v>
      </c>
    </row>
    <row r="1112" spans="1:1" x14ac:dyDescent="0.2">
      <c r="A1112" s="36" t="s">
        <v>4485</v>
      </c>
    </row>
    <row r="1113" spans="1:1" x14ac:dyDescent="0.2">
      <c r="A1113" s="36" t="s">
        <v>4488</v>
      </c>
    </row>
    <row r="1114" spans="1:1" x14ac:dyDescent="0.2">
      <c r="A1114" s="36" t="s">
        <v>4490</v>
      </c>
    </row>
    <row r="1115" spans="1:1" x14ac:dyDescent="0.2">
      <c r="A1115" s="36" t="s">
        <v>4492</v>
      </c>
    </row>
    <row r="1116" spans="1:1" x14ac:dyDescent="0.2">
      <c r="A1116" s="36" t="s">
        <v>4494</v>
      </c>
    </row>
    <row r="1117" spans="1:1" x14ac:dyDescent="0.2">
      <c r="A1117" s="36" t="s">
        <v>4496</v>
      </c>
    </row>
    <row r="1118" spans="1:1" x14ac:dyDescent="0.2">
      <c r="A1118" s="36" t="s">
        <v>4498</v>
      </c>
    </row>
    <row r="1119" spans="1:1" x14ac:dyDescent="0.2">
      <c r="A1119" s="36" t="s">
        <v>4500</v>
      </c>
    </row>
    <row r="1120" spans="1:1" x14ac:dyDescent="0.2">
      <c r="A1120" s="36" t="s">
        <v>4502</v>
      </c>
    </row>
    <row r="1121" spans="1:1" x14ac:dyDescent="0.2">
      <c r="A1121" s="36" t="s">
        <v>4504</v>
      </c>
    </row>
    <row r="1122" spans="1:1" x14ac:dyDescent="0.2">
      <c r="A1122" s="36" t="s">
        <v>4506</v>
      </c>
    </row>
    <row r="1123" spans="1:1" x14ac:dyDescent="0.2">
      <c r="A1123" s="36" t="s">
        <v>4509</v>
      </c>
    </row>
    <row r="1124" spans="1:1" x14ac:dyDescent="0.2">
      <c r="A1124" s="36" t="s">
        <v>4511</v>
      </c>
    </row>
    <row r="1125" spans="1:1" x14ac:dyDescent="0.2">
      <c r="A1125" s="36" t="s">
        <v>4513</v>
      </c>
    </row>
    <row r="1126" spans="1:1" x14ac:dyDescent="0.2">
      <c r="A1126" s="36" t="s">
        <v>4515</v>
      </c>
    </row>
    <row r="1127" spans="1:1" x14ac:dyDescent="0.2">
      <c r="A1127" s="36" t="s">
        <v>4517</v>
      </c>
    </row>
    <row r="1128" spans="1:1" x14ac:dyDescent="0.2">
      <c r="A1128" s="36" t="s">
        <v>4519</v>
      </c>
    </row>
    <row r="1129" spans="1:1" x14ac:dyDescent="0.2">
      <c r="A1129" s="36" t="s">
        <v>4521</v>
      </c>
    </row>
    <row r="1130" spans="1:1" x14ac:dyDescent="0.2">
      <c r="A1130" s="36" t="s">
        <v>4523</v>
      </c>
    </row>
    <row r="1131" spans="1:1" x14ac:dyDescent="0.2">
      <c r="A1131" s="36" t="s">
        <v>4525</v>
      </c>
    </row>
    <row r="1132" spans="1:1" x14ac:dyDescent="0.2">
      <c r="A1132" s="36" t="s">
        <v>4527</v>
      </c>
    </row>
    <row r="1133" spans="1:1" x14ac:dyDescent="0.2">
      <c r="A1133" s="36" t="s">
        <v>4529</v>
      </c>
    </row>
    <row r="1134" spans="1:1" x14ac:dyDescent="0.2">
      <c r="A1134" s="36" t="s">
        <v>4531</v>
      </c>
    </row>
    <row r="1135" spans="1:1" x14ac:dyDescent="0.2">
      <c r="A1135" s="36" t="s">
        <v>4533</v>
      </c>
    </row>
    <row r="1136" spans="1:1" x14ac:dyDescent="0.2">
      <c r="A1136" s="36" t="s">
        <v>4535</v>
      </c>
    </row>
    <row r="1137" spans="1:1" x14ac:dyDescent="0.2">
      <c r="A1137" s="36" t="s">
        <v>4537</v>
      </c>
    </row>
    <row r="1138" spans="1:1" x14ac:dyDescent="0.2">
      <c r="A1138" s="36" t="s">
        <v>4539</v>
      </c>
    </row>
    <row r="1139" spans="1:1" x14ac:dyDescent="0.2">
      <c r="A1139" s="36" t="s">
        <v>4541</v>
      </c>
    </row>
    <row r="1140" spans="1:1" x14ac:dyDescent="0.2">
      <c r="A1140" s="36" t="s">
        <v>4543</v>
      </c>
    </row>
    <row r="1141" spans="1:1" x14ac:dyDescent="0.2">
      <c r="A1141" s="36" t="s">
        <v>4545</v>
      </c>
    </row>
    <row r="1142" spans="1:1" x14ac:dyDescent="0.2">
      <c r="A1142" s="36" t="s">
        <v>4547</v>
      </c>
    </row>
    <row r="1143" spans="1:1" x14ac:dyDescent="0.2">
      <c r="A1143" s="36" t="s">
        <v>4549</v>
      </c>
    </row>
    <row r="1144" spans="1:1" x14ac:dyDescent="0.2">
      <c r="A1144" s="36" t="s">
        <v>4551</v>
      </c>
    </row>
    <row r="1145" spans="1:1" x14ac:dyDescent="0.2">
      <c r="A1145" s="36" t="s">
        <v>4553</v>
      </c>
    </row>
    <row r="1146" spans="1:1" x14ac:dyDescent="0.2">
      <c r="A1146" s="36" t="s">
        <v>4555</v>
      </c>
    </row>
    <row r="1147" spans="1:1" x14ac:dyDescent="0.2">
      <c r="A1147" s="36" t="s">
        <v>4557</v>
      </c>
    </row>
    <row r="1148" spans="1:1" x14ac:dyDescent="0.2">
      <c r="A1148" s="36" t="s">
        <v>4559</v>
      </c>
    </row>
    <row r="1149" spans="1:1" x14ac:dyDescent="0.2">
      <c r="A1149" s="36" t="s">
        <v>4561</v>
      </c>
    </row>
    <row r="1150" spans="1:1" x14ac:dyDescent="0.2">
      <c r="A1150" s="36" t="s">
        <v>4563</v>
      </c>
    </row>
    <row r="1151" spans="1:1" x14ac:dyDescent="0.2">
      <c r="A1151" s="36" t="s">
        <v>4566</v>
      </c>
    </row>
    <row r="1152" spans="1:1" x14ac:dyDescent="0.2">
      <c r="A1152" s="36" t="s">
        <v>4568</v>
      </c>
    </row>
    <row r="1153" spans="1:1" x14ac:dyDescent="0.2">
      <c r="A1153" s="36" t="s">
        <v>4570</v>
      </c>
    </row>
    <row r="1154" spans="1:1" x14ac:dyDescent="0.2">
      <c r="A1154" s="36" t="s">
        <v>4572</v>
      </c>
    </row>
    <row r="1155" spans="1:1" x14ac:dyDescent="0.2">
      <c r="A1155" s="36" t="s">
        <v>4574</v>
      </c>
    </row>
    <row r="1156" spans="1:1" x14ac:dyDescent="0.2">
      <c r="A1156" s="36" t="s">
        <v>4576</v>
      </c>
    </row>
    <row r="1157" spans="1:1" x14ac:dyDescent="0.2">
      <c r="A1157" s="36" t="s">
        <v>4578</v>
      </c>
    </row>
    <row r="1158" spans="1:1" x14ac:dyDescent="0.2">
      <c r="A1158" s="36" t="s">
        <v>4580</v>
      </c>
    </row>
    <row r="1159" spans="1:1" x14ac:dyDescent="0.2">
      <c r="A1159" s="36" t="s">
        <v>4582</v>
      </c>
    </row>
    <row r="1160" spans="1:1" x14ac:dyDescent="0.2">
      <c r="A1160" s="36" t="s">
        <v>4584</v>
      </c>
    </row>
    <row r="1161" spans="1:1" x14ac:dyDescent="0.2">
      <c r="A1161" s="36" t="s">
        <v>4587</v>
      </c>
    </row>
    <row r="1162" spans="1:1" x14ac:dyDescent="0.2">
      <c r="A1162" s="36" t="s">
        <v>4589</v>
      </c>
    </row>
    <row r="1163" spans="1:1" x14ac:dyDescent="0.2">
      <c r="A1163" s="36" t="s">
        <v>4591</v>
      </c>
    </row>
    <row r="1164" spans="1:1" x14ac:dyDescent="0.2">
      <c r="A1164" s="36" t="s">
        <v>4593</v>
      </c>
    </row>
    <row r="1165" spans="1:1" x14ac:dyDescent="0.2">
      <c r="A1165" s="36" t="s">
        <v>4595</v>
      </c>
    </row>
    <row r="1166" spans="1:1" x14ac:dyDescent="0.2">
      <c r="A1166" s="36" t="s">
        <v>4597</v>
      </c>
    </row>
    <row r="1167" spans="1:1" x14ac:dyDescent="0.2">
      <c r="A1167" s="36" t="s">
        <v>4599</v>
      </c>
    </row>
    <row r="1168" spans="1:1" x14ac:dyDescent="0.2">
      <c r="A1168" s="36" t="s">
        <v>4601</v>
      </c>
    </row>
    <row r="1169" spans="1:1" x14ac:dyDescent="0.2">
      <c r="A1169" s="36" t="s">
        <v>4603</v>
      </c>
    </row>
    <row r="1170" spans="1:1" x14ac:dyDescent="0.2">
      <c r="A1170" s="36" t="s">
        <v>4605</v>
      </c>
    </row>
    <row r="1171" spans="1:1" x14ac:dyDescent="0.2">
      <c r="A1171" s="36" t="s">
        <v>4607</v>
      </c>
    </row>
    <row r="1172" spans="1:1" x14ac:dyDescent="0.2">
      <c r="A1172" s="36" t="s">
        <v>4609</v>
      </c>
    </row>
    <row r="1173" spans="1:1" x14ac:dyDescent="0.2">
      <c r="A1173" s="36" t="s">
        <v>4612</v>
      </c>
    </row>
    <row r="1174" spans="1:1" x14ac:dyDescent="0.2">
      <c r="A1174" s="36" t="s">
        <v>4614</v>
      </c>
    </row>
    <row r="1175" spans="1:1" x14ac:dyDescent="0.2">
      <c r="A1175" s="36" t="s">
        <v>4616</v>
      </c>
    </row>
    <row r="1176" spans="1:1" x14ac:dyDescent="0.2">
      <c r="A1176" s="36" t="s">
        <v>4618</v>
      </c>
    </row>
    <row r="1177" spans="1:1" x14ac:dyDescent="0.2">
      <c r="A1177" s="36" t="s">
        <v>4621</v>
      </c>
    </row>
    <row r="1178" spans="1:1" x14ac:dyDescent="0.2">
      <c r="A1178" s="36" t="s">
        <v>4623</v>
      </c>
    </row>
    <row r="1179" spans="1:1" x14ac:dyDescent="0.2">
      <c r="A1179" s="36" t="s">
        <v>4625</v>
      </c>
    </row>
    <row r="1180" spans="1:1" x14ac:dyDescent="0.2">
      <c r="A1180" s="36" t="s">
        <v>4627</v>
      </c>
    </row>
    <row r="1181" spans="1:1" x14ac:dyDescent="0.2">
      <c r="A1181" s="36" t="s">
        <v>4629</v>
      </c>
    </row>
    <row r="1182" spans="1:1" x14ac:dyDescent="0.2">
      <c r="A1182" s="36" t="s">
        <v>4631</v>
      </c>
    </row>
    <row r="1183" spans="1:1" x14ac:dyDescent="0.2">
      <c r="A1183" s="36" t="s">
        <v>4634</v>
      </c>
    </row>
    <row r="1184" spans="1:1" x14ac:dyDescent="0.2">
      <c r="A1184" s="36" t="s">
        <v>4636</v>
      </c>
    </row>
    <row r="1185" spans="1:1" x14ac:dyDescent="0.2">
      <c r="A1185" s="36" t="s">
        <v>4638</v>
      </c>
    </row>
    <row r="1186" spans="1:1" x14ac:dyDescent="0.2">
      <c r="A1186" s="36" t="s">
        <v>4640</v>
      </c>
    </row>
    <row r="1187" spans="1:1" x14ac:dyDescent="0.2">
      <c r="A1187" s="36" t="s">
        <v>4642</v>
      </c>
    </row>
    <row r="1188" spans="1:1" x14ac:dyDescent="0.2">
      <c r="A1188" s="36" t="s">
        <v>4645</v>
      </c>
    </row>
    <row r="1189" spans="1:1" x14ac:dyDescent="0.2">
      <c r="A1189" s="36" t="s">
        <v>4648</v>
      </c>
    </row>
    <row r="1190" spans="1:1" x14ac:dyDescent="0.2">
      <c r="A1190" s="36" t="s">
        <v>4651</v>
      </c>
    </row>
    <row r="1191" spans="1:1" x14ac:dyDescent="0.2">
      <c r="A1191" s="36" t="s">
        <v>4654</v>
      </c>
    </row>
    <row r="1192" spans="1:1" x14ac:dyDescent="0.2">
      <c r="A1192" s="36" t="s">
        <v>4657</v>
      </c>
    </row>
    <row r="1193" spans="1:1" x14ac:dyDescent="0.2">
      <c r="A1193" s="36" t="s">
        <v>4659</v>
      </c>
    </row>
    <row r="1194" spans="1:1" x14ac:dyDescent="0.2">
      <c r="A1194" s="36" t="s">
        <v>4661</v>
      </c>
    </row>
    <row r="1195" spans="1:1" x14ac:dyDescent="0.2">
      <c r="A1195" s="36" t="s">
        <v>4663</v>
      </c>
    </row>
    <row r="1196" spans="1:1" x14ac:dyDescent="0.2">
      <c r="A1196" s="36" t="s">
        <v>4665</v>
      </c>
    </row>
    <row r="1197" spans="1:1" x14ac:dyDescent="0.2">
      <c r="A1197" s="36" t="s">
        <v>4667</v>
      </c>
    </row>
    <row r="1198" spans="1:1" x14ac:dyDescent="0.2">
      <c r="A1198" s="36" t="s">
        <v>4669</v>
      </c>
    </row>
    <row r="1199" spans="1:1" x14ac:dyDescent="0.2">
      <c r="A1199" s="36" t="s">
        <v>4671</v>
      </c>
    </row>
    <row r="1200" spans="1:1" x14ac:dyDescent="0.2">
      <c r="A1200" s="36" t="s">
        <v>4673</v>
      </c>
    </row>
    <row r="1201" spans="1:1" x14ac:dyDescent="0.2">
      <c r="A1201" s="36" t="s">
        <v>4676</v>
      </c>
    </row>
    <row r="1202" spans="1:1" x14ac:dyDescent="0.2">
      <c r="A1202" s="36" t="s">
        <v>4679</v>
      </c>
    </row>
    <row r="1203" spans="1:1" x14ac:dyDescent="0.2">
      <c r="A1203" s="36" t="s">
        <v>4682</v>
      </c>
    </row>
    <row r="1204" spans="1:1" x14ac:dyDescent="0.2">
      <c r="A1204" s="36" t="s">
        <v>4685</v>
      </c>
    </row>
    <row r="1205" spans="1:1" x14ac:dyDescent="0.2">
      <c r="A1205" s="36" t="s">
        <v>4688</v>
      </c>
    </row>
    <row r="1206" spans="1:1" x14ac:dyDescent="0.2">
      <c r="A1206" s="36" t="s">
        <v>4691</v>
      </c>
    </row>
    <row r="1207" spans="1:1" x14ac:dyDescent="0.2">
      <c r="A1207" s="36" t="s">
        <v>4694</v>
      </c>
    </row>
    <row r="1208" spans="1:1" x14ac:dyDescent="0.2">
      <c r="A1208" s="36" t="s">
        <v>4697</v>
      </c>
    </row>
    <row r="1209" spans="1:1" x14ac:dyDescent="0.2">
      <c r="A1209" s="36" t="s">
        <v>4700</v>
      </c>
    </row>
    <row r="1210" spans="1:1" x14ac:dyDescent="0.2">
      <c r="A1210" s="36" t="s">
        <v>4703</v>
      </c>
    </row>
    <row r="1211" spans="1:1" x14ac:dyDescent="0.2">
      <c r="A1211" s="36" t="s">
        <v>4706</v>
      </c>
    </row>
    <row r="1212" spans="1:1" x14ac:dyDescent="0.2">
      <c r="A1212" s="36" t="s">
        <v>4709</v>
      </c>
    </row>
    <row r="1213" spans="1:1" x14ac:dyDescent="0.2">
      <c r="A1213" s="36" t="s">
        <v>4712</v>
      </c>
    </row>
    <row r="1214" spans="1:1" x14ac:dyDescent="0.2">
      <c r="A1214" s="36" t="s">
        <v>4714</v>
      </c>
    </row>
    <row r="1215" spans="1:1" x14ac:dyDescent="0.2">
      <c r="A1215" s="36" t="s">
        <v>4716</v>
      </c>
    </row>
    <row r="1216" spans="1:1" x14ac:dyDescent="0.2">
      <c r="A1216" s="36" t="s">
        <v>4719</v>
      </c>
    </row>
    <row r="1217" spans="1:1" x14ac:dyDescent="0.2">
      <c r="A1217" s="36" t="s">
        <v>4721</v>
      </c>
    </row>
    <row r="1218" spans="1:1" x14ac:dyDescent="0.2">
      <c r="A1218" s="36" t="s">
        <v>4723</v>
      </c>
    </row>
    <row r="1219" spans="1:1" x14ac:dyDescent="0.2">
      <c r="A1219" s="36" t="s">
        <v>4725</v>
      </c>
    </row>
    <row r="1220" spans="1:1" x14ac:dyDescent="0.2">
      <c r="A1220" s="36" t="s">
        <v>4727</v>
      </c>
    </row>
    <row r="1221" spans="1:1" x14ac:dyDescent="0.2">
      <c r="A1221" s="36" t="s">
        <v>4729</v>
      </c>
    </row>
    <row r="1222" spans="1:1" x14ac:dyDescent="0.2">
      <c r="A1222" s="36" t="s">
        <v>4732</v>
      </c>
    </row>
    <row r="1223" spans="1:1" x14ac:dyDescent="0.2">
      <c r="A1223" s="36" t="s">
        <v>4734</v>
      </c>
    </row>
    <row r="1224" spans="1:1" x14ac:dyDescent="0.2">
      <c r="A1224" s="36" t="s">
        <v>4736</v>
      </c>
    </row>
    <row r="1225" spans="1:1" x14ac:dyDescent="0.2">
      <c r="A1225" s="36" t="s">
        <v>4738</v>
      </c>
    </row>
    <row r="1226" spans="1:1" x14ac:dyDescent="0.2">
      <c r="A1226" s="36" t="s">
        <v>4740</v>
      </c>
    </row>
    <row r="1227" spans="1:1" x14ac:dyDescent="0.2">
      <c r="A1227" s="36" t="s">
        <v>4742</v>
      </c>
    </row>
    <row r="1228" spans="1:1" x14ac:dyDescent="0.2">
      <c r="A1228" s="36" t="s">
        <v>4744</v>
      </c>
    </row>
    <row r="1229" spans="1:1" x14ac:dyDescent="0.2">
      <c r="A1229" s="36" t="s">
        <v>4746</v>
      </c>
    </row>
    <row r="1230" spans="1:1" x14ac:dyDescent="0.2">
      <c r="A1230" s="36" t="s">
        <v>4748</v>
      </c>
    </row>
    <row r="1231" spans="1:1" x14ac:dyDescent="0.2">
      <c r="A1231" s="36" t="s">
        <v>4750</v>
      </c>
    </row>
    <row r="1232" spans="1:1" x14ac:dyDescent="0.2">
      <c r="A1232" s="36" t="s">
        <v>4752</v>
      </c>
    </row>
    <row r="1233" spans="1:1" x14ac:dyDescent="0.2">
      <c r="A1233" s="36" t="s">
        <v>4754</v>
      </c>
    </row>
    <row r="1234" spans="1:1" x14ac:dyDescent="0.2">
      <c r="A1234" s="36" t="s">
        <v>4756</v>
      </c>
    </row>
    <row r="1235" spans="1:1" x14ac:dyDescent="0.2">
      <c r="A1235" s="36" t="s">
        <v>4758</v>
      </c>
    </row>
    <row r="1236" spans="1:1" x14ac:dyDescent="0.2">
      <c r="A1236" s="36" t="s">
        <v>4760</v>
      </c>
    </row>
    <row r="1237" spans="1:1" x14ac:dyDescent="0.2">
      <c r="A1237" s="36" t="s">
        <v>4762</v>
      </c>
    </row>
    <row r="1238" spans="1:1" x14ac:dyDescent="0.2">
      <c r="A1238" s="36" t="s">
        <v>4764</v>
      </c>
    </row>
    <row r="1239" spans="1:1" x14ac:dyDescent="0.2">
      <c r="A1239" s="36" t="s">
        <v>4766</v>
      </c>
    </row>
    <row r="1240" spans="1:1" x14ac:dyDescent="0.2">
      <c r="A1240" s="36" t="s">
        <v>4768</v>
      </c>
    </row>
    <row r="1241" spans="1:1" x14ac:dyDescent="0.2">
      <c r="A1241" s="36" t="s">
        <v>4770</v>
      </c>
    </row>
    <row r="1242" spans="1:1" x14ac:dyDescent="0.2">
      <c r="A1242" s="36" t="s">
        <v>4772</v>
      </c>
    </row>
    <row r="1243" spans="1:1" x14ac:dyDescent="0.2">
      <c r="A1243" s="36" t="s">
        <v>4774</v>
      </c>
    </row>
    <row r="1244" spans="1:1" x14ac:dyDescent="0.2">
      <c r="A1244" s="36" t="s">
        <v>4776</v>
      </c>
    </row>
    <row r="1245" spans="1:1" x14ac:dyDescent="0.2">
      <c r="A1245" s="36" t="s">
        <v>4778</v>
      </c>
    </row>
    <row r="1246" spans="1:1" x14ac:dyDescent="0.2">
      <c r="A1246" s="36" t="s">
        <v>4780</v>
      </c>
    </row>
    <row r="1247" spans="1:1" x14ac:dyDescent="0.2">
      <c r="A1247" s="36" t="s">
        <v>4782</v>
      </c>
    </row>
    <row r="1248" spans="1:1" x14ac:dyDescent="0.2">
      <c r="A1248" s="36" t="s">
        <v>4784</v>
      </c>
    </row>
    <row r="1249" spans="1:1" x14ac:dyDescent="0.2">
      <c r="A1249" s="36" t="s">
        <v>4786</v>
      </c>
    </row>
    <row r="1250" spans="1:1" x14ac:dyDescent="0.2">
      <c r="A1250" s="36" t="s">
        <v>4788</v>
      </c>
    </row>
    <row r="1251" spans="1:1" x14ac:dyDescent="0.2">
      <c r="A1251" s="36" t="s">
        <v>4791</v>
      </c>
    </row>
    <row r="1252" spans="1:1" x14ac:dyDescent="0.2">
      <c r="A1252" s="36" t="s">
        <v>4793</v>
      </c>
    </row>
    <row r="1253" spans="1:1" x14ac:dyDescent="0.2">
      <c r="A1253" s="36" t="s">
        <v>4795</v>
      </c>
    </row>
    <row r="1254" spans="1:1" x14ac:dyDescent="0.2">
      <c r="A1254" s="36" t="s">
        <v>4797</v>
      </c>
    </row>
    <row r="1255" spans="1:1" x14ac:dyDescent="0.2">
      <c r="A1255" s="36" t="s">
        <v>4799</v>
      </c>
    </row>
    <row r="1256" spans="1:1" x14ac:dyDescent="0.2">
      <c r="A1256" s="36" t="s">
        <v>4801</v>
      </c>
    </row>
    <row r="1257" spans="1:1" x14ac:dyDescent="0.2">
      <c r="A1257" s="36" t="s">
        <v>4803</v>
      </c>
    </row>
    <row r="1258" spans="1:1" x14ac:dyDescent="0.2">
      <c r="A1258" s="36" t="s">
        <v>4805</v>
      </c>
    </row>
    <row r="1259" spans="1:1" x14ac:dyDescent="0.2">
      <c r="A1259" s="36" t="s">
        <v>4807</v>
      </c>
    </row>
    <row r="1260" spans="1:1" x14ac:dyDescent="0.2">
      <c r="A1260" s="36" t="s">
        <v>4809</v>
      </c>
    </row>
    <row r="1261" spans="1:1" x14ac:dyDescent="0.2">
      <c r="A1261" s="36" t="s">
        <v>4811</v>
      </c>
    </row>
    <row r="1262" spans="1:1" x14ac:dyDescent="0.2">
      <c r="A1262" s="36" t="s">
        <v>4813</v>
      </c>
    </row>
    <row r="1263" spans="1:1" x14ac:dyDescent="0.2">
      <c r="A1263" s="36" t="s">
        <v>4815</v>
      </c>
    </row>
    <row r="1264" spans="1:1" x14ac:dyDescent="0.2">
      <c r="A1264" s="36" t="s">
        <v>4817</v>
      </c>
    </row>
    <row r="1265" spans="1:2" x14ac:dyDescent="0.2">
      <c r="A1265" s="36" t="s">
        <v>4819</v>
      </c>
    </row>
    <row r="1266" spans="1:2" x14ac:dyDescent="0.2">
      <c r="A1266" s="36" t="s">
        <v>4821</v>
      </c>
    </row>
    <row r="1267" spans="1:2" x14ac:dyDescent="0.2">
      <c r="A1267" s="36" t="s">
        <v>4823</v>
      </c>
    </row>
    <row r="1268" spans="1:2" x14ac:dyDescent="0.2">
      <c r="A1268" s="36" t="s">
        <v>4825</v>
      </c>
    </row>
    <row r="1269" spans="1:2" x14ac:dyDescent="0.2">
      <c r="A1269" s="36" t="s">
        <v>4827</v>
      </c>
    </row>
    <row r="1270" spans="1:2" x14ac:dyDescent="0.2">
      <c r="A1270" s="36" t="s">
        <v>4829</v>
      </c>
    </row>
    <row r="1271" spans="1:2" x14ac:dyDescent="0.2">
      <c r="A1271" s="36" t="s">
        <v>4831</v>
      </c>
      <c r="B1271" s="66">
        <v>23</v>
      </c>
    </row>
    <row r="1272" spans="1:2" x14ac:dyDescent="0.2">
      <c r="A1272" s="36" t="s">
        <v>4833</v>
      </c>
    </row>
    <row r="1273" spans="1:2" x14ac:dyDescent="0.2">
      <c r="A1273" s="36" t="s">
        <v>4835</v>
      </c>
    </row>
    <row r="1274" spans="1:2" x14ac:dyDescent="0.2">
      <c r="A1274" s="36" t="s">
        <v>4838</v>
      </c>
    </row>
    <row r="1275" spans="1:2" x14ac:dyDescent="0.2">
      <c r="A1275" s="36" t="s">
        <v>4840</v>
      </c>
    </row>
    <row r="1276" spans="1:2" x14ac:dyDescent="0.2">
      <c r="A1276" s="36" t="s">
        <v>4843</v>
      </c>
    </row>
    <row r="1277" spans="1:2" x14ac:dyDescent="0.2">
      <c r="A1277" s="36" t="s">
        <v>4846</v>
      </c>
    </row>
    <row r="1278" spans="1:2" x14ac:dyDescent="0.2">
      <c r="A1278" s="36" t="s">
        <v>4848</v>
      </c>
    </row>
    <row r="1279" spans="1:2" x14ac:dyDescent="0.2">
      <c r="A1279" s="36" t="s">
        <v>4849</v>
      </c>
    </row>
    <row r="1280" spans="1:2" x14ac:dyDescent="0.2">
      <c r="A1280" s="36" t="s">
        <v>4850</v>
      </c>
    </row>
    <row r="1281" spans="1:1" x14ac:dyDescent="0.2">
      <c r="A1281" s="36" t="s">
        <v>4851</v>
      </c>
    </row>
    <row r="1282" spans="1:1" x14ac:dyDescent="0.2">
      <c r="A1282" s="36" t="s">
        <v>4853</v>
      </c>
    </row>
    <row r="1283" spans="1:1" x14ac:dyDescent="0.2">
      <c r="A1283" s="36" t="s">
        <v>4854</v>
      </c>
    </row>
    <row r="1284" spans="1:1" x14ac:dyDescent="0.2">
      <c r="A1284" s="36" t="s">
        <v>4855</v>
      </c>
    </row>
    <row r="1285" spans="1:1" x14ac:dyDescent="0.2">
      <c r="A1285" s="36" t="s">
        <v>4857</v>
      </c>
    </row>
    <row r="1286" spans="1:1" x14ac:dyDescent="0.2">
      <c r="A1286" s="36" t="s">
        <v>4858</v>
      </c>
    </row>
    <row r="1287" spans="1:1" x14ac:dyDescent="0.2">
      <c r="A1287" s="36" t="s">
        <v>4860</v>
      </c>
    </row>
    <row r="1288" spans="1:1" x14ac:dyDescent="0.2">
      <c r="A1288" s="36" t="s">
        <v>4861</v>
      </c>
    </row>
    <row r="1289" spans="1:1" x14ac:dyDescent="0.2">
      <c r="A1289" s="36" t="s">
        <v>4862</v>
      </c>
    </row>
    <row r="1290" spans="1:1" x14ac:dyDescent="0.2">
      <c r="A1290" s="36" t="s">
        <v>4863</v>
      </c>
    </row>
    <row r="1291" spans="1:1" x14ac:dyDescent="0.2">
      <c r="A1291" s="36" t="s">
        <v>4865</v>
      </c>
    </row>
    <row r="1292" spans="1:1" x14ac:dyDescent="0.2">
      <c r="A1292" s="36" t="s">
        <v>4866</v>
      </c>
    </row>
    <row r="1293" spans="1:1" x14ac:dyDescent="0.2">
      <c r="A1293" s="36" t="s">
        <v>4867</v>
      </c>
    </row>
    <row r="1294" spans="1:1" x14ac:dyDescent="0.2">
      <c r="A1294" s="36" t="s">
        <v>4868</v>
      </c>
    </row>
    <row r="1295" spans="1:1" x14ac:dyDescent="0.2">
      <c r="A1295" s="36" t="s">
        <v>4869</v>
      </c>
    </row>
    <row r="1296" spans="1:1" x14ac:dyDescent="0.2">
      <c r="A1296" s="36" t="s">
        <v>4871</v>
      </c>
    </row>
    <row r="1297" spans="1:1" x14ac:dyDescent="0.2">
      <c r="A1297" s="36" t="s">
        <v>4872</v>
      </c>
    </row>
    <row r="1298" spans="1:1" x14ac:dyDescent="0.2">
      <c r="A1298" s="36" t="s">
        <v>4873</v>
      </c>
    </row>
    <row r="1299" spans="1:1" x14ac:dyDescent="0.2">
      <c r="A1299" s="36" t="s">
        <v>4874</v>
      </c>
    </row>
    <row r="1300" spans="1:1" x14ac:dyDescent="0.2">
      <c r="A1300" s="36" t="s">
        <v>4875</v>
      </c>
    </row>
    <row r="1301" spans="1:1" x14ac:dyDescent="0.2">
      <c r="A1301" s="36" t="s">
        <v>4876</v>
      </c>
    </row>
    <row r="1302" spans="1:1" x14ac:dyDescent="0.2">
      <c r="A1302" s="36" t="s">
        <v>4878</v>
      </c>
    </row>
    <row r="1303" spans="1:1" x14ac:dyDescent="0.2">
      <c r="A1303" s="36" t="s">
        <v>4879</v>
      </c>
    </row>
    <row r="1304" spans="1:1" x14ac:dyDescent="0.2">
      <c r="A1304" s="36" t="s">
        <v>4880</v>
      </c>
    </row>
    <row r="1305" spans="1:1" x14ac:dyDescent="0.2">
      <c r="A1305" s="36" t="s">
        <v>4881</v>
      </c>
    </row>
    <row r="1306" spans="1:1" x14ac:dyDescent="0.2">
      <c r="A1306" s="36" t="s">
        <v>4882</v>
      </c>
    </row>
    <row r="1307" spans="1:1" x14ac:dyDescent="0.2">
      <c r="A1307" s="36" t="s">
        <v>4884</v>
      </c>
    </row>
    <row r="1308" spans="1:1" x14ac:dyDescent="0.2">
      <c r="A1308" s="36" t="s">
        <v>4885</v>
      </c>
    </row>
    <row r="1309" spans="1:1" x14ac:dyDescent="0.2">
      <c r="A1309" s="36" t="s">
        <v>4886</v>
      </c>
    </row>
    <row r="1310" spans="1:1" x14ac:dyDescent="0.2">
      <c r="A1310" s="36" t="s">
        <v>4888</v>
      </c>
    </row>
    <row r="1311" spans="1:1" x14ac:dyDescent="0.2">
      <c r="A1311" s="36" t="s">
        <v>4889</v>
      </c>
    </row>
    <row r="1312" spans="1:1" x14ac:dyDescent="0.2">
      <c r="A1312" s="36" t="s">
        <v>4890</v>
      </c>
    </row>
    <row r="1313" spans="1:1" x14ac:dyDescent="0.2">
      <c r="A1313" s="36" t="s">
        <v>4891</v>
      </c>
    </row>
    <row r="1314" spans="1:1" x14ac:dyDescent="0.2">
      <c r="A1314" s="36" t="s">
        <v>4892</v>
      </c>
    </row>
    <row r="1315" spans="1:1" x14ac:dyDescent="0.2">
      <c r="A1315" s="36" t="s">
        <v>4893</v>
      </c>
    </row>
    <row r="1316" spans="1:1" x14ac:dyDescent="0.2">
      <c r="A1316" s="36" t="s">
        <v>4894</v>
      </c>
    </row>
    <row r="1317" spans="1:1" x14ac:dyDescent="0.2">
      <c r="A1317" s="36" t="s">
        <v>4895</v>
      </c>
    </row>
    <row r="1318" spans="1:1" x14ac:dyDescent="0.2">
      <c r="A1318" s="36" t="s">
        <v>4896</v>
      </c>
    </row>
    <row r="1319" spans="1:1" x14ac:dyDescent="0.2">
      <c r="A1319" s="36" t="s">
        <v>4897</v>
      </c>
    </row>
    <row r="1320" spans="1:1" x14ac:dyDescent="0.2">
      <c r="A1320" s="36" t="s">
        <v>4898</v>
      </c>
    </row>
    <row r="1321" spans="1:1" x14ac:dyDescent="0.2">
      <c r="A1321" s="36" t="s">
        <v>4899</v>
      </c>
    </row>
    <row r="1322" spans="1:1" x14ac:dyDescent="0.2">
      <c r="A1322" s="36" t="s">
        <v>4900</v>
      </c>
    </row>
    <row r="1323" spans="1:1" x14ac:dyDescent="0.2">
      <c r="A1323" s="36" t="s">
        <v>4902</v>
      </c>
    </row>
    <row r="1324" spans="1:1" x14ac:dyDescent="0.2">
      <c r="A1324" s="36" t="s">
        <v>4903</v>
      </c>
    </row>
    <row r="1325" spans="1:1" x14ac:dyDescent="0.2">
      <c r="A1325" s="36" t="s">
        <v>4904</v>
      </c>
    </row>
    <row r="1326" spans="1:1" x14ac:dyDescent="0.2">
      <c r="A1326" s="36" t="s">
        <v>4905</v>
      </c>
    </row>
    <row r="1327" spans="1:1" x14ac:dyDescent="0.2">
      <c r="A1327" s="36" t="s">
        <v>4906</v>
      </c>
    </row>
    <row r="1328" spans="1:1" x14ac:dyDescent="0.2">
      <c r="A1328" s="36" t="s">
        <v>4907</v>
      </c>
    </row>
    <row r="1329" spans="1:1" x14ac:dyDescent="0.2">
      <c r="A1329" s="36" t="s">
        <v>4909</v>
      </c>
    </row>
    <row r="1330" spans="1:1" x14ac:dyDescent="0.2">
      <c r="A1330" s="36" t="s">
        <v>4910</v>
      </c>
    </row>
    <row r="1331" spans="1:1" x14ac:dyDescent="0.2">
      <c r="A1331" s="36" t="s">
        <v>4911</v>
      </c>
    </row>
    <row r="1332" spans="1:1" x14ac:dyDescent="0.2">
      <c r="A1332" s="36" t="s">
        <v>4912</v>
      </c>
    </row>
    <row r="1333" spans="1:1" x14ac:dyDescent="0.2">
      <c r="A1333" s="36" t="s">
        <v>4913</v>
      </c>
    </row>
    <row r="1334" spans="1:1" x14ac:dyDescent="0.2">
      <c r="A1334" s="36" t="s">
        <v>4914</v>
      </c>
    </row>
    <row r="1335" spans="1:1" x14ac:dyDescent="0.2">
      <c r="A1335" s="36" t="s">
        <v>4915</v>
      </c>
    </row>
    <row r="1336" spans="1:1" x14ac:dyDescent="0.2">
      <c r="A1336" s="36" t="s">
        <v>4916</v>
      </c>
    </row>
    <row r="1337" spans="1:1" x14ac:dyDescent="0.2">
      <c r="A1337" s="36" t="s">
        <v>4917</v>
      </c>
    </row>
    <row r="1338" spans="1:1" x14ac:dyDescent="0.2">
      <c r="A1338" s="36" t="s">
        <v>4918</v>
      </c>
    </row>
    <row r="1339" spans="1:1" x14ac:dyDescent="0.2">
      <c r="A1339" s="36" t="s">
        <v>4919</v>
      </c>
    </row>
    <row r="1340" spans="1:1" x14ac:dyDescent="0.2">
      <c r="A1340" s="36" t="s">
        <v>4920</v>
      </c>
    </row>
    <row r="1341" spans="1:1" x14ac:dyDescent="0.2">
      <c r="A1341" s="36" t="s">
        <v>4921</v>
      </c>
    </row>
    <row r="1342" spans="1:1" x14ac:dyDescent="0.2">
      <c r="A1342" s="36" t="s">
        <v>4922</v>
      </c>
    </row>
    <row r="1343" spans="1:1" x14ac:dyDescent="0.2">
      <c r="A1343" s="36" t="s">
        <v>4923</v>
      </c>
    </row>
    <row r="1344" spans="1:1" x14ac:dyDescent="0.2">
      <c r="A1344" s="36" t="s">
        <v>4924</v>
      </c>
    </row>
    <row r="1345" spans="1:1" x14ac:dyDescent="0.2">
      <c r="A1345" s="36" t="s">
        <v>4926</v>
      </c>
    </row>
    <row r="1346" spans="1:1" x14ac:dyDescent="0.2">
      <c r="A1346" s="36" t="s">
        <v>4927</v>
      </c>
    </row>
    <row r="1347" spans="1:1" x14ac:dyDescent="0.2">
      <c r="A1347" s="36" t="s">
        <v>4928</v>
      </c>
    </row>
    <row r="1348" spans="1:1" x14ac:dyDescent="0.2">
      <c r="A1348" s="36" t="s">
        <v>4929</v>
      </c>
    </row>
    <row r="1349" spans="1:1" x14ac:dyDescent="0.2">
      <c r="A1349" s="36" t="s">
        <v>4930</v>
      </c>
    </row>
    <row r="1350" spans="1:1" x14ac:dyDescent="0.2">
      <c r="A1350" s="36" t="s">
        <v>4931</v>
      </c>
    </row>
    <row r="1351" spans="1:1" x14ac:dyDescent="0.2">
      <c r="A1351" s="36" t="s">
        <v>4932</v>
      </c>
    </row>
    <row r="1352" spans="1:1" x14ac:dyDescent="0.2">
      <c r="A1352" s="36" t="s">
        <v>4933</v>
      </c>
    </row>
    <row r="1353" spans="1:1" x14ac:dyDescent="0.2">
      <c r="A1353" s="36" t="s">
        <v>4934</v>
      </c>
    </row>
    <row r="1354" spans="1:1" x14ac:dyDescent="0.2">
      <c r="A1354" s="36" t="s">
        <v>4935</v>
      </c>
    </row>
    <row r="1355" spans="1:1" x14ac:dyDescent="0.2">
      <c r="A1355" s="36" t="s">
        <v>4936</v>
      </c>
    </row>
    <row r="1356" spans="1:1" x14ac:dyDescent="0.2">
      <c r="A1356" s="36" t="s">
        <v>4937</v>
      </c>
    </row>
    <row r="1357" spans="1:1" x14ac:dyDescent="0.2">
      <c r="A1357" s="36" t="s">
        <v>4938</v>
      </c>
    </row>
    <row r="1358" spans="1:1" x14ac:dyDescent="0.2">
      <c r="A1358" s="36" t="s">
        <v>4939</v>
      </c>
    </row>
    <row r="1359" spans="1:1" x14ac:dyDescent="0.2">
      <c r="A1359" s="36" t="s">
        <v>4940</v>
      </c>
    </row>
    <row r="1360" spans="1:1" x14ac:dyDescent="0.2">
      <c r="A1360" s="36" t="s">
        <v>4941</v>
      </c>
    </row>
    <row r="1361" spans="1:1" x14ac:dyDescent="0.2">
      <c r="A1361" s="36" t="s">
        <v>4942</v>
      </c>
    </row>
    <row r="1362" spans="1:1" x14ac:dyDescent="0.2">
      <c r="A1362" s="36" t="s">
        <v>4943</v>
      </c>
    </row>
    <row r="1363" spans="1:1" x14ac:dyDescent="0.2">
      <c r="A1363" s="36" t="s">
        <v>4944</v>
      </c>
    </row>
    <row r="1364" spans="1:1" x14ac:dyDescent="0.2">
      <c r="A1364" s="36" t="s">
        <v>4945</v>
      </c>
    </row>
    <row r="1365" spans="1:1" x14ac:dyDescent="0.2">
      <c r="A1365" s="36" t="s">
        <v>4948</v>
      </c>
    </row>
    <row r="1366" spans="1:1" x14ac:dyDescent="0.2">
      <c r="A1366" s="36" t="s">
        <v>4950</v>
      </c>
    </row>
    <row r="1367" spans="1:1" x14ac:dyDescent="0.2">
      <c r="A1367" s="36" t="s">
        <v>4953</v>
      </c>
    </row>
    <row r="1368" spans="1:1" x14ac:dyDescent="0.2">
      <c r="A1368" s="36" t="s">
        <v>4956</v>
      </c>
    </row>
    <row r="1369" spans="1:1" x14ac:dyDescent="0.2">
      <c r="A1369" s="36" t="s">
        <v>4958</v>
      </c>
    </row>
    <row r="1370" spans="1:1" x14ac:dyDescent="0.2">
      <c r="A1370" s="36" t="s">
        <v>4960</v>
      </c>
    </row>
    <row r="1371" spans="1:1" x14ac:dyDescent="0.2">
      <c r="A1371" s="36" t="s">
        <v>4962</v>
      </c>
    </row>
    <row r="1372" spans="1:1" x14ac:dyDescent="0.2">
      <c r="A1372" s="36" t="s">
        <v>4965</v>
      </c>
    </row>
    <row r="1373" spans="1:1" x14ac:dyDescent="0.2">
      <c r="A1373" s="36" t="s">
        <v>4967</v>
      </c>
    </row>
    <row r="1374" spans="1:1" x14ac:dyDescent="0.2">
      <c r="A1374" s="63" t="s">
        <v>4969</v>
      </c>
    </row>
    <row r="1375" spans="1:1" x14ac:dyDescent="0.2">
      <c r="A1375" s="36" t="s">
        <v>4971</v>
      </c>
    </row>
    <row r="1376" spans="1:1" x14ac:dyDescent="0.2">
      <c r="A1376" s="36" t="s">
        <v>4973</v>
      </c>
    </row>
    <row r="1377" spans="1:1" x14ac:dyDescent="0.2">
      <c r="A1377" s="36" t="s">
        <v>4975</v>
      </c>
    </row>
    <row r="1378" spans="1:1" x14ac:dyDescent="0.2">
      <c r="A1378" s="36" t="s">
        <v>4977</v>
      </c>
    </row>
    <row r="1379" spans="1:1" x14ac:dyDescent="0.2">
      <c r="A1379" s="36" t="s">
        <v>4979</v>
      </c>
    </row>
    <row r="1380" spans="1:1" x14ac:dyDescent="0.2">
      <c r="A1380" s="36" t="s">
        <v>4981</v>
      </c>
    </row>
    <row r="1381" spans="1:1" x14ac:dyDescent="0.2">
      <c r="A1381" s="36" t="s">
        <v>4983</v>
      </c>
    </row>
    <row r="1382" spans="1:1" x14ac:dyDescent="0.2">
      <c r="A1382" s="36" t="s">
        <v>4985</v>
      </c>
    </row>
    <row r="1383" spans="1:1" x14ac:dyDescent="0.2">
      <c r="A1383" s="36" t="s">
        <v>4987</v>
      </c>
    </row>
    <row r="1384" spans="1:1" x14ac:dyDescent="0.2">
      <c r="A1384" s="36" t="s">
        <v>4989</v>
      </c>
    </row>
    <row r="1385" spans="1:1" x14ac:dyDescent="0.2">
      <c r="A1385" s="36" t="s">
        <v>4991</v>
      </c>
    </row>
    <row r="1386" spans="1:1" x14ac:dyDescent="0.2">
      <c r="A1386" s="36" t="s">
        <v>4993</v>
      </c>
    </row>
    <row r="1387" spans="1:1" x14ac:dyDescent="0.2">
      <c r="A1387" s="63" t="s">
        <v>4995</v>
      </c>
    </row>
    <row r="1388" spans="1:1" x14ac:dyDescent="0.2">
      <c r="A1388" s="63" t="s">
        <v>5000</v>
      </c>
    </row>
    <row r="1389" spans="1:1" x14ac:dyDescent="0.2">
      <c r="A1389" s="36" t="s">
        <v>5003</v>
      </c>
    </row>
    <row r="1390" spans="1:1" x14ac:dyDescent="0.2">
      <c r="A1390" s="36" t="s">
        <v>5007</v>
      </c>
    </row>
    <row r="1391" spans="1:1" x14ac:dyDescent="0.2">
      <c r="A1391" s="36" t="s">
        <v>5009</v>
      </c>
    </row>
    <row r="1392" spans="1:1" x14ac:dyDescent="0.2">
      <c r="A1392" s="36" t="s">
        <v>5012</v>
      </c>
    </row>
    <row r="1393" spans="1:1" x14ac:dyDescent="0.2">
      <c r="A1393" s="36" t="s">
        <v>5016</v>
      </c>
    </row>
    <row r="1394" spans="1:1" x14ac:dyDescent="0.2">
      <c r="A1394" s="36" t="s">
        <v>5019</v>
      </c>
    </row>
    <row r="1395" spans="1:1" x14ac:dyDescent="0.2">
      <c r="A1395" s="36" t="s">
        <v>5020</v>
      </c>
    </row>
    <row r="1396" spans="1:1" x14ac:dyDescent="0.2">
      <c r="A1396" s="36" t="s">
        <v>5022</v>
      </c>
    </row>
    <row r="1397" spans="1:1" x14ac:dyDescent="0.2">
      <c r="A1397" s="36" t="s">
        <v>5025</v>
      </c>
    </row>
    <row r="1398" spans="1:1" x14ac:dyDescent="0.2">
      <c r="A1398" s="36" t="s">
        <v>5027</v>
      </c>
    </row>
    <row r="1399" spans="1:1" x14ac:dyDescent="0.2">
      <c r="A1399" s="36" t="s">
        <v>5029</v>
      </c>
    </row>
    <row r="1400" spans="1:1" x14ac:dyDescent="0.2">
      <c r="A1400" s="36" t="s">
        <v>5031</v>
      </c>
    </row>
    <row r="1401" spans="1:1" x14ac:dyDescent="0.2">
      <c r="A1401" s="36" t="s">
        <v>5033</v>
      </c>
    </row>
    <row r="1402" spans="1:1" x14ac:dyDescent="0.2">
      <c r="A1402" s="36" t="s">
        <v>5036</v>
      </c>
    </row>
    <row r="1403" spans="1:1" x14ac:dyDescent="0.2">
      <c r="A1403" s="36" t="s">
        <v>5039</v>
      </c>
    </row>
    <row r="1404" spans="1:1" x14ac:dyDescent="0.2">
      <c r="A1404" s="36" t="s">
        <v>5042</v>
      </c>
    </row>
    <row r="1405" spans="1:1" x14ac:dyDescent="0.2">
      <c r="A1405" s="36" t="s">
        <v>5045</v>
      </c>
    </row>
    <row r="1406" spans="1:1" x14ac:dyDescent="0.2">
      <c r="A1406" s="36" t="s">
        <v>5048</v>
      </c>
    </row>
    <row r="1407" spans="1:1" x14ac:dyDescent="0.2">
      <c r="A1407" s="36" t="s">
        <v>5051</v>
      </c>
    </row>
    <row r="1408" spans="1:1" x14ac:dyDescent="0.2">
      <c r="A1408" s="36" t="s">
        <v>5055</v>
      </c>
    </row>
    <row r="1409" spans="1:2" x14ac:dyDescent="0.2">
      <c r="A1409" s="36" t="s">
        <v>5057</v>
      </c>
    </row>
    <row r="1410" spans="1:2" x14ac:dyDescent="0.2">
      <c r="A1410" s="36" t="s">
        <v>5059</v>
      </c>
    </row>
    <row r="1411" spans="1:2" x14ac:dyDescent="0.2">
      <c r="A1411" s="36" t="s">
        <v>5061</v>
      </c>
    </row>
    <row r="1412" spans="1:2" x14ac:dyDescent="0.2">
      <c r="A1412" s="36" t="s">
        <v>5065</v>
      </c>
      <c r="B1412" s="66">
        <v>44</v>
      </c>
    </row>
    <row r="1413" spans="1:2" x14ac:dyDescent="0.2">
      <c r="A1413" s="36" t="s">
        <v>5068</v>
      </c>
      <c r="B1413" s="66">
        <v>221</v>
      </c>
    </row>
    <row r="1414" spans="1:2" x14ac:dyDescent="0.2">
      <c r="A1414" s="63" t="s">
        <v>5070</v>
      </c>
    </row>
    <row r="1415" spans="1:2" x14ac:dyDescent="0.2">
      <c r="A1415" s="63" t="s">
        <v>5072</v>
      </c>
    </row>
    <row r="1416" spans="1:2" x14ac:dyDescent="0.2">
      <c r="A1416" s="63" t="s">
        <v>5074</v>
      </c>
    </row>
    <row r="1417" spans="1:2" x14ac:dyDescent="0.2">
      <c r="A1417" s="63" t="s">
        <v>5076</v>
      </c>
    </row>
    <row r="1418" spans="1:2" x14ac:dyDescent="0.2">
      <c r="A1418" s="63" t="s">
        <v>5078</v>
      </c>
    </row>
    <row r="1419" spans="1:2" x14ac:dyDescent="0.2">
      <c r="A1419" s="63" t="s">
        <v>5080</v>
      </c>
    </row>
    <row r="1420" spans="1:2" x14ac:dyDescent="0.2">
      <c r="A1420" s="63" t="s">
        <v>5084</v>
      </c>
    </row>
    <row r="1421" spans="1:2" x14ac:dyDescent="0.2">
      <c r="A1421" s="63" t="s">
        <v>5086</v>
      </c>
    </row>
    <row r="1422" spans="1:2" x14ac:dyDescent="0.2">
      <c r="A1422" s="63" t="s">
        <v>5089</v>
      </c>
    </row>
    <row r="1423" spans="1:2" x14ac:dyDescent="0.2">
      <c r="A1423" s="63" t="s">
        <v>5093</v>
      </c>
    </row>
    <row r="1424" spans="1:2" x14ac:dyDescent="0.2">
      <c r="A1424" s="63" t="s">
        <v>5095</v>
      </c>
    </row>
    <row r="1425" spans="1:2" x14ac:dyDescent="0.2">
      <c r="A1425" s="63" t="s">
        <v>5097</v>
      </c>
    </row>
    <row r="1426" spans="1:2" x14ac:dyDescent="0.2">
      <c r="A1426" s="63" t="s">
        <v>5099</v>
      </c>
    </row>
    <row r="1427" spans="1:2" x14ac:dyDescent="0.2">
      <c r="A1427" s="63" t="s">
        <v>5101</v>
      </c>
    </row>
    <row r="1428" spans="1:2" x14ac:dyDescent="0.2">
      <c r="A1428" s="36" t="s">
        <v>5103</v>
      </c>
    </row>
    <row r="1429" spans="1:2" x14ac:dyDescent="0.2">
      <c r="A1429" s="63" t="s">
        <v>5106</v>
      </c>
    </row>
    <row r="1430" spans="1:2" x14ac:dyDescent="0.2">
      <c r="A1430" s="63" t="s">
        <v>5108</v>
      </c>
    </row>
    <row r="1431" spans="1:2" x14ac:dyDescent="0.2">
      <c r="A1431" s="63" t="s">
        <v>5110</v>
      </c>
    </row>
    <row r="1432" spans="1:2" x14ac:dyDescent="0.2">
      <c r="A1432" s="63" t="s">
        <v>5113</v>
      </c>
    </row>
    <row r="1433" spans="1:2" x14ac:dyDescent="0.2">
      <c r="A1433" s="63" t="s">
        <v>5116</v>
      </c>
    </row>
    <row r="1434" spans="1:2" x14ac:dyDescent="0.2">
      <c r="A1434" s="63" t="s">
        <v>5118</v>
      </c>
    </row>
    <row r="1435" spans="1:2" x14ac:dyDescent="0.2">
      <c r="A1435" s="36" t="s">
        <v>5120</v>
      </c>
      <c r="B1435" s="66">
        <v>44</v>
      </c>
    </row>
    <row r="1436" spans="1:2" x14ac:dyDescent="0.2">
      <c r="A1436" s="36" t="s">
        <v>5124</v>
      </c>
    </row>
    <row r="1437" spans="1:2" x14ac:dyDescent="0.2">
      <c r="A1437" s="36" t="s">
        <v>5126</v>
      </c>
    </row>
    <row r="1438" spans="1:2" x14ac:dyDescent="0.2">
      <c r="A1438" s="36" t="s">
        <v>5128</v>
      </c>
    </row>
    <row r="1439" spans="1:2" x14ac:dyDescent="0.2">
      <c r="A1439" s="36" t="s">
        <v>5131</v>
      </c>
    </row>
    <row r="1440" spans="1:2" x14ac:dyDescent="0.2">
      <c r="A1440" s="36" t="s">
        <v>5133</v>
      </c>
    </row>
    <row r="1441" spans="1:2" x14ac:dyDescent="0.2">
      <c r="A1441" s="63" t="s">
        <v>5136</v>
      </c>
    </row>
    <row r="1442" spans="1:2" x14ac:dyDescent="0.2">
      <c r="A1442" s="63" t="s">
        <v>5139</v>
      </c>
    </row>
    <row r="1443" spans="1:2" x14ac:dyDescent="0.2">
      <c r="A1443" s="63" t="s">
        <v>5141</v>
      </c>
    </row>
    <row r="1444" spans="1:2" x14ac:dyDescent="0.2">
      <c r="A1444" s="63" t="s">
        <v>5143</v>
      </c>
      <c r="B1444" s="66">
        <v>95</v>
      </c>
    </row>
    <row r="1445" spans="1:2" x14ac:dyDescent="0.2">
      <c r="A1445" s="63" t="s">
        <v>5146</v>
      </c>
    </row>
    <row r="1446" spans="1:2" x14ac:dyDescent="0.2">
      <c r="A1446" s="36" t="s">
        <v>5148</v>
      </c>
    </row>
    <row r="1447" spans="1:2" x14ac:dyDescent="0.2">
      <c r="A1447" s="36" t="s">
        <v>5151</v>
      </c>
    </row>
    <row r="1448" spans="1:2" x14ac:dyDescent="0.2">
      <c r="A1448" s="36" t="s">
        <v>5155</v>
      </c>
    </row>
    <row r="1449" spans="1:2" x14ac:dyDescent="0.2">
      <c r="A1449" s="63" t="s">
        <v>5156</v>
      </c>
    </row>
    <row r="1450" spans="1:2" x14ac:dyDescent="0.2">
      <c r="A1450" s="36" t="s">
        <v>5158</v>
      </c>
    </row>
    <row r="1451" spans="1:2" x14ac:dyDescent="0.2">
      <c r="A1451" s="36" t="s">
        <v>5161</v>
      </c>
    </row>
    <row r="1452" spans="1:2" x14ac:dyDescent="0.2">
      <c r="A1452" s="36" t="s">
        <v>5164</v>
      </c>
    </row>
    <row r="1453" spans="1:2" x14ac:dyDescent="0.2">
      <c r="A1453" s="36" t="s">
        <v>5168</v>
      </c>
    </row>
    <row r="1454" spans="1:2" x14ac:dyDescent="0.2">
      <c r="A1454" s="36" t="s">
        <v>5170</v>
      </c>
    </row>
    <row r="1455" spans="1:2" x14ac:dyDescent="0.2">
      <c r="A1455" s="36" t="s">
        <v>5171</v>
      </c>
      <c r="B1455" s="66">
        <v>30</v>
      </c>
    </row>
    <row r="1456" spans="1:2" x14ac:dyDescent="0.2">
      <c r="A1456" s="36" t="s">
        <v>5173</v>
      </c>
    </row>
    <row r="1457" spans="1:1" x14ac:dyDescent="0.2">
      <c r="A1457" s="36" t="s">
        <v>5175</v>
      </c>
    </row>
    <row r="1458" spans="1:1" x14ac:dyDescent="0.2">
      <c r="A1458" s="36" t="s">
        <v>5176</v>
      </c>
    </row>
    <row r="1459" spans="1:1" x14ac:dyDescent="0.2">
      <c r="A1459" s="63" t="s">
        <v>5178</v>
      </c>
    </row>
    <row r="1460" spans="1:1" x14ac:dyDescent="0.2">
      <c r="A1460" s="63" t="s">
        <v>5180</v>
      </c>
    </row>
    <row r="1461" spans="1:1" x14ac:dyDescent="0.2">
      <c r="A1461" s="63" t="s">
        <v>5181</v>
      </c>
    </row>
    <row r="1462" spans="1:1" x14ac:dyDescent="0.2">
      <c r="A1462" s="63" t="s">
        <v>5183</v>
      </c>
    </row>
    <row r="1463" spans="1:1" x14ac:dyDescent="0.2">
      <c r="A1463" s="63" t="s">
        <v>5185</v>
      </c>
    </row>
    <row r="1464" spans="1:1" x14ac:dyDescent="0.2">
      <c r="A1464" s="63" t="s">
        <v>5187</v>
      </c>
    </row>
    <row r="1465" spans="1:1" x14ac:dyDescent="0.2">
      <c r="A1465" s="63" t="s">
        <v>5190</v>
      </c>
    </row>
    <row r="1466" spans="1:1" x14ac:dyDescent="0.2">
      <c r="A1466" s="63" t="s">
        <v>5192</v>
      </c>
    </row>
    <row r="1467" spans="1:1" x14ac:dyDescent="0.2">
      <c r="A1467" s="63" t="s">
        <v>5194</v>
      </c>
    </row>
    <row r="1468" spans="1:1" x14ac:dyDescent="0.2">
      <c r="A1468" s="36" t="s">
        <v>5196</v>
      </c>
    </row>
    <row r="1469" spans="1:1" x14ac:dyDescent="0.2">
      <c r="A1469" s="36" t="s">
        <v>5199</v>
      </c>
    </row>
    <row r="1470" spans="1:1" x14ac:dyDescent="0.2">
      <c r="A1470" s="36" t="s">
        <v>5201</v>
      </c>
    </row>
    <row r="1471" spans="1:1" x14ac:dyDescent="0.2">
      <c r="A1471" s="36" t="s">
        <v>5204</v>
      </c>
    </row>
    <row r="1472" spans="1:1" x14ac:dyDescent="0.2">
      <c r="A1472" s="36" t="s">
        <v>5207</v>
      </c>
    </row>
    <row r="1473" spans="1:3" x14ac:dyDescent="0.2">
      <c r="A1473" s="36" t="s">
        <v>5208</v>
      </c>
    </row>
    <row r="1474" spans="1:3" x14ac:dyDescent="0.2">
      <c r="A1474" s="36" t="s">
        <v>5210</v>
      </c>
    </row>
    <row r="1475" spans="1:3" x14ac:dyDescent="0.2">
      <c r="A1475" s="36" t="s">
        <v>5211</v>
      </c>
      <c r="B1475" s="66">
        <v>22</v>
      </c>
      <c r="C1475" s="56" t="s">
        <v>7639</v>
      </c>
    </row>
    <row r="1476" spans="1:3" x14ac:dyDescent="0.2">
      <c r="A1476" s="36" t="s">
        <v>5213</v>
      </c>
    </row>
    <row r="1477" spans="1:3" x14ac:dyDescent="0.2">
      <c r="A1477" s="63" t="s">
        <v>5215</v>
      </c>
    </row>
    <row r="1478" spans="1:3" x14ac:dyDescent="0.2">
      <c r="A1478" s="63" t="s">
        <v>1312</v>
      </c>
    </row>
    <row r="1479" spans="1:3" x14ac:dyDescent="0.2">
      <c r="A1479" s="63" t="s">
        <v>5219</v>
      </c>
    </row>
    <row r="1480" spans="1:3" x14ac:dyDescent="0.2">
      <c r="A1480" s="36" t="s">
        <v>5221</v>
      </c>
    </row>
    <row r="1481" spans="1:3" x14ac:dyDescent="0.2">
      <c r="A1481" s="36" t="s">
        <v>5224</v>
      </c>
    </row>
    <row r="1482" spans="1:3" x14ac:dyDescent="0.2">
      <c r="A1482" s="36" t="s">
        <v>5227</v>
      </c>
    </row>
    <row r="1483" spans="1:3" x14ac:dyDescent="0.2">
      <c r="A1483" s="36" t="s">
        <v>1295</v>
      </c>
      <c r="B1483" s="66">
        <v>189</v>
      </c>
    </row>
    <row r="1484" spans="1:3" x14ac:dyDescent="0.2">
      <c r="A1484" s="36" t="s">
        <v>5232</v>
      </c>
    </row>
    <row r="1485" spans="1:3" x14ac:dyDescent="0.2">
      <c r="A1485" s="63" t="s">
        <v>5234</v>
      </c>
    </row>
    <row r="1486" spans="1:3" x14ac:dyDescent="0.2">
      <c r="A1486" s="63" t="s">
        <v>5236</v>
      </c>
    </row>
    <row r="1487" spans="1:3" x14ac:dyDescent="0.2">
      <c r="A1487" s="63" t="s">
        <v>5238</v>
      </c>
    </row>
    <row r="1488" spans="1:3" x14ac:dyDescent="0.2">
      <c r="A1488" s="36" t="s">
        <v>5241</v>
      </c>
    </row>
    <row r="1489" spans="1:2" x14ac:dyDescent="0.2">
      <c r="A1489" s="36" t="s">
        <v>5243</v>
      </c>
    </row>
    <row r="1490" spans="1:2" x14ac:dyDescent="0.2">
      <c r="A1490" s="36" t="s">
        <v>5245</v>
      </c>
    </row>
    <row r="1491" spans="1:2" x14ac:dyDescent="0.2">
      <c r="A1491" s="63" t="s">
        <v>5247</v>
      </c>
    </row>
    <row r="1492" spans="1:2" x14ac:dyDescent="0.2">
      <c r="A1492" s="63" t="s">
        <v>5249</v>
      </c>
    </row>
    <row r="1493" spans="1:2" x14ac:dyDescent="0.2">
      <c r="A1493" s="36" t="s">
        <v>5252</v>
      </c>
    </row>
    <row r="1494" spans="1:2" x14ac:dyDescent="0.2">
      <c r="A1494" s="36" t="s">
        <v>5254</v>
      </c>
    </row>
    <row r="1495" spans="1:2" x14ac:dyDescent="0.2">
      <c r="A1495" s="36" t="s">
        <v>5256</v>
      </c>
    </row>
    <row r="1496" spans="1:2" x14ac:dyDescent="0.2">
      <c r="A1496" s="36" t="s">
        <v>1991</v>
      </c>
      <c r="B1496" s="66">
        <v>3500</v>
      </c>
    </row>
    <row r="1497" spans="1:2" x14ac:dyDescent="0.2">
      <c r="A1497" s="36" t="s">
        <v>5260</v>
      </c>
    </row>
    <row r="1498" spans="1:2" x14ac:dyDescent="0.2">
      <c r="A1498" s="36" t="s">
        <v>5264</v>
      </c>
    </row>
    <row r="1499" spans="1:2" x14ac:dyDescent="0.2">
      <c r="A1499" s="36" t="s">
        <v>5267</v>
      </c>
      <c r="B1499" s="66">
        <v>3950</v>
      </c>
    </row>
    <row r="1500" spans="1:2" x14ac:dyDescent="0.2">
      <c r="A1500" s="36" t="s">
        <v>5270</v>
      </c>
      <c r="B1500" s="66">
        <v>1</v>
      </c>
    </row>
    <row r="1501" spans="1:2" x14ac:dyDescent="0.2">
      <c r="A1501" s="36" t="s">
        <v>5273</v>
      </c>
    </row>
    <row r="1502" spans="1:2" x14ac:dyDescent="0.2">
      <c r="A1502" s="36" t="s">
        <v>5275</v>
      </c>
    </row>
    <row r="1503" spans="1:2" x14ac:dyDescent="0.2">
      <c r="A1503" s="63" t="s">
        <v>5278</v>
      </c>
    </row>
    <row r="1504" spans="1:2" x14ac:dyDescent="0.2">
      <c r="A1504" s="63" t="s">
        <v>5280</v>
      </c>
    </row>
    <row r="1505" spans="1:2" x14ac:dyDescent="0.2">
      <c r="A1505" s="63" t="s">
        <v>1410</v>
      </c>
      <c r="B1505" s="66">
        <v>20000</v>
      </c>
    </row>
    <row r="1506" spans="1:2" x14ac:dyDescent="0.2">
      <c r="A1506" s="63" t="s">
        <v>5283</v>
      </c>
    </row>
    <row r="1507" spans="1:2" x14ac:dyDescent="0.2">
      <c r="A1507" s="63" t="s">
        <v>5285</v>
      </c>
    </row>
    <row r="1508" spans="1:2" x14ac:dyDescent="0.2">
      <c r="A1508" s="36" t="s">
        <v>5287</v>
      </c>
    </row>
    <row r="1509" spans="1:2" x14ac:dyDescent="0.2">
      <c r="A1509" s="63" t="s">
        <v>5289</v>
      </c>
      <c r="B1509" s="66">
        <v>8000</v>
      </c>
    </row>
    <row r="1510" spans="1:2" x14ac:dyDescent="0.2">
      <c r="A1510" s="63" t="s">
        <v>5290</v>
      </c>
    </row>
    <row r="1511" spans="1:2" x14ac:dyDescent="0.2">
      <c r="A1511" s="63" t="s">
        <v>5292</v>
      </c>
    </row>
    <row r="1512" spans="1:2" x14ac:dyDescent="0.2">
      <c r="A1512" s="63" t="s">
        <v>5294</v>
      </c>
    </row>
    <row r="1513" spans="1:2" x14ac:dyDescent="0.2">
      <c r="A1513" s="36" t="s">
        <v>1345</v>
      </c>
    </row>
    <row r="1514" spans="1:2" x14ac:dyDescent="0.2">
      <c r="A1514" s="36" t="s">
        <v>5297</v>
      </c>
    </row>
    <row r="1515" spans="1:2" x14ac:dyDescent="0.2">
      <c r="A1515" s="36" t="s">
        <v>5300</v>
      </c>
    </row>
    <row r="1516" spans="1:2" x14ac:dyDescent="0.2">
      <c r="A1516" s="36" t="s">
        <v>5302</v>
      </c>
    </row>
    <row r="1517" spans="1:2" x14ac:dyDescent="0.2">
      <c r="A1517" s="36" t="s">
        <v>5303</v>
      </c>
    </row>
    <row r="1518" spans="1:2" x14ac:dyDescent="0.2">
      <c r="A1518" s="36" t="s">
        <v>5305</v>
      </c>
      <c r="B1518" s="66">
        <v>109</v>
      </c>
    </row>
    <row r="1519" spans="1:2" x14ac:dyDescent="0.2">
      <c r="A1519" s="36" t="s">
        <v>5308</v>
      </c>
    </row>
    <row r="1520" spans="1:2" x14ac:dyDescent="0.2">
      <c r="A1520" s="36" t="s">
        <v>5311</v>
      </c>
    </row>
    <row r="1521" spans="1:2" x14ac:dyDescent="0.2">
      <c r="A1521" s="36" t="s">
        <v>5314</v>
      </c>
    </row>
    <row r="1522" spans="1:2" x14ac:dyDescent="0.2">
      <c r="A1522" s="36" t="s">
        <v>5317</v>
      </c>
    </row>
    <row r="1523" spans="1:2" x14ac:dyDescent="0.2">
      <c r="A1523" s="36" t="s">
        <v>2042</v>
      </c>
    </row>
    <row r="1524" spans="1:2" x14ac:dyDescent="0.2">
      <c r="A1524" s="36" t="s">
        <v>5322</v>
      </c>
    </row>
    <row r="1525" spans="1:2" x14ac:dyDescent="0.2">
      <c r="A1525" s="36" t="s">
        <v>5325</v>
      </c>
    </row>
    <row r="1526" spans="1:2" x14ac:dyDescent="0.2">
      <c r="A1526" s="36" t="s">
        <v>5330</v>
      </c>
    </row>
    <row r="1527" spans="1:2" x14ac:dyDescent="0.2">
      <c r="A1527" s="36" t="s">
        <v>5333</v>
      </c>
    </row>
    <row r="1528" spans="1:2" x14ac:dyDescent="0.2">
      <c r="A1528" s="36" t="s">
        <v>5336</v>
      </c>
    </row>
    <row r="1529" spans="1:2" x14ac:dyDescent="0.2">
      <c r="A1529" s="36" t="s">
        <v>5339</v>
      </c>
    </row>
    <row r="1530" spans="1:2" x14ac:dyDescent="0.2">
      <c r="A1530" s="36" t="s">
        <v>5342</v>
      </c>
    </row>
    <row r="1531" spans="1:2" x14ac:dyDescent="0.2">
      <c r="A1531" s="36" t="s">
        <v>5345</v>
      </c>
    </row>
    <row r="1532" spans="1:2" x14ac:dyDescent="0.2">
      <c r="A1532" s="36" t="s">
        <v>5347</v>
      </c>
    </row>
    <row r="1533" spans="1:2" x14ac:dyDescent="0.2">
      <c r="A1533" s="36" t="s">
        <v>5350</v>
      </c>
    </row>
    <row r="1534" spans="1:2" x14ac:dyDescent="0.2">
      <c r="A1534" s="36" t="s">
        <v>5352</v>
      </c>
    </row>
    <row r="1535" spans="1:2" x14ac:dyDescent="0.2">
      <c r="A1535" s="36" t="s">
        <v>5355</v>
      </c>
      <c r="B1535" s="66">
        <v>2</v>
      </c>
    </row>
    <row r="1536" spans="1:2" x14ac:dyDescent="0.2">
      <c r="A1536" s="36" t="s">
        <v>5358</v>
      </c>
    </row>
    <row r="1537" spans="1:2" x14ac:dyDescent="0.2">
      <c r="A1537" s="36" t="s">
        <v>5361</v>
      </c>
      <c r="B1537" s="66">
        <v>3300</v>
      </c>
    </row>
    <row r="1538" spans="1:2" x14ac:dyDescent="0.2">
      <c r="A1538" s="36" t="s">
        <v>5364</v>
      </c>
      <c r="B1538" s="66">
        <v>2800</v>
      </c>
    </row>
    <row r="1539" spans="1:2" x14ac:dyDescent="0.2">
      <c r="A1539" s="36" t="s">
        <v>5368</v>
      </c>
    </row>
    <row r="1540" spans="1:2" x14ac:dyDescent="0.2">
      <c r="A1540" s="36" t="s">
        <v>5370</v>
      </c>
    </row>
    <row r="1541" spans="1:2" x14ac:dyDescent="0.2">
      <c r="A1541" s="36" t="s">
        <v>5372</v>
      </c>
    </row>
    <row r="1542" spans="1:2" x14ac:dyDescent="0.2">
      <c r="A1542" s="36" t="s">
        <v>5374</v>
      </c>
      <c r="B1542" s="66">
        <v>91</v>
      </c>
    </row>
    <row r="1543" spans="1:2" x14ac:dyDescent="0.2">
      <c r="A1543" s="63" t="s">
        <v>5376</v>
      </c>
    </row>
    <row r="1544" spans="1:2" x14ac:dyDescent="0.2">
      <c r="A1544" s="63" t="s">
        <v>5378</v>
      </c>
    </row>
    <row r="1545" spans="1:2" x14ac:dyDescent="0.2">
      <c r="A1545" s="36" t="s">
        <v>5382</v>
      </c>
    </row>
    <row r="1546" spans="1:2" x14ac:dyDescent="0.2">
      <c r="A1546" s="39" t="s">
        <v>1130</v>
      </c>
    </row>
    <row r="1547" spans="1:2" x14ac:dyDescent="0.2">
      <c r="A1547" s="36" t="s">
        <v>1134</v>
      </c>
    </row>
    <row r="1548" spans="1:2" x14ac:dyDescent="0.2">
      <c r="A1548" s="36" t="s">
        <v>1138</v>
      </c>
    </row>
    <row r="1549" spans="1:2" x14ac:dyDescent="0.2">
      <c r="A1549" s="36" t="s">
        <v>5387</v>
      </c>
    </row>
    <row r="1550" spans="1:2" x14ac:dyDescent="0.2">
      <c r="A1550" s="36" t="s">
        <v>1169</v>
      </c>
    </row>
    <row r="1551" spans="1:2" x14ac:dyDescent="0.2">
      <c r="A1551" s="36" t="s">
        <v>1122</v>
      </c>
      <c r="B1551" s="66">
        <v>9</v>
      </c>
    </row>
    <row r="1552" spans="1:2" x14ac:dyDescent="0.2">
      <c r="A1552" s="36" t="s">
        <v>5394</v>
      </c>
    </row>
    <row r="1553" spans="1:2" x14ac:dyDescent="0.2">
      <c r="A1553" s="36" t="s">
        <v>1142</v>
      </c>
    </row>
    <row r="1554" spans="1:2" x14ac:dyDescent="0.2">
      <c r="A1554" s="36" t="s">
        <v>1146</v>
      </c>
      <c r="B1554" s="66">
        <v>20</v>
      </c>
    </row>
    <row r="1555" spans="1:2" x14ac:dyDescent="0.2">
      <c r="A1555" s="36" t="s">
        <v>5397</v>
      </c>
    </row>
    <row r="1556" spans="1:2" x14ac:dyDescent="0.2">
      <c r="A1556" s="36" t="s">
        <v>1148</v>
      </c>
      <c r="B1556" s="66">
        <v>3</v>
      </c>
    </row>
    <row r="1557" spans="1:2" x14ac:dyDescent="0.2">
      <c r="A1557" s="36" t="s">
        <v>1150</v>
      </c>
    </row>
    <row r="1558" spans="1:2" x14ac:dyDescent="0.2">
      <c r="A1558" s="36" t="s">
        <v>1183</v>
      </c>
    </row>
    <row r="1559" spans="1:2" x14ac:dyDescent="0.2">
      <c r="A1559" s="36" t="s">
        <v>1189</v>
      </c>
      <c r="B1559" s="66">
        <v>30</v>
      </c>
    </row>
    <row r="1560" spans="1:2" x14ac:dyDescent="0.2">
      <c r="A1560" s="36" t="s">
        <v>1197</v>
      </c>
      <c r="B1560" s="66">
        <v>46</v>
      </c>
    </row>
    <row r="1561" spans="1:2" x14ac:dyDescent="0.2">
      <c r="A1561" s="36" t="s">
        <v>1195</v>
      </c>
      <c r="B1561" s="66">
        <v>31</v>
      </c>
    </row>
    <row r="1562" spans="1:2" x14ac:dyDescent="0.2">
      <c r="A1562" s="36" t="s">
        <v>5406</v>
      </c>
      <c r="B1562" s="66">
        <v>45</v>
      </c>
    </row>
    <row r="1563" spans="1:2" x14ac:dyDescent="0.2">
      <c r="A1563" s="36" t="s">
        <v>5408</v>
      </c>
      <c r="B1563" s="66">
        <v>117</v>
      </c>
    </row>
    <row r="1564" spans="1:2" x14ac:dyDescent="0.2">
      <c r="A1564" s="36" t="s">
        <v>5410</v>
      </c>
      <c r="B1564" s="66">
        <v>8</v>
      </c>
    </row>
    <row r="1565" spans="1:2" x14ac:dyDescent="0.2">
      <c r="A1565" s="36" t="s">
        <v>5412</v>
      </c>
      <c r="B1565" s="66">
        <v>20</v>
      </c>
    </row>
    <row r="1566" spans="1:2" x14ac:dyDescent="0.2">
      <c r="A1566" s="36" t="s">
        <v>5414</v>
      </c>
    </row>
    <row r="1567" spans="1:2" x14ac:dyDescent="0.2">
      <c r="A1567" s="36" t="s">
        <v>5416</v>
      </c>
    </row>
    <row r="1568" spans="1:2" x14ac:dyDescent="0.2">
      <c r="A1568" s="36" t="s">
        <v>5417</v>
      </c>
    </row>
    <row r="1569" spans="1:1" x14ac:dyDescent="0.2">
      <c r="A1569" s="36" t="s">
        <v>1247</v>
      </c>
    </row>
    <row r="1570" spans="1:1" x14ac:dyDescent="0.2">
      <c r="A1570" s="36" t="s">
        <v>5420</v>
      </c>
    </row>
    <row r="1571" spans="1:1" x14ac:dyDescent="0.2">
      <c r="A1571" s="36" t="s">
        <v>5423</v>
      </c>
    </row>
    <row r="1572" spans="1:1" x14ac:dyDescent="0.2">
      <c r="A1572" s="36" t="s">
        <v>1229</v>
      </c>
    </row>
    <row r="1573" spans="1:1" x14ac:dyDescent="0.2">
      <c r="A1573" s="36" t="s">
        <v>5426</v>
      </c>
    </row>
    <row r="1574" spans="1:1" x14ac:dyDescent="0.2">
      <c r="A1574" s="36" t="s">
        <v>1243</v>
      </c>
    </row>
    <row r="1575" spans="1:1" x14ac:dyDescent="0.2">
      <c r="A1575" s="36" t="s">
        <v>5430</v>
      </c>
    </row>
    <row r="1576" spans="1:1" x14ac:dyDescent="0.2">
      <c r="A1576" s="36" t="s">
        <v>1230</v>
      </c>
    </row>
    <row r="1577" spans="1:1" x14ac:dyDescent="0.2">
      <c r="A1577" s="36" t="s">
        <v>1248</v>
      </c>
    </row>
    <row r="1578" spans="1:1" x14ac:dyDescent="0.2">
      <c r="A1578" s="36" t="s">
        <v>1238</v>
      </c>
    </row>
    <row r="1579" spans="1:1" x14ac:dyDescent="0.2">
      <c r="A1579" s="36" t="s">
        <v>1233</v>
      </c>
    </row>
    <row r="1580" spans="1:1" x14ac:dyDescent="0.2">
      <c r="A1580" s="36" t="s">
        <v>1245</v>
      </c>
    </row>
    <row r="1581" spans="1:1" x14ac:dyDescent="0.2">
      <c r="A1581" s="36" t="s">
        <v>1237</v>
      </c>
    </row>
    <row r="1582" spans="1:1" x14ac:dyDescent="0.2">
      <c r="A1582" s="63" t="s">
        <v>1232</v>
      </c>
    </row>
    <row r="1583" spans="1:1" x14ac:dyDescent="0.2">
      <c r="A1583" s="63" t="s">
        <v>5438</v>
      </c>
    </row>
    <row r="1584" spans="1:1" x14ac:dyDescent="0.2">
      <c r="A1584" s="36" t="s">
        <v>1343</v>
      </c>
    </row>
    <row r="1585" spans="1:2" x14ac:dyDescent="0.2">
      <c r="A1585" s="36" t="s">
        <v>5442</v>
      </c>
    </row>
    <row r="1586" spans="1:2" x14ac:dyDescent="0.2">
      <c r="A1586" s="36" t="s">
        <v>5444</v>
      </c>
    </row>
    <row r="1587" spans="1:2" x14ac:dyDescent="0.2">
      <c r="A1587" s="36" t="s">
        <v>5445</v>
      </c>
    </row>
    <row r="1588" spans="1:2" x14ac:dyDescent="0.2">
      <c r="A1588" s="36" t="s">
        <v>5450</v>
      </c>
    </row>
    <row r="1589" spans="1:2" x14ac:dyDescent="0.2">
      <c r="A1589" s="36" t="s">
        <v>5453</v>
      </c>
    </row>
    <row r="1590" spans="1:2" x14ac:dyDescent="0.2">
      <c r="A1590" s="36" t="s">
        <v>5456</v>
      </c>
    </row>
    <row r="1591" spans="1:2" x14ac:dyDescent="0.2">
      <c r="A1591" s="36" t="s">
        <v>5458</v>
      </c>
    </row>
    <row r="1592" spans="1:2" x14ac:dyDescent="0.2">
      <c r="A1592" s="63" t="s">
        <v>5460</v>
      </c>
    </row>
    <row r="1593" spans="1:2" x14ac:dyDescent="0.2">
      <c r="A1593" s="36" t="s">
        <v>5463</v>
      </c>
    </row>
    <row r="1594" spans="1:2" x14ac:dyDescent="0.2">
      <c r="A1594" s="61" t="s">
        <v>5467</v>
      </c>
    </row>
    <row r="1595" spans="1:2" x14ac:dyDescent="0.2">
      <c r="A1595" s="61" t="s">
        <v>5468</v>
      </c>
    </row>
    <row r="1596" spans="1:2" s="49" customFormat="1" x14ac:dyDescent="0.2">
      <c r="A1596" s="50" t="s">
        <v>1402</v>
      </c>
      <c r="B1596" s="66">
        <v>44500</v>
      </c>
    </row>
    <row r="1597" spans="1:2" x14ac:dyDescent="0.2">
      <c r="A1597" s="59" t="s">
        <v>1283</v>
      </c>
      <c r="B1597" s="66">
        <v>100</v>
      </c>
    </row>
    <row r="1598" spans="1:2" x14ac:dyDescent="0.2">
      <c r="A1598" s="59" t="s">
        <v>5474</v>
      </c>
    </row>
    <row r="1599" spans="1:2" x14ac:dyDescent="0.2">
      <c r="A1599" s="59" t="s">
        <v>5476</v>
      </c>
    </row>
    <row r="1600" spans="1:2" x14ac:dyDescent="0.2">
      <c r="A1600" s="59" t="s">
        <v>5477</v>
      </c>
    </row>
    <row r="1601" spans="1:1" x14ac:dyDescent="0.2">
      <c r="A1601" s="59" t="s">
        <v>5478</v>
      </c>
    </row>
    <row r="1602" spans="1:1" x14ac:dyDescent="0.2">
      <c r="A1602" s="59" t="s">
        <v>5480</v>
      </c>
    </row>
    <row r="1603" spans="1:1" x14ac:dyDescent="0.2">
      <c r="A1603" s="59" t="s">
        <v>5492</v>
      </c>
    </row>
    <row r="1604" spans="1:1" x14ac:dyDescent="0.2">
      <c r="A1604" s="59" t="s">
        <v>5495</v>
      </c>
    </row>
    <row r="1605" spans="1:1" x14ac:dyDescent="0.2">
      <c r="A1605" s="59" t="s">
        <v>5498</v>
      </c>
    </row>
    <row r="1606" spans="1:1" x14ac:dyDescent="0.2">
      <c r="A1606" s="59" t="s">
        <v>5501</v>
      </c>
    </row>
    <row r="1607" spans="1:1" x14ac:dyDescent="0.2">
      <c r="A1607" s="59" t="s">
        <v>5504</v>
      </c>
    </row>
    <row r="1608" spans="1:1" x14ac:dyDescent="0.2">
      <c r="A1608" s="59" t="s">
        <v>5507</v>
      </c>
    </row>
    <row r="1609" spans="1:1" x14ac:dyDescent="0.2">
      <c r="A1609" s="59" t="s">
        <v>5510</v>
      </c>
    </row>
    <row r="1610" spans="1:1" x14ac:dyDescent="0.2">
      <c r="A1610" s="59" t="s">
        <v>5513</v>
      </c>
    </row>
    <row r="1611" spans="1:1" x14ac:dyDescent="0.2">
      <c r="A1611" s="59" t="s">
        <v>5516</v>
      </c>
    </row>
    <row r="1612" spans="1:1" x14ac:dyDescent="0.2">
      <c r="A1612" s="59" t="s">
        <v>1735</v>
      </c>
    </row>
    <row r="1613" spans="1:1" x14ac:dyDescent="0.2">
      <c r="A1613" s="59" t="s">
        <v>1731</v>
      </c>
    </row>
    <row r="1614" spans="1:1" x14ac:dyDescent="0.2">
      <c r="A1614" s="59" t="s">
        <v>1733</v>
      </c>
    </row>
    <row r="1615" spans="1:1" x14ac:dyDescent="0.2">
      <c r="A1615" s="59" t="s">
        <v>1692</v>
      </c>
    </row>
    <row r="1616" spans="1:1" x14ac:dyDescent="0.2">
      <c r="A1616" s="59" t="s">
        <v>1689</v>
      </c>
    </row>
    <row r="1617" spans="1:1" x14ac:dyDescent="0.2">
      <c r="A1617" s="59" t="s">
        <v>1687</v>
      </c>
    </row>
    <row r="1618" spans="1:1" x14ac:dyDescent="0.2">
      <c r="A1618" s="59" t="s">
        <v>1711</v>
      </c>
    </row>
    <row r="1619" spans="1:1" x14ac:dyDescent="0.2">
      <c r="A1619" s="59" t="s">
        <v>1713</v>
      </c>
    </row>
    <row r="1620" spans="1:1" x14ac:dyDescent="0.2">
      <c r="A1620" s="59" t="s">
        <v>1715</v>
      </c>
    </row>
    <row r="1621" spans="1:1" x14ac:dyDescent="0.2">
      <c r="A1621" s="59" t="s">
        <v>1699</v>
      </c>
    </row>
    <row r="1622" spans="1:1" x14ac:dyDescent="0.2">
      <c r="A1622" s="59" t="s">
        <v>1696</v>
      </c>
    </row>
    <row r="1623" spans="1:1" x14ac:dyDescent="0.2">
      <c r="A1623" s="59" t="s">
        <v>1694</v>
      </c>
    </row>
    <row r="1624" spans="1:1" x14ac:dyDescent="0.2">
      <c r="A1624" s="59" t="s">
        <v>1640</v>
      </c>
    </row>
    <row r="1625" spans="1:1" x14ac:dyDescent="0.2">
      <c r="A1625" s="59" t="s">
        <v>1808</v>
      </c>
    </row>
    <row r="1626" spans="1:1" x14ac:dyDescent="0.2">
      <c r="A1626" s="59" t="s">
        <v>1804</v>
      </c>
    </row>
    <row r="1627" spans="1:1" x14ac:dyDescent="0.2">
      <c r="A1627" s="59" t="s">
        <v>1802</v>
      </c>
    </row>
    <row r="1628" spans="1:1" x14ac:dyDescent="0.2">
      <c r="A1628" s="59" t="s">
        <v>1672</v>
      </c>
    </row>
    <row r="1629" spans="1:1" x14ac:dyDescent="0.2">
      <c r="A1629" s="59" t="s">
        <v>1674</v>
      </c>
    </row>
    <row r="1630" spans="1:1" x14ac:dyDescent="0.2">
      <c r="A1630" s="59" t="s">
        <v>1676</v>
      </c>
    </row>
    <row r="1631" spans="1:1" x14ac:dyDescent="0.2">
      <c r="A1631" s="59" t="s">
        <v>1678</v>
      </c>
    </row>
    <row r="1632" spans="1:1" x14ac:dyDescent="0.2">
      <c r="A1632" s="59" t="s">
        <v>1680</v>
      </c>
    </row>
    <row r="1633" spans="1:1" x14ac:dyDescent="0.2">
      <c r="A1633" s="59" t="s">
        <v>1682</v>
      </c>
    </row>
    <row r="1634" spans="1:1" x14ac:dyDescent="0.2">
      <c r="A1634" s="59" t="s">
        <v>1832</v>
      </c>
    </row>
    <row r="1635" spans="1:1" x14ac:dyDescent="0.2">
      <c r="A1635" s="59" t="s">
        <v>1826</v>
      </c>
    </row>
    <row r="1636" spans="1:1" x14ac:dyDescent="0.2">
      <c r="A1636" s="59" t="s">
        <v>1830</v>
      </c>
    </row>
    <row r="1637" spans="1:1" x14ac:dyDescent="0.2">
      <c r="A1637" s="59" t="s">
        <v>1828</v>
      </c>
    </row>
    <row r="1638" spans="1:1" x14ac:dyDescent="0.2">
      <c r="A1638" s="59" t="s">
        <v>1703</v>
      </c>
    </row>
    <row r="1639" spans="1:1" x14ac:dyDescent="0.2">
      <c r="A1639" s="59" t="s">
        <v>1701</v>
      </c>
    </row>
    <row r="1640" spans="1:1" x14ac:dyDescent="0.2">
      <c r="A1640" s="59" t="s">
        <v>1706</v>
      </c>
    </row>
    <row r="1641" spans="1:1" x14ac:dyDescent="0.2">
      <c r="A1641" s="59" t="s">
        <v>1755</v>
      </c>
    </row>
    <row r="1642" spans="1:1" x14ac:dyDescent="0.2">
      <c r="A1642" s="59" t="s">
        <v>5550</v>
      </c>
    </row>
    <row r="1643" spans="1:1" x14ac:dyDescent="0.2">
      <c r="A1643" s="59" t="s">
        <v>1757</v>
      </c>
    </row>
    <row r="1644" spans="1:1" x14ac:dyDescent="0.2">
      <c r="A1644" s="59" t="s">
        <v>5553</v>
      </c>
    </row>
    <row r="1645" spans="1:1" x14ac:dyDescent="0.2">
      <c r="A1645" s="59" t="s">
        <v>5555</v>
      </c>
    </row>
    <row r="1646" spans="1:1" x14ac:dyDescent="0.2">
      <c r="A1646" s="59" t="s">
        <v>5557</v>
      </c>
    </row>
    <row r="1647" spans="1:1" x14ac:dyDescent="0.2">
      <c r="A1647" s="59" t="s">
        <v>1800</v>
      </c>
    </row>
    <row r="1648" spans="1:1" x14ac:dyDescent="0.2">
      <c r="A1648" s="59" t="s">
        <v>1798</v>
      </c>
    </row>
    <row r="1649" spans="1:2" x14ac:dyDescent="0.2">
      <c r="A1649" s="59" t="s">
        <v>1796</v>
      </c>
    </row>
    <row r="1650" spans="1:2" x14ac:dyDescent="0.2">
      <c r="A1650" s="59" t="s">
        <v>1794</v>
      </c>
    </row>
    <row r="1651" spans="1:2" x14ac:dyDescent="0.2">
      <c r="A1651" s="59" t="s">
        <v>1649</v>
      </c>
    </row>
    <row r="1652" spans="1:2" x14ac:dyDescent="0.2">
      <c r="A1652" s="59" t="s">
        <v>1651</v>
      </c>
    </row>
    <row r="1653" spans="1:2" x14ac:dyDescent="0.2">
      <c r="A1653" s="59" t="s">
        <v>1653</v>
      </c>
    </row>
    <row r="1654" spans="1:2" x14ac:dyDescent="0.2">
      <c r="A1654" s="59" t="s">
        <v>1655</v>
      </c>
    </row>
    <row r="1655" spans="1:2" x14ac:dyDescent="0.2">
      <c r="A1655" s="59" t="s">
        <v>5568</v>
      </c>
    </row>
    <row r="1656" spans="1:2" x14ac:dyDescent="0.2">
      <c r="A1656" s="59" t="s">
        <v>5570</v>
      </c>
    </row>
    <row r="1657" spans="1:2" x14ac:dyDescent="0.2">
      <c r="A1657" s="59" t="s">
        <v>1868</v>
      </c>
    </row>
    <row r="1658" spans="1:2" x14ac:dyDescent="0.2">
      <c r="A1658" s="59" t="s">
        <v>1865</v>
      </c>
    </row>
    <row r="1659" spans="1:2" x14ac:dyDescent="0.2">
      <c r="A1659" s="59" t="s">
        <v>5575</v>
      </c>
      <c r="B1659" s="66">
        <v>800</v>
      </c>
    </row>
    <row r="1660" spans="1:2" x14ac:dyDescent="0.2">
      <c r="A1660" s="59" t="s">
        <v>5578</v>
      </c>
    </row>
    <row r="1661" spans="1:2" x14ac:dyDescent="0.2">
      <c r="A1661" s="59" t="s">
        <v>5580</v>
      </c>
    </row>
    <row r="1662" spans="1:2" x14ac:dyDescent="0.2">
      <c r="A1662" s="59" t="s">
        <v>5582</v>
      </c>
    </row>
    <row r="1663" spans="1:2" x14ac:dyDescent="0.2">
      <c r="A1663" s="59" t="s">
        <v>5585</v>
      </c>
    </row>
    <row r="1664" spans="1:2" x14ac:dyDescent="0.2">
      <c r="A1664" s="59" t="s">
        <v>5586</v>
      </c>
    </row>
    <row r="1665" spans="1:2" x14ac:dyDescent="0.2">
      <c r="A1665" s="59" t="s">
        <v>5590</v>
      </c>
    </row>
    <row r="1666" spans="1:2" x14ac:dyDescent="0.2">
      <c r="A1666" s="59" t="s">
        <v>5592</v>
      </c>
    </row>
    <row r="1667" spans="1:2" x14ac:dyDescent="0.2">
      <c r="A1667" s="59" t="s">
        <v>5594</v>
      </c>
    </row>
    <row r="1668" spans="1:2" x14ac:dyDescent="0.2">
      <c r="A1668" s="59" t="s">
        <v>5596</v>
      </c>
    </row>
    <row r="1669" spans="1:2" x14ac:dyDescent="0.2">
      <c r="A1669" s="59" t="s">
        <v>5598</v>
      </c>
      <c r="B1669" s="66">
        <v>10</v>
      </c>
    </row>
    <row r="1670" spans="1:2" x14ac:dyDescent="0.2">
      <c r="A1670" s="59" t="s">
        <v>5600</v>
      </c>
    </row>
    <row r="1671" spans="1:2" x14ac:dyDescent="0.2">
      <c r="A1671" s="59" t="s">
        <v>5602</v>
      </c>
    </row>
    <row r="1672" spans="1:2" x14ac:dyDescent="0.2">
      <c r="A1672" s="59" t="s">
        <v>5604</v>
      </c>
    </row>
    <row r="1673" spans="1:2" x14ac:dyDescent="0.2">
      <c r="A1673" s="59" t="s">
        <v>5606</v>
      </c>
    </row>
    <row r="1674" spans="1:2" x14ac:dyDescent="0.2">
      <c r="A1674" s="59" t="s">
        <v>5608</v>
      </c>
    </row>
    <row r="1675" spans="1:2" x14ac:dyDescent="0.2">
      <c r="A1675" s="59" t="s">
        <v>5610</v>
      </c>
    </row>
    <row r="1676" spans="1:2" x14ac:dyDescent="0.2">
      <c r="A1676" s="59" t="s">
        <v>5612</v>
      </c>
    </row>
    <row r="1677" spans="1:2" x14ac:dyDescent="0.2">
      <c r="A1677" s="59" t="s">
        <v>5614</v>
      </c>
    </row>
    <row r="1678" spans="1:2" x14ac:dyDescent="0.2">
      <c r="A1678" s="59" t="s">
        <v>5617</v>
      </c>
    </row>
    <row r="1679" spans="1:2" x14ac:dyDescent="0.2">
      <c r="A1679" s="59" t="s">
        <v>5618</v>
      </c>
    </row>
    <row r="1680" spans="1:2" x14ac:dyDescent="0.2">
      <c r="A1680" s="59" t="s">
        <v>5621</v>
      </c>
    </row>
    <row r="1681" spans="1:2" x14ac:dyDescent="0.2">
      <c r="A1681" s="59" t="s">
        <v>1928</v>
      </c>
      <c r="B1681" s="66">
        <v>50</v>
      </c>
    </row>
    <row r="1682" spans="1:2" x14ac:dyDescent="0.2">
      <c r="A1682" s="59" t="s">
        <v>1941</v>
      </c>
    </row>
    <row r="1683" spans="1:2" x14ac:dyDescent="0.2">
      <c r="A1683" s="59" t="s">
        <v>1930</v>
      </c>
    </row>
    <row r="1684" spans="1:2" x14ac:dyDescent="0.2">
      <c r="A1684" s="59" t="s">
        <v>5626</v>
      </c>
    </row>
    <row r="1685" spans="1:2" x14ac:dyDescent="0.2">
      <c r="A1685" s="59" t="s">
        <v>5628</v>
      </c>
    </row>
    <row r="1686" spans="1:2" x14ac:dyDescent="0.2">
      <c r="A1686" s="59" t="s">
        <v>5630</v>
      </c>
    </row>
    <row r="1687" spans="1:2" x14ac:dyDescent="0.2">
      <c r="A1687" s="59" t="s">
        <v>5632</v>
      </c>
    </row>
    <row r="1688" spans="1:2" x14ac:dyDescent="0.2">
      <c r="A1688" s="59" t="s">
        <v>5635</v>
      </c>
    </row>
    <row r="1689" spans="1:2" x14ac:dyDescent="0.2">
      <c r="A1689" s="59" t="s">
        <v>5637</v>
      </c>
    </row>
    <row r="1690" spans="1:2" x14ac:dyDescent="0.2">
      <c r="A1690" s="59" t="s">
        <v>1943</v>
      </c>
    </row>
    <row r="1691" spans="1:2" x14ac:dyDescent="0.2">
      <c r="A1691" s="59" t="s">
        <v>5640</v>
      </c>
    </row>
    <row r="1692" spans="1:2" x14ac:dyDescent="0.2">
      <c r="A1692" s="59" t="s">
        <v>1658</v>
      </c>
    </row>
    <row r="1693" spans="1:2" x14ac:dyDescent="0.2">
      <c r="A1693" s="59" t="s">
        <v>5643</v>
      </c>
    </row>
    <row r="1694" spans="1:2" x14ac:dyDescent="0.2">
      <c r="A1694" s="59" t="s">
        <v>5645</v>
      </c>
    </row>
    <row r="1695" spans="1:2" x14ac:dyDescent="0.2">
      <c r="A1695" s="59" t="s">
        <v>5647</v>
      </c>
    </row>
    <row r="1696" spans="1:2" x14ac:dyDescent="0.2">
      <c r="A1696" s="59" t="s">
        <v>5649</v>
      </c>
    </row>
    <row r="1697" spans="1:1" x14ac:dyDescent="0.2">
      <c r="A1697" s="59" t="s">
        <v>5651</v>
      </c>
    </row>
    <row r="1698" spans="1:1" x14ac:dyDescent="0.2">
      <c r="A1698" s="59" t="s">
        <v>5653</v>
      </c>
    </row>
    <row r="1699" spans="1:1" x14ac:dyDescent="0.2">
      <c r="A1699" s="59" t="s">
        <v>1662</v>
      </c>
    </row>
    <row r="1700" spans="1:1" x14ac:dyDescent="0.2">
      <c r="A1700" s="59" t="s">
        <v>5656</v>
      </c>
    </row>
    <row r="1701" spans="1:1" x14ac:dyDescent="0.2">
      <c r="A1701" s="59" t="s">
        <v>5658</v>
      </c>
    </row>
    <row r="1702" spans="1:1" x14ac:dyDescent="0.2">
      <c r="A1702" s="59" t="s">
        <v>1667</v>
      </c>
    </row>
    <row r="1703" spans="1:1" x14ac:dyDescent="0.2">
      <c r="A1703" s="59" t="s">
        <v>1786</v>
      </c>
    </row>
    <row r="1704" spans="1:1" x14ac:dyDescent="0.2">
      <c r="A1704" s="59" t="s">
        <v>1784</v>
      </c>
    </row>
    <row r="1705" spans="1:1" x14ac:dyDescent="0.2">
      <c r="A1705" s="59" t="s">
        <v>1788</v>
      </c>
    </row>
    <row r="1706" spans="1:1" x14ac:dyDescent="0.2">
      <c r="A1706" s="59" t="s">
        <v>1790</v>
      </c>
    </row>
    <row r="1707" spans="1:1" x14ac:dyDescent="0.2">
      <c r="A1707" s="59" t="s">
        <v>1670</v>
      </c>
    </row>
    <row r="1708" spans="1:1" x14ac:dyDescent="0.2">
      <c r="A1708" s="59" t="s">
        <v>5666</v>
      </c>
    </row>
    <row r="1709" spans="1:1" x14ac:dyDescent="0.2">
      <c r="A1709" s="59" t="s">
        <v>5668</v>
      </c>
    </row>
    <row r="1710" spans="1:1" x14ac:dyDescent="0.2">
      <c r="A1710" s="59" t="s">
        <v>5670</v>
      </c>
    </row>
    <row r="1711" spans="1:1" x14ac:dyDescent="0.2">
      <c r="A1711" s="59" t="s">
        <v>5672</v>
      </c>
    </row>
    <row r="1712" spans="1:1" x14ac:dyDescent="0.2">
      <c r="A1712" s="59" t="s">
        <v>5674</v>
      </c>
    </row>
    <row r="1713" spans="1:1" x14ac:dyDescent="0.2">
      <c r="A1713" s="59" t="s">
        <v>1304</v>
      </c>
    </row>
    <row r="1714" spans="1:1" x14ac:dyDescent="0.2">
      <c r="A1714" s="59" t="s">
        <v>5678</v>
      </c>
    </row>
    <row r="1715" spans="1:1" x14ac:dyDescent="0.2">
      <c r="A1715" s="59" t="s">
        <v>5680</v>
      </c>
    </row>
    <row r="1716" spans="1:1" x14ac:dyDescent="0.2">
      <c r="A1716" s="59" t="s">
        <v>5682</v>
      </c>
    </row>
    <row r="1717" spans="1:1" x14ac:dyDescent="0.2">
      <c r="A1717" s="59" t="s">
        <v>5684</v>
      </c>
    </row>
    <row r="1718" spans="1:1" x14ac:dyDescent="0.2">
      <c r="A1718" s="59" t="s">
        <v>5686</v>
      </c>
    </row>
    <row r="1719" spans="1:1" x14ac:dyDescent="0.2">
      <c r="A1719" s="59" t="s">
        <v>5689</v>
      </c>
    </row>
    <row r="1720" spans="1:1" x14ac:dyDescent="0.2">
      <c r="A1720" s="59" t="s">
        <v>5691</v>
      </c>
    </row>
    <row r="1721" spans="1:1" x14ac:dyDescent="0.2">
      <c r="A1721" s="59" t="s">
        <v>5693</v>
      </c>
    </row>
    <row r="1722" spans="1:1" x14ac:dyDescent="0.2">
      <c r="A1722" s="59" t="s">
        <v>5695</v>
      </c>
    </row>
    <row r="1723" spans="1:1" x14ac:dyDescent="0.2">
      <c r="A1723" s="59" t="s">
        <v>1778</v>
      </c>
    </row>
    <row r="1724" spans="1:1" x14ac:dyDescent="0.2">
      <c r="A1724" s="59" t="s">
        <v>1780</v>
      </c>
    </row>
    <row r="1725" spans="1:1" x14ac:dyDescent="0.2">
      <c r="A1725" s="59" t="s">
        <v>5699</v>
      </c>
    </row>
    <row r="1726" spans="1:1" x14ac:dyDescent="0.2">
      <c r="A1726" s="59" t="s">
        <v>1806</v>
      </c>
    </row>
    <row r="1727" spans="1:1" x14ac:dyDescent="0.2">
      <c r="A1727" s="59" t="s">
        <v>5702</v>
      </c>
    </row>
    <row r="1728" spans="1:1" x14ac:dyDescent="0.2">
      <c r="A1728" s="59" t="s">
        <v>5704</v>
      </c>
    </row>
    <row r="1729" spans="1:1" x14ac:dyDescent="0.2">
      <c r="A1729" s="59" t="s">
        <v>5706</v>
      </c>
    </row>
    <row r="1730" spans="1:1" x14ac:dyDescent="0.2">
      <c r="A1730" s="59" t="s">
        <v>5708</v>
      </c>
    </row>
    <row r="1731" spans="1:1" x14ac:dyDescent="0.2">
      <c r="A1731" s="59" t="s">
        <v>5710</v>
      </c>
    </row>
    <row r="1732" spans="1:1" x14ac:dyDescent="0.2">
      <c r="A1732" s="59" t="s">
        <v>5712</v>
      </c>
    </row>
    <row r="1733" spans="1:1" x14ac:dyDescent="0.2">
      <c r="A1733" s="59" t="s">
        <v>5714</v>
      </c>
    </row>
    <row r="1734" spans="1:1" x14ac:dyDescent="0.2">
      <c r="A1734" s="59" t="s">
        <v>1718</v>
      </c>
    </row>
    <row r="1735" spans="1:1" x14ac:dyDescent="0.2">
      <c r="A1735" s="59" t="s">
        <v>1721</v>
      </c>
    </row>
    <row r="1736" spans="1:1" x14ac:dyDescent="0.2">
      <c r="A1736" s="59" t="s">
        <v>1723</v>
      </c>
    </row>
    <row r="1737" spans="1:1" x14ac:dyDescent="0.2">
      <c r="A1737" s="59" t="s">
        <v>1725</v>
      </c>
    </row>
    <row r="1738" spans="1:1" x14ac:dyDescent="0.2">
      <c r="A1738" s="59" t="s">
        <v>1729</v>
      </c>
    </row>
    <row r="1739" spans="1:1" x14ac:dyDescent="0.2">
      <c r="A1739" s="59" t="s">
        <v>1635</v>
      </c>
    </row>
    <row r="1740" spans="1:1" x14ac:dyDescent="0.2">
      <c r="A1740" s="59" t="s">
        <v>1646</v>
      </c>
    </row>
    <row r="1741" spans="1:1" x14ac:dyDescent="0.2">
      <c r="A1741" s="59" t="s">
        <v>5723</v>
      </c>
    </row>
    <row r="1742" spans="1:1" x14ac:dyDescent="0.2">
      <c r="A1742" s="59" t="s">
        <v>5725</v>
      </c>
    </row>
    <row r="1743" spans="1:1" x14ac:dyDescent="0.2">
      <c r="A1743" s="61" t="s">
        <v>1660</v>
      </c>
    </row>
    <row r="1744" spans="1:1" x14ac:dyDescent="0.2">
      <c r="A1744" s="59" t="s">
        <v>5728</v>
      </c>
    </row>
    <row r="1745" spans="1:2" x14ac:dyDescent="0.2">
      <c r="A1745" s="59" t="s">
        <v>5730</v>
      </c>
    </row>
    <row r="1746" spans="1:2" x14ac:dyDescent="0.2">
      <c r="A1746" s="59" t="s">
        <v>5732</v>
      </c>
      <c r="B1746" s="66">
        <v>397</v>
      </c>
    </row>
    <row r="1747" spans="1:2" x14ac:dyDescent="0.2">
      <c r="A1747" s="59" t="s">
        <v>5734</v>
      </c>
    </row>
    <row r="1748" spans="1:2" x14ac:dyDescent="0.2">
      <c r="A1748" s="59" t="s">
        <v>5736</v>
      </c>
      <c r="B1748" s="66">
        <v>28000</v>
      </c>
    </row>
    <row r="1749" spans="1:2" x14ac:dyDescent="0.2">
      <c r="A1749" s="59" t="s">
        <v>1995</v>
      </c>
      <c r="B1749" s="66">
        <v>22000</v>
      </c>
    </row>
    <row r="1750" spans="1:2" x14ac:dyDescent="0.2">
      <c r="A1750" s="59" t="s">
        <v>1993</v>
      </c>
      <c r="B1750" s="66">
        <v>23000</v>
      </c>
    </row>
    <row r="1751" spans="1:2" x14ac:dyDescent="0.2">
      <c r="A1751" s="59" t="s">
        <v>5741</v>
      </c>
    </row>
    <row r="1752" spans="1:2" x14ac:dyDescent="0.2">
      <c r="A1752" s="59" t="s">
        <v>1277</v>
      </c>
      <c r="B1752" s="66">
        <v>79</v>
      </c>
    </row>
    <row r="1753" spans="1:2" x14ac:dyDescent="0.2">
      <c r="A1753" s="59" t="s">
        <v>5745</v>
      </c>
    </row>
    <row r="1754" spans="1:2" x14ac:dyDescent="0.2">
      <c r="A1754" s="59" t="s">
        <v>5747</v>
      </c>
      <c r="B1754" s="66">
        <v>11</v>
      </c>
    </row>
    <row r="1755" spans="1:2" s="49" customFormat="1" x14ac:dyDescent="0.2">
      <c r="A1755" s="50" t="s">
        <v>2032</v>
      </c>
      <c r="B1755" s="66">
        <v>2050</v>
      </c>
    </row>
    <row r="1756" spans="1:2" x14ac:dyDescent="0.2">
      <c r="A1756" s="59" t="s">
        <v>5751</v>
      </c>
      <c r="B1756" s="66">
        <v>346</v>
      </c>
    </row>
    <row r="1757" spans="1:2" x14ac:dyDescent="0.2">
      <c r="A1757" s="59" t="s">
        <v>5753</v>
      </c>
    </row>
    <row r="1758" spans="1:2" x14ac:dyDescent="0.2">
      <c r="A1758" s="59" t="s">
        <v>1317</v>
      </c>
    </row>
    <row r="1759" spans="1:2" x14ac:dyDescent="0.2">
      <c r="A1759" s="59" t="s">
        <v>5757</v>
      </c>
    </row>
    <row r="1760" spans="1:2" x14ac:dyDescent="0.2">
      <c r="A1760" s="59" t="s">
        <v>1923</v>
      </c>
    </row>
    <row r="1761" spans="1:2" x14ac:dyDescent="0.2">
      <c r="A1761" s="59" t="s">
        <v>1936</v>
      </c>
    </row>
    <row r="1762" spans="1:2" x14ac:dyDescent="0.2">
      <c r="A1762" s="59" t="s">
        <v>1955</v>
      </c>
      <c r="B1762" s="66">
        <v>100</v>
      </c>
    </row>
    <row r="1763" spans="1:2" x14ac:dyDescent="0.2">
      <c r="A1763" s="59" t="s">
        <v>1951</v>
      </c>
    </row>
    <row r="1764" spans="1:2" x14ac:dyDescent="0.2">
      <c r="A1764" s="59" t="s">
        <v>1934</v>
      </c>
    </row>
    <row r="1765" spans="1:2" x14ac:dyDescent="0.2">
      <c r="A1765" s="59" t="s">
        <v>5763</v>
      </c>
    </row>
    <row r="1766" spans="1:2" x14ac:dyDescent="0.2">
      <c r="A1766" s="59" t="s">
        <v>1167</v>
      </c>
      <c r="B1766" s="66">
        <v>12</v>
      </c>
    </row>
    <row r="1767" spans="1:2" x14ac:dyDescent="0.2">
      <c r="A1767" s="59" t="s">
        <v>5767</v>
      </c>
      <c r="B1767" s="66">
        <v>40</v>
      </c>
    </row>
    <row r="1768" spans="1:2" x14ac:dyDescent="0.2">
      <c r="A1768" s="59" t="s">
        <v>5770</v>
      </c>
    </row>
    <row r="1769" spans="1:2" x14ac:dyDescent="0.2">
      <c r="A1769" s="59" t="s">
        <v>5772</v>
      </c>
    </row>
    <row r="1770" spans="1:2" x14ac:dyDescent="0.2">
      <c r="A1770" s="59" t="s">
        <v>5774</v>
      </c>
    </row>
    <row r="1771" spans="1:2" x14ac:dyDescent="0.2">
      <c r="A1771" s="59" t="s">
        <v>2018</v>
      </c>
    </row>
    <row r="1772" spans="1:2" x14ac:dyDescent="0.2">
      <c r="A1772" s="59" t="s">
        <v>5778</v>
      </c>
    </row>
    <row r="1773" spans="1:2" x14ac:dyDescent="0.2">
      <c r="A1773" s="59" t="s">
        <v>5780</v>
      </c>
    </row>
    <row r="1774" spans="1:2" x14ac:dyDescent="0.2">
      <c r="A1774" s="36" t="s">
        <v>5786</v>
      </c>
    </row>
    <row r="1775" spans="1:2" x14ac:dyDescent="0.2">
      <c r="A1775" s="36" t="s">
        <v>5788</v>
      </c>
    </row>
    <row r="1776" spans="1:2" x14ac:dyDescent="0.2">
      <c r="A1776" s="36" t="s">
        <v>5790</v>
      </c>
    </row>
    <row r="1777" spans="1:2" x14ac:dyDescent="0.2">
      <c r="A1777" s="36" t="s">
        <v>5792</v>
      </c>
    </row>
    <row r="1778" spans="1:2" x14ac:dyDescent="0.2">
      <c r="A1778" s="36" t="s">
        <v>5794</v>
      </c>
    </row>
    <row r="1779" spans="1:2" x14ac:dyDescent="0.2">
      <c r="A1779" s="36" t="s">
        <v>5797</v>
      </c>
    </row>
    <row r="1780" spans="1:2" x14ac:dyDescent="0.2">
      <c r="A1780" s="36" t="s">
        <v>5798</v>
      </c>
      <c r="B1780" s="66">
        <v>52</v>
      </c>
    </row>
    <row r="1781" spans="1:2" x14ac:dyDescent="0.2">
      <c r="A1781" s="36" t="s">
        <v>5800</v>
      </c>
    </row>
    <row r="1782" spans="1:2" x14ac:dyDescent="0.2">
      <c r="A1782" s="36" t="s">
        <v>5802</v>
      </c>
    </row>
    <row r="1783" spans="1:2" x14ac:dyDescent="0.2">
      <c r="A1783" s="36" t="s">
        <v>5803</v>
      </c>
    </row>
    <row r="1784" spans="1:2" x14ac:dyDescent="0.2">
      <c r="A1784" s="36" t="s">
        <v>5806</v>
      </c>
    </row>
    <row r="1785" spans="1:2" x14ac:dyDescent="0.2">
      <c r="A1785" s="36" t="s">
        <v>1972</v>
      </c>
    </row>
    <row r="1786" spans="1:2" x14ac:dyDescent="0.2">
      <c r="A1786" s="36" t="s">
        <v>5812</v>
      </c>
    </row>
    <row r="1787" spans="1:2" x14ac:dyDescent="0.2">
      <c r="A1787" s="63" t="s">
        <v>5814</v>
      </c>
    </row>
    <row r="1788" spans="1:2" x14ac:dyDescent="0.2">
      <c r="A1788" s="63" t="s">
        <v>5816</v>
      </c>
    </row>
    <row r="1789" spans="1:2" x14ac:dyDescent="0.2">
      <c r="A1789" s="36" t="s">
        <v>5818</v>
      </c>
    </row>
    <row r="1790" spans="1:2" x14ac:dyDescent="0.2">
      <c r="A1790" s="36" t="s">
        <v>1405</v>
      </c>
    </row>
    <row r="1791" spans="1:2" x14ac:dyDescent="0.2">
      <c r="A1791" s="36" t="s">
        <v>5821</v>
      </c>
    </row>
    <row r="1792" spans="1:2" x14ac:dyDescent="0.2">
      <c r="A1792" s="36" t="s">
        <v>5823</v>
      </c>
    </row>
    <row r="1793" spans="1:2" x14ac:dyDescent="0.2">
      <c r="A1793" s="36" t="s">
        <v>1181</v>
      </c>
      <c r="B1793" s="66">
        <v>40</v>
      </c>
    </row>
    <row r="1794" spans="1:2" x14ac:dyDescent="0.2">
      <c r="A1794" s="36" t="s">
        <v>5825</v>
      </c>
    </row>
    <row r="1795" spans="1:2" x14ac:dyDescent="0.2">
      <c r="A1795" s="36" t="s">
        <v>5828</v>
      </c>
    </row>
    <row r="1796" spans="1:2" x14ac:dyDescent="0.2">
      <c r="A1796" s="36" t="s">
        <v>5831</v>
      </c>
    </row>
    <row r="1797" spans="1:2" x14ac:dyDescent="0.2">
      <c r="A1797" s="36" t="s">
        <v>1953</v>
      </c>
    </row>
    <row r="1798" spans="1:2" x14ac:dyDescent="0.2">
      <c r="A1798" s="36" t="s">
        <v>1774</v>
      </c>
    </row>
    <row r="1799" spans="1:2" x14ac:dyDescent="0.2">
      <c r="A1799" s="36" t="s">
        <v>1776</v>
      </c>
    </row>
    <row r="1800" spans="1:2" x14ac:dyDescent="0.2">
      <c r="A1800" s="36" t="s">
        <v>1752</v>
      </c>
    </row>
    <row r="1801" spans="1:2" x14ac:dyDescent="0.2">
      <c r="A1801" s="36" t="s">
        <v>1746</v>
      </c>
    </row>
    <row r="1802" spans="1:2" x14ac:dyDescent="0.2">
      <c r="A1802" s="36" t="s">
        <v>1750</v>
      </c>
    </row>
    <row r="1803" spans="1:2" x14ac:dyDescent="0.2">
      <c r="A1803" s="36" t="s">
        <v>1748</v>
      </c>
    </row>
    <row r="1804" spans="1:2" x14ac:dyDescent="0.2">
      <c r="A1804" s="36" t="s">
        <v>5841</v>
      </c>
    </row>
    <row r="1805" spans="1:2" x14ac:dyDescent="0.2">
      <c r="A1805" s="36" t="s">
        <v>1738</v>
      </c>
    </row>
    <row r="1806" spans="1:2" x14ac:dyDescent="0.2">
      <c r="A1806" s="36" t="s">
        <v>1742</v>
      </c>
    </row>
    <row r="1807" spans="1:2" x14ac:dyDescent="0.2">
      <c r="A1807" s="36" t="s">
        <v>1740</v>
      </c>
    </row>
    <row r="1808" spans="1:2" x14ac:dyDescent="0.2">
      <c r="A1808" s="36" t="s">
        <v>1841</v>
      </c>
    </row>
    <row r="1809" spans="1:2" x14ac:dyDescent="0.2">
      <c r="A1809" s="36" t="s">
        <v>1839</v>
      </c>
    </row>
    <row r="1810" spans="1:2" x14ac:dyDescent="0.2">
      <c r="A1810" s="36" t="s">
        <v>1836</v>
      </c>
    </row>
    <row r="1811" spans="1:2" x14ac:dyDescent="0.2">
      <c r="A1811" s="36" t="s">
        <v>1834</v>
      </c>
    </row>
    <row r="1812" spans="1:2" x14ac:dyDescent="0.2">
      <c r="A1812" s="36" t="s">
        <v>1629</v>
      </c>
    </row>
    <row r="1813" spans="1:2" x14ac:dyDescent="0.2">
      <c r="A1813" s="36" t="s">
        <v>1631</v>
      </c>
    </row>
    <row r="1814" spans="1:2" x14ac:dyDescent="0.2">
      <c r="A1814" s="36" t="s">
        <v>1633</v>
      </c>
      <c r="B1814" s="66">
        <v>300</v>
      </c>
    </row>
    <row r="1815" spans="1:2" x14ac:dyDescent="0.2">
      <c r="A1815" s="36" t="s">
        <v>1627</v>
      </c>
    </row>
    <row r="1816" spans="1:2" x14ac:dyDescent="0.2">
      <c r="A1816" s="36" t="s">
        <v>1902</v>
      </c>
    </row>
    <row r="1817" spans="1:2" x14ac:dyDescent="0.2">
      <c r="A1817" s="36" t="s">
        <v>1900</v>
      </c>
    </row>
    <row r="1818" spans="1:2" x14ac:dyDescent="0.2">
      <c r="A1818" s="36" t="s">
        <v>1898</v>
      </c>
    </row>
    <row r="1819" spans="1:2" x14ac:dyDescent="0.2">
      <c r="A1819" s="36" t="s">
        <v>1896</v>
      </c>
    </row>
    <row r="1820" spans="1:2" x14ac:dyDescent="0.2">
      <c r="A1820" s="36" t="s">
        <v>1918</v>
      </c>
    </row>
    <row r="1821" spans="1:2" x14ac:dyDescent="0.2">
      <c r="A1821" s="36" t="s">
        <v>1916</v>
      </c>
    </row>
    <row r="1822" spans="1:2" x14ac:dyDescent="0.2">
      <c r="A1822" s="36" t="s">
        <v>1914</v>
      </c>
    </row>
    <row r="1823" spans="1:2" x14ac:dyDescent="0.2">
      <c r="A1823" s="36" t="s">
        <v>1912</v>
      </c>
    </row>
    <row r="1824" spans="1:2" x14ac:dyDescent="0.2">
      <c r="A1824" s="36" t="s">
        <v>1910</v>
      </c>
    </row>
    <row r="1825" spans="1:2" x14ac:dyDescent="0.2">
      <c r="A1825" s="36" t="s">
        <v>1908</v>
      </c>
    </row>
    <row r="1826" spans="1:2" x14ac:dyDescent="0.2">
      <c r="A1826" s="36" t="s">
        <v>1906</v>
      </c>
    </row>
    <row r="1827" spans="1:2" x14ac:dyDescent="0.2">
      <c r="A1827" s="36" t="s">
        <v>1904</v>
      </c>
    </row>
    <row r="1828" spans="1:2" x14ac:dyDescent="0.2">
      <c r="A1828" s="36" t="s">
        <v>1893</v>
      </c>
    </row>
    <row r="1829" spans="1:2" x14ac:dyDescent="0.2">
      <c r="A1829" s="36" t="s">
        <v>1891</v>
      </c>
    </row>
    <row r="1830" spans="1:2" x14ac:dyDescent="0.2">
      <c r="A1830" s="36" t="s">
        <v>1889</v>
      </c>
    </row>
    <row r="1831" spans="1:2" x14ac:dyDescent="0.2">
      <c r="A1831" s="36" t="s">
        <v>1887</v>
      </c>
    </row>
    <row r="1832" spans="1:2" x14ac:dyDescent="0.2">
      <c r="A1832" s="36" t="s">
        <v>1815</v>
      </c>
    </row>
    <row r="1833" spans="1:2" x14ac:dyDescent="0.2">
      <c r="A1833" s="36" t="s">
        <v>1811</v>
      </c>
    </row>
    <row r="1834" spans="1:2" x14ac:dyDescent="0.2">
      <c r="A1834" s="36" t="s">
        <v>5872</v>
      </c>
    </row>
    <row r="1835" spans="1:2" x14ac:dyDescent="0.2">
      <c r="A1835" s="36" t="s">
        <v>1821</v>
      </c>
    </row>
    <row r="1836" spans="1:2" x14ac:dyDescent="0.2">
      <c r="A1836" s="36" t="s">
        <v>1819</v>
      </c>
    </row>
    <row r="1837" spans="1:2" x14ac:dyDescent="0.2">
      <c r="A1837" s="36" t="s">
        <v>1817</v>
      </c>
    </row>
    <row r="1838" spans="1:2" x14ac:dyDescent="0.2">
      <c r="A1838" s="36" t="s">
        <v>5877</v>
      </c>
    </row>
    <row r="1839" spans="1:2" x14ac:dyDescent="0.2">
      <c r="A1839" s="36" t="s">
        <v>1429</v>
      </c>
      <c r="B1839" s="66">
        <v>20</v>
      </c>
    </row>
    <row r="1840" spans="1:2" x14ac:dyDescent="0.2">
      <c r="A1840" s="36" t="s">
        <v>1431</v>
      </c>
      <c r="B1840" s="66">
        <v>15</v>
      </c>
    </row>
    <row r="1841" spans="1:2" x14ac:dyDescent="0.2">
      <c r="A1841" s="36" t="s">
        <v>1433</v>
      </c>
      <c r="B1841" s="66">
        <v>38</v>
      </c>
    </row>
    <row r="1842" spans="1:2" x14ac:dyDescent="0.2">
      <c r="A1842" s="36" t="s">
        <v>5882</v>
      </c>
    </row>
    <row r="1843" spans="1:2" x14ac:dyDescent="0.2">
      <c r="A1843" s="36" t="s">
        <v>5884</v>
      </c>
    </row>
    <row r="1844" spans="1:2" x14ac:dyDescent="0.2">
      <c r="A1844" s="36" t="s">
        <v>5887</v>
      </c>
    </row>
    <row r="1845" spans="1:2" x14ac:dyDescent="0.2">
      <c r="A1845" s="36" t="s">
        <v>5889</v>
      </c>
    </row>
    <row r="1846" spans="1:2" x14ac:dyDescent="0.2">
      <c r="A1846" s="36" t="s">
        <v>5892</v>
      </c>
    </row>
    <row r="1847" spans="1:2" x14ac:dyDescent="0.2">
      <c r="A1847" s="36" t="s">
        <v>5894</v>
      </c>
    </row>
    <row r="1848" spans="1:2" x14ac:dyDescent="0.2">
      <c r="A1848" s="36" t="s">
        <v>5896</v>
      </c>
    </row>
    <row r="1849" spans="1:2" x14ac:dyDescent="0.2">
      <c r="A1849" s="36" t="s">
        <v>5897</v>
      </c>
    </row>
    <row r="1850" spans="1:2" x14ac:dyDescent="0.2">
      <c r="A1850" s="36" t="s">
        <v>5898</v>
      </c>
      <c r="B1850" s="66">
        <v>13900</v>
      </c>
    </row>
    <row r="1851" spans="1:2" x14ac:dyDescent="0.2">
      <c r="A1851" s="36" t="s">
        <v>5901</v>
      </c>
    </row>
    <row r="1852" spans="1:2" x14ac:dyDescent="0.2">
      <c r="A1852" s="36" t="s">
        <v>5903</v>
      </c>
    </row>
    <row r="1853" spans="1:2" x14ac:dyDescent="0.2">
      <c r="A1853" s="36" t="s">
        <v>5905</v>
      </c>
    </row>
    <row r="1854" spans="1:2" x14ac:dyDescent="0.2">
      <c r="A1854" s="36" t="s">
        <v>5907</v>
      </c>
    </row>
    <row r="1855" spans="1:2" x14ac:dyDescent="0.2">
      <c r="A1855" s="36" t="s">
        <v>5909</v>
      </c>
    </row>
    <row r="1856" spans="1:2" x14ac:dyDescent="0.2">
      <c r="A1856" s="36" t="s">
        <v>5911</v>
      </c>
    </row>
    <row r="1857" spans="1:3" x14ac:dyDescent="0.2">
      <c r="A1857" s="36" t="s">
        <v>5913</v>
      </c>
    </row>
    <row r="1858" spans="1:3" x14ac:dyDescent="0.2">
      <c r="A1858" s="36" t="s">
        <v>5915</v>
      </c>
    </row>
    <row r="1859" spans="1:3" x14ac:dyDescent="0.2">
      <c r="A1859" s="36" t="s">
        <v>5917</v>
      </c>
    </row>
    <row r="1860" spans="1:3" x14ac:dyDescent="0.2">
      <c r="A1860" s="36" t="s">
        <v>5919</v>
      </c>
    </row>
    <row r="1861" spans="1:3" x14ac:dyDescent="0.2">
      <c r="A1861" s="36" t="s">
        <v>5921</v>
      </c>
    </row>
    <row r="1862" spans="1:3" x14ac:dyDescent="0.2">
      <c r="A1862" s="36" t="s">
        <v>5923</v>
      </c>
    </row>
    <row r="1863" spans="1:3" x14ac:dyDescent="0.2">
      <c r="A1863" s="36" t="s">
        <v>5925</v>
      </c>
    </row>
    <row r="1864" spans="1:3" x14ac:dyDescent="0.2">
      <c r="A1864" s="36" t="s">
        <v>5927</v>
      </c>
    </row>
    <row r="1865" spans="1:3" x14ac:dyDescent="0.2">
      <c r="A1865" s="63" t="s">
        <v>5929</v>
      </c>
    </row>
    <row r="1866" spans="1:3" x14ac:dyDescent="0.2">
      <c r="A1866" s="63" t="s">
        <v>5931</v>
      </c>
    </row>
    <row r="1867" spans="1:3" x14ac:dyDescent="0.2">
      <c r="A1867" s="63" t="s">
        <v>5933</v>
      </c>
      <c r="B1867" s="66">
        <v>2</v>
      </c>
    </row>
    <row r="1868" spans="1:3" x14ac:dyDescent="0.2">
      <c r="A1868" s="63" t="s">
        <v>1435</v>
      </c>
      <c r="B1868" s="66">
        <v>460</v>
      </c>
      <c r="C1868" s="56" t="s">
        <v>7640</v>
      </c>
    </row>
    <row r="1869" spans="1:3" x14ac:dyDescent="0.2">
      <c r="A1869" s="63" t="s">
        <v>5936</v>
      </c>
    </row>
    <row r="1870" spans="1:3" s="49" customFormat="1" x14ac:dyDescent="0.2">
      <c r="A1870" s="26" t="s">
        <v>1427</v>
      </c>
      <c r="B1870" s="66"/>
    </row>
    <row r="1871" spans="1:3" x14ac:dyDescent="0.2">
      <c r="A1871" s="63" t="s">
        <v>5940</v>
      </c>
    </row>
    <row r="1872" spans="1:3" x14ac:dyDescent="0.2">
      <c r="A1872" s="63" t="s">
        <v>5942</v>
      </c>
    </row>
    <row r="1873" spans="1:2" x14ac:dyDescent="0.2">
      <c r="A1873" s="63" t="s">
        <v>5944</v>
      </c>
      <c r="B1873" s="66">
        <v>6</v>
      </c>
    </row>
    <row r="1874" spans="1:2" x14ac:dyDescent="0.2">
      <c r="A1874" s="63" t="s">
        <v>5946</v>
      </c>
    </row>
    <row r="1875" spans="1:2" x14ac:dyDescent="0.2">
      <c r="A1875" s="63" t="s">
        <v>5948</v>
      </c>
    </row>
    <row r="1876" spans="1:2" x14ac:dyDescent="0.2">
      <c r="A1876" s="63" t="s">
        <v>1530</v>
      </c>
    </row>
    <row r="1877" spans="1:2" x14ac:dyDescent="0.2">
      <c r="A1877" s="63" t="s">
        <v>5952</v>
      </c>
      <c r="B1877" s="66">
        <v>4500</v>
      </c>
    </row>
    <row r="1878" spans="1:2" x14ac:dyDescent="0.2">
      <c r="A1878" s="63" t="s">
        <v>5954</v>
      </c>
    </row>
    <row r="1879" spans="1:2" x14ac:dyDescent="0.2">
      <c r="A1879" s="63" t="s">
        <v>5957</v>
      </c>
    </row>
    <row r="1880" spans="1:2" x14ac:dyDescent="0.2">
      <c r="A1880" s="63" t="s">
        <v>5959</v>
      </c>
    </row>
    <row r="1881" spans="1:2" x14ac:dyDescent="0.2">
      <c r="A1881" s="63" t="s">
        <v>5961</v>
      </c>
      <c r="B1881" s="66">
        <v>10</v>
      </c>
    </row>
    <row r="1882" spans="1:2" x14ac:dyDescent="0.2">
      <c r="A1882" s="63" t="s">
        <v>5963</v>
      </c>
    </row>
    <row r="1883" spans="1:2" x14ac:dyDescent="0.2">
      <c r="A1883" s="63" t="s">
        <v>5966</v>
      </c>
    </row>
    <row r="1884" spans="1:2" x14ac:dyDescent="0.2">
      <c r="A1884" s="63" t="s">
        <v>5969</v>
      </c>
    </row>
    <row r="1885" spans="1:2" x14ac:dyDescent="0.2">
      <c r="A1885" s="63" t="s">
        <v>5972</v>
      </c>
    </row>
    <row r="1886" spans="1:2" x14ac:dyDescent="0.2">
      <c r="A1886" s="63" t="s">
        <v>5974</v>
      </c>
    </row>
    <row r="1887" spans="1:2" x14ac:dyDescent="0.2">
      <c r="A1887" s="63" t="s">
        <v>5977</v>
      </c>
    </row>
    <row r="1888" spans="1:2" x14ac:dyDescent="0.2">
      <c r="A1888" s="63" t="s">
        <v>5979</v>
      </c>
    </row>
    <row r="1889" spans="1:3" x14ac:dyDescent="0.2">
      <c r="A1889" s="63" t="s">
        <v>5982</v>
      </c>
    </row>
    <row r="1890" spans="1:3" x14ac:dyDescent="0.2">
      <c r="A1890" s="63" t="s">
        <v>5985</v>
      </c>
    </row>
    <row r="1891" spans="1:3" x14ac:dyDescent="0.2">
      <c r="A1891" s="63" t="s">
        <v>5987</v>
      </c>
      <c r="B1891" s="66">
        <v>20</v>
      </c>
      <c r="C1891" s="56" t="s">
        <v>7641</v>
      </c>
    </row>
    <row r="1892" spans="1:3" x14ac:dyDescent="0.2">
      <c r="A1892" s="63" t="s">
        <v>5989</v>
      </c>
    </row>
    <row r="1893" spans="1:3" x14ac:dyDescent="0.2">
      <c r="A1893" s="63" t="s">
        <v>5991</v>
      </c>
    </row>
    <row r="1894" spans="1:3" x14ac:dyDescent="0.2">
      <c r="A1894" s="63" t="s">
        <v>5993</v>
      </c>
    </row>
    <row r="1895" spans="1:3" x14ac:dyDescent="0.2">
      <c r="A1895" s="63" t="s">
        <v>5995</v>
      </c>
      <c r="B1895" s="66">
        <v>1</v>
      </c>
    </row>
    <row r="1896" spans="1:3" x14ac:dyDescent="0.2">
      <c r="A1896" s="63" t="s">
        <v>5997</v>
      </c>
    </row>
    <row r="1897" spans="1:3" x14ac:dyDescent="0.2">
      <c r="A1897" s="63" t="s">
        <v>5999</v>
      </c>
    </row>
    <row r="1898" spans="1:3" x14ac:dyDescent="0.2">
      <c r="A1898" s="63" t="s">
        <v>6002</v>
      </c>
    </row>
    <row r="1899" spans="1:3" x14ac:dyDescent="0.2">
      <c r="A1899" s="63" t="s">
        <v>6005</v>
      </c>
    </row>
    <row r="1900" spans="1:3" x14ac:dyDescent="0.2">
      <c r="A1900" s="63" t="s">
        <v>6007</v>
      </c>
    </row>
    <row r="1901" spans="1:3" x14ac:dyDescent="0.2">
      <c r="A1901" s="63" t="s">
        <v>6008</v>
      </c>
      <c r="B1901" s="66">
        <v>61538</v>
      </c>
    </row>
    <row r="1902" spans="1:3" x14ac:dyDescent="0.2">
      <c r="A1902" s="63" t="s">
        <v>1209</v>
      </c>
      <c r="B1902" s="66">
        <v>5</v>
      </c>
    </row>
    <row r="1903" spans="1:3" x14ac:dyDescent="0.2">
      <c r="A1903" s="63" t="s">
        <v>1211</v>
      </c>
      <c r="B1903" s="66">
        <v>9</v>
      </c>
    </row>
    <row r="1904" spans="1:3" x14ac:dyDescent="0.2">
      <c r="A1904" s="63" t="s">
        <v>6012</v>
      </c>
    </row>
    <row r="1905" spans="1:3" x14ac:dyDescent="0.2">
      <c r="A1905" s="63" t="s">
        <v>6014</v>
      </c>
    </row>
    <row r="1906" spans="1:3" x14ac:dyDescent="0.2">
      <c r="A1906" s="63" t="s">
        <v>6015</v>
      </c>
      <c r="B1906" s="66">
        <v>7</v>
      </c>
      <c r="C1906" s="56" t="s">
        <v>7642</v>
      </c>
    </row>
    <row r="1907" spans="1:3" x14ac:dyDescent="0.2">
      <c r="A1907" s="63" t="s">
        <v>6017</v>
      </c>
    </row>
    <row r="1908" spans="1:3" x14ac:dyDescent="0.2">
      <c r="A1908" s="63" t="s">
        <v>6019</v>
      </c>
    </row>
    <row r="1909" spans="1:3" x14ac:dyDescent="0.2">
      <c r="A1909" s="63" t="s">
        <v>6022</v>
      </c>
      <c r="B1909" s="66">
        <v>140</v>
      </c>
    </row>
    <row r="1910" spans="1:3" x14ac:dyDescent="0.2">
      <c r="A1910" s="63" t="s">
        <v>2044</v>
      </c>
      <c r="B1910" s="66">
        <v>316</v>
      </c>
    </row>
    <row r="1911" spans="1:3" x14ac:dyDescent="0.2">
      <c r="A1911" s="63" t="s">
        <v>2048</v>
      </c>
      <c r="B1911" s="66">
        <v>59</v>
      </c>
    </row>
    <row r="1912" spans="1:3" x14ac:dyDescent="0.2">
      <c r="A1912" s="63" t="s">
        <v>6028</v>
      </c>
    </row>
    <row r="1913" spans="1:3" x14ac:dyDescent="0.2">
      <c r="A1913" s="63" t="s">
        <v>6031</v>
      </c>
    </row>
    <row r="1914" spans="1:3" x14ac:dyDescent="0.2">
      <c r="A1914" s="63" t="s">
        <v>6033</v>
      </c>
    </row>
    <row r="1915" spans="1:3" x14ac:dyDescent="0.2">
      <c r="A1915" s="63" t="s">
        <v>6035</v>
      </c>
    </row>
    <row r="1916" spans="1:3" x14ac:dyDescent="0.2">
      <c r="A1916" s="63" t="s">
        <v>6037</v>
      </c>
    </row>
    <row r="1917" spans="1:3" x14ac:dyDescent="0.2">
      <c r="A1917" s="63" t="s">
        <v>6038</v>
      </c>
    </row>
    <row r="1918" spans="1:3" x14ac:dyDescent="0.2">
      <c r="A1918" s="63" t="s">
        <v>6039</v>
      </c>
    </row>
    <row r="1919" spans="1:3" x14ac:dyDescent="0.2">
      <c r="A1919" s="63" t="s">
        <v>6041</v>
      </c>
    </row>
    <row r="1920" spans="1:3" x14ac:dyDescent="0.2">
      <c r="A1920" s="63" t="s">
        <v>6043</v>
      </c>
    </row>
    <row r="1921" spans="1:1" x14ac:dyDescent="0.2">
      <c r="A1921" s="63" t="s">
        <v>6045</v>
      </c>
    </row>
    <row r="1922" spans="1:1" x14ac:dyDescent="0.2">
      <c r="A1922" s="63" t="s">
        <v>6047</v>
      </c>
    </row>
    <row r="1923" spans="1:1" x14ac:dyDescent="0.2">
      <c r="A1923" s="63" t="s">
        <v>6049</v>
      </c>
    </row>
    <row r="1924" spans="1:1" x14ac:dyDescent="0.2">
      <c r="A1924" s="63" t="s">
        <v>6050</v>
      </c>
    </row>
    <row r="1925" spans="1:1" x14ac:dyDescent="0.2">
      <c r="A1925" s="63" t="s">
        <v>6052</v>
      </c>
    </row>
    <row r="1926" spans="1:1" x14ac:dyDescent="0.2">
      <c r="A1926" s="63" t="s">
        <v>6053</v>
      </c>
    </row>
    <row r="1927" spans="1:1" x14ac:dyDescent="0.2">
      <c r="A1927" s="63" t="s">
        <v>6055</v>
      </c>
    </row>
    <row r="1928" spans="1:1" x14ac:dyDescent="0.2">
      <c r="A1928" s="63" t="s">
        <v>6057</v>
      </c>
    </row>
    <row r="1929" spans="1:1" x14ac:dyDescent="0.2">
      <c r="A1929" s="63" t="s">
        <v>6059</v>
      </c>
    </row>
    <row r="1930" spans="1:1" x14ac:dyDescent="0.2">
      <c r="A1930" s="63" t="s">
        <v>6061</v>
      </c>
    </row>
    <row r="1931" spans="1:1" x14ac:dyDescent="0.2">
      <c r="A1931" s="63" t="s">
        <v>6063</v>
      </c>
    </row>
    <row r="1932" spans="1:1" x14ac:dyDescent="0.2">
      <c r="A1932" s="63" t="s">
        <v>6065</v>
      </c>
    </row>
    <row r="1933" spans="1:1" x14ac:dyDescent="0.2">
      <c r="A1933" s="63" t="s">
        <v>6067</v>
      </c>
    </row>
    <row r="1934" spans="1:1" x14ac:dyDescent="0.2">
      <c r="A1934" s="63" t="s">
        <v>6070</v>
      </c>
    </row>
    <row r="1935" spans="1:1" x14ac:dyDescent="0.2">
      <c r="A1935" s="63" t="s">
        <v>6073</v>
      </c>
    </row>
    <row r="1936" spans="1:1" x14ac:dyDescent="0.2">
      <c r="A1936" s="63" t="s">
        <v>6076</v>
      </c>
    </row>
    <row r="1937" spans="1:2" x14ac:dyDescent="0.2">
      <c r="A1937" s="63" t="s">
        <v>6079</v>
      </c>
    </row>
    <row r="1938" spans="1:2" x14ac:dyDescent="0.2">
      <c r="A1938" s="63" t="s">
        <v>6082</v>
      </c>
    </row>
    <row r="1939" spans="1:2" x14ac:dyDescent="0.2">
      <c r="A1939" s="63" t="s">
        <v>6085</v>
      </c>
    </row>
    <row r="1940" spans="1:2" x14ac:dyDescent="0.2">
      <c r="A1940" s="63" t="s">
        <v>6088</v>
      </c>
    </row>
    <row r="1941" spans="1:2" x14ac:dyDescent="0.2">
      <c r="A1941" s="63" t="s">
        <v>6091</v>
      </c>
    </row>
    <row r="1942" spans="1:2" x14ac:dyDescent="0.2">
      <c r="A1942" s="63" t="s">
        <v>6094</v>
      </c>
    </row>
    <row r="1943" spans="1:2" x14ac:dyDescent="0.2">
      <c r="A1943" s="63" t="s">
        <v>6097</v>
      </c>
    </row>
    <row r="1944" spans="1:2" x14ac:dyDescent="0.2">
      <c r="A1944" s="63" t="s">
        <v>6100</v>
      </c>
    </row>
    <row r="1945" spans="1:2" x14ac:dyDescent="0.2">
      <c r="A1945" s="63" t="s">
        <v>6103</v>
      </c>
    </row>
    <row r="1946" spans="1:2" x14ac:dyDescent="0.2">
      <c r="A1946" s="63" t="s">
        <v>6106</v>
      </c>
    </row>
    <row r="1947" spans="1:2" x14ac:dyDescent="0.2">
      <c r="A1947" s="63" t="s">
        <v>6109</v>
      </c>
      <c r="B1947" s="66">
        <v>400</v>
      </c>
    </row>
    <row r="1948" spans="1:2" x14ac:dyDescent="0.2">
      <c r="A1948" s="63" t="s">
        <v>6111</v>
      </c>
    </row>
    <row r="1949" spans="1:2" x14ac:dyDescent="0.2">
      <c r="A1949" s="63" t="s">
        <v>6114</v>
      </c>
    </row>
    <row r="1950" spans="1:2" x14ac:dyDescent="0.2">
      <c r="A1950" s="63" t="s">
        <v>6117</v>
      </c>
    </row>
    <row r="1951" spans="1:2" x14ac:dyDescent="0.2">
      <c r="A1951" s="63" t="s">
        <v>6122</v>
      </c>
    </row>
    <row r="1952" spans="1:2" x14ac:dyDescent="0.2">
      <c r="A1952" s="63" t="s">
        <v>6125</v>
      </c>
    </row>
    <row r="1953" spans="1:2" x14ac:dyDescent="0.2">
      <c r="A1953" s="63" t="s">
        <v>2023</v>
      </c>
    </row>
    <row r="1954" spans="1:2" x14ac:dyDescent="0.2">
      <c r="A1954" s="63" t="s">
        <v>6129</v>
      </c>
      <c r="B1954" s="66">
        <v>320</v>
      </c>
    </row>
    <row r="1955" spans="1:2" x14ac:dyDescent="0.2">
      <c r="A1955" s="63" t="s">
        <v>2026</v>
      </c>
    </row>
    <row r="1956" spans="1:2" x14ac:dyDescent="0.2">
      <c r="A1956" s="63" t="s">
        <v>6133</v>
      </c>
    </row>
    <row r="1957" spans="1:2" x14ac:dyDescent="0.2">
      <c r="A1957" s="63" t="s">
        <v>6135</v>
      </c>
    </row>
    <row r="1958" spans="1:2" x14ac:dyDescent="0.2">
      <c r="A1958" s="63" t="s">
        <v>6144</v>
      </c>
    </row>
    <row r="1959" spans="1:2" x14ac:dyDescent="0.2">
      <c r="A1959" s="63" t="s">
        <v>1568</v>
      </c>
    </row>
    <row r="1960" spans="1:2" x14ac:dyDescent="0.2">
      <c r="A1960" s="63" t="s">
        <v>6149</v>
      </c>
    </row>
    <row r="1961" spans="1:2" x14ac:dyDescent="0.2">
      <c r="A1961" s="63" t="s">
        <v>6152</v>
      </c>
    </row>
    <row r="1962" spans="1:2" x14ac:dyDescent="0.2">
      <c r="A1962" s="63" t="s">
        <v>1185</v>
      </c>
      <c r="B1962" s="66">
        <v>34</v>
      </c>
    </row>
    <row r="1963" spans="1:2" x14ac:dyDescent="0.2">
      <c r="A1963" s="63" t="s">
        <v>1187</v>
      </c>
    </row>
    <row r="1964" spans="1:2" x14ac:dyDescent="0.2">
      <c r="A1964" s="63" t="s">
        <v>1199</v>
      </c>
      <c r="B1964" s="66">
        <v>6</v>
      </c>
    </row>
    <row r="1965" spans="1:2" x14ac:dyDescent="0.2">
      <c r="A1965" s="63" t="s">
        <v>1156</v>
      </c>
      <c r="B1965" s="66">
        <v>16</v>
      </c>
    </row>
    <row r="1966" spans="1:2" x14ac:dyDescent="0.2">
      <c r="A1966" s="63" t="s">
        <v>6159</v>
      </c>
    </row>
    <row r="1967" spans="1:2" x14ac:dyDescent="0.2">
      <c r="A1967" s="63" t="s">
        <v>6162</v>
      </c>
    </row>
    <row r="1968" spans="1:2" x14ac:dyDescent="0.2">
      <c r="A1968" s="63" t="s">
        <v>6164</v>
      </c>
    </row>
    <row r="1969" spans="1:2" x14ac:dyDescent="0.2">
      <c r="A1969" s="63" t="s">
        <v>6166</v>
      </c>
    </row>
    <row r="1970" spans="1:2" x14ac:dyDescent="0.2">
      <c r="A1970" s="63" t="s">
        <v>6168</v>
      </c>
    </row>
    <row r="1971" spans="1:2" x14ac:dyDescent="0.2">
      <c r="A1971" s="63" t="s">
        <v>6171</v>
      </c>
    </row>
    <row r="1972" spans="1:2" x14ac:dyDescent="0.2">
      <c r="A1972" s="63" t="s">
        <v>6174</v>
      </c>
    </row>
    <row r="1973" spans="1:2" x14ac:dyDescent="0.2">
      <c r="A1973" s="63" t="s">
        <v>1203</v>
      </c>
    </row>
    <row r="1974" spans="1:2" x14ac:dyDescent="0.2">
      <c r="A1974" s="63" t="s">
        <v>6177</v>
      </c>
    </row>
    <row r="1975" spans="1:2" x14ac:dyDescent="0.2">
      <c r="A1975" s="63" t="s">
        <v>6178</v>
      </c>
    </row>
    <row r="1976" spans="1:2" x14ac:dyDescent="0.2">
      <c r="A1976" s="63" t="s">
        <v>1132</v>
      </c>
      <c r="B1976" s="66">
        <v>26</v>
      </c>
    </row>
    <row r="1977" spans="1:2" x14ac:dyDescent="0.2">
      <c r="A1977" s="63" t="s">
        <v>1140</v>
      </c>
      <c r="B1977" s="66">
        <v>50</v>
      </c>
    </row>
    <row r="1978" spans="1:2" x14ac:dyDescent="0.2">
      <c r="A1978" s="63" t="s">
        <v>1175</v>
      </c>
    </row>
    <row r="1979" spans="1:2" x14ac:dyDescent="0.2">
      <c r="A1979" s="63" t="s">
        <v>6182</v>
      </c>
    </row>
    <row r="1980" spans="1:2" x14ac:dyDescent="0.2">
      <c r="A1980" s="63" t="s">
        <v>6185</v>
      </c>
    </row>
    <row r="1981" spans="1:2" x14ac:dyDescent="0.2">
      <c r="A1981" s="63" t="s">
        <v>1507</v>
      </c>
    </row>
    <row r="1982" spans="1:2" x14ac:dyDescent="0.2">
      <c r="A1982" s="63" t="s">
        <v>6188</v>
      </c>
    </row>
    <row r="1983" spans="1:2" x14ac:dyDescent="0.2">
      <c r="A1983" s="63" t="s">
        <v>1499</v>
      </c>
    </row>
    <row r="1984" spans="1:2" s="49" customFormat="1" x14ac:dyDescent="0.2">
      <c r="A1984" s="26" t="s">
        <v>2030</v>
      </c>
      <c r="B1984" s="66">
        <v>210</v>
      </c>
    </row>
    <row r="1985" spans="1:2" x14ac:dyDescent="0.2">
      <c r="A1985" s="63" t="s">
        <v>6191</v>
      </c>
      <c r="B1985" s="66">
        <v>105</v>
      </c>
    </row>
    <row r="1986" spans="1:2" x14ac:dyDescent="0.2">
      <c r="A1986" s="63" t="s">
        <v>6194</v>
      </c>
    </row>
    <row r="1987" spans="1:2" x14ac:dyDescent="0.2">
      <c r="A1987" s="63" t="s">
        <v>1236</v>
      </c>
    </row>
    <row r="1988" spans="1:2" x14ac:dyDescent="0.2">
      <c r="A1988" s="63" t="s">
        <v>1249</v>
      </c>
    </row>
    <row r="1989" spans="1:2" x14ac:dyDescent="0.2">
      <c r="A1989" s="63" t="s">
        <v>1239</v>
      </c>
    </row>
    <row r="1990" spans="1:2" x14ac:dyDescent="0.2">
      <c r="A1990" s="63" t="s">
        <v>1234</v>
      </c>
    </row>
    <row r="1991" spans="1:2" x14ac:dyDescent="0.2">
      <c r="A1991" s="63" t="s">
        <v>1242</v>
      </c>
    </row>
    <row r="1992" spans="1:2" x14ac:dyDescent="0.2">
      <c r="A1992" s="63" t="s">
        <v>1246</v>
      </c>
    </row>
    <row r="1993" spans="1:2" x14ac:dyDescent="0.2">
      <c r="A1993" s="63" t="s">
        <v>1251</v>
      </c>
    </row>
    <row r="1994" spans="1:2" x14ac:dyDescent="0.2">
      <c r="A1994" s="63" t="s">
        <v>1250</v>
      </c>
    </row>
    <row r="1995" spans="1:2" x14ac:dyDescent="0.2">
      <c r="A1995" s="63" t="s">
        <v>6208</v>
      </c>
    </row>
    <row r="1996" spans="1:2" x14ac:dyDescent="0.2">
      <c r="A1996" s="63" t="s">
        <v>6210</v>
      </c>
    </row>
    <row r="1997" spans="1:2" x14ac:dyDescent="0.2">
      <c r="A1997" s="63" t="s">
        <v>6211</v>
      </c>
    </row>
    <row r="1998" spans="1:2" x14ac:dyDescent="0.2">
      <c r="A1998" s="63" t="s">
        <v>1470</v>
      </c>
    </row>
    <row r="1999" spans="1:2" x14ac:dyDescent="0.2">
      <c r="A1999" s="63" t="s">
        <v>6214</v>
      </c>
      <c r="B1999" s="66">
        <v>13</v>
      </c>
    </row>
    <row r="2000" spans="1:2" x14ac:dyDescent="0.2">
      <c r="A2000" s="63" t="s">
        <v>1615</v>
      </c>
    </row>
    <row r="2001" spans="1:2" x14ac:dyDescent="0.2">
      <c r="A2001" s="36" t="s">
        <v>6227</v>
      </c>
      <c r="B2001" s="66">
        <v>200</v>
      </c>
    </row>
    <row r="2002" spans="1:2" x14ac:dyDescent="0.2">
      <c r="A2002" s="36" t="s">
        <v>1449</v>
      </c>
      <c r="B2002" s="66">
        <v>56</v>
      </c>
    </row>
    <row r="2003" spans="1:2" x14ac:dyDescent="0.2">
      <c r="A2003" s="36" t="s">
        <v>1451</v>
      </c>
      <c r="B2003" s="66">
        <v>22</v>
      </c>
    </row>
    <row r="2004" spans="1:2" x14ac:dyDescent="0.2">
      <c r="A2004" s="36" t="s">
        <v>1441</v>
      </c>
      <c r="B2004" s="66">
        <v>74</v>
      </c>
    </row>
    <row r="2005" spans="1:2" x14ac:dyDescent="0.2">
      <c r="A2005" s="36" t="s">
        <v>1443</v>
      </c>
      <c r="B2005" s="66">
        <v>65</v>
      </c>
    </row>
    <row r="2006" spans="1:2" x14ac:dyDescent="0.2">
      <c r="A2006" s="63" t="s">
        <v>6233</v>
      </c>
    </row>
    <row r="2007" spans="1:2" x14ac:dyDescent="0.2">
      <c r="A2007" s="63" t="s">
        <v>6242</v>
      </c>
    </row>
    <row r="2008" spans="1:2" x14ac:dyDescent="0.2">
      <c r="A2008" s="63" t="s">
        <v>6245</v>
      </c>
    </row>
    <row r="2009" spans="1:2" x14ac:dyDescent="0.2">
      <c r="A2009" s="63" t="s">
        <v>6248</v>
      </c>
    </row>
    <row r="2010" spans="1:2" x14ac:dyDescent="0.2">
      <c r="A2010" s="63" t="s">
        <v>6251</v>
      </c>
      <c r="B2010" s="66">
        <v>56</v>
      </c>
    </row>
    <row r="2011" spans="1:2" x14ac:dyDescent="0.2">
      <c r="A2011" s="63" t="s">
        <v>1213</v>
      </c>
      <c r="B2011" s="66">
        <v>19</v>
      </c>
    </row>
    <row r="2012" spans="1:2" x14ac:dyDescent="0.2">
      <c r="A2012" s="63" t="s">
        <v>6255</v>
      </c>
    </row>
    <row r="2013" spans="1:2" x14ac:dyDescent="0.2">
      <c r="A2013" s="63" t="s">
        <v>6257</v>
      </c>
    </row>
    <row r="2014" spans="1:2" x14ac:dyDescent="0.2">
      <c r="A2014" s="63" t="s">
        <v>1987</v>
      </c>
    </row>
    <row r="2015" spans="1:2" x14ac:dyDescent="0.2">
      <c r="A2015" s="63" t="s">
        <v>6261</v>
      </c>
    </row>
    <row r="2016" spans="1:2" x14ac:dyDescent="0.2">
      <c r="A2016" s="63" t="s">
        <v>6264</v>
      </c>
      <c r="B2016" s="66">
        <v>18</v>
      </c>
    </row>
    <row r="2017" spans="1:2" x14ac:dyDescent="0.2">
      <c r="A2017" s="63" t="s">
        <v>1223</v>
      </c>
    </row>
    <row r="2018" spans="1:2" x14ac:dyDescent="0.2">
      <c r="A2018" s="63" t="s">
        <v>1227</v>
      </c>
    </row>
    <row r="2019" spans="1:2" x14ac:dyDescent="0.2">
      <c r="A2019" s="63" t="s">
        <v>6270</v>
      </c>
    </row>
    <row r="2020" spans="1:2" x14ac:dyDescent="0.2">
      <c r="A2020" s="63" t="s">
        <v>6273</v>
      </c>
    </row>
    <row r="2021" spans="1:2" x14ac:dyDescent="0.2">
      <c r="A2021" s="63" t="s">
        <v>1407</v>
      </c>
    </row>
    <row r="2022" spans="1:2" x14ac:dyDescent="0.2">
      <c r="A2022" s="63" t="s">
        <v>6278</v>
      </c>
    </row>
    <row r="2023" spans="1:2" x14ac:dyDescent="0.2">
      <c r="A2023" s="63" t="s">
        <v>1489</v>
      </c>
    </row>
    <row r="2024" spans="1:2" x14ac:dyDescent="0.2">
      <c r="A2024" s="63" t="s">
        <v>6281</v>
      </c>
    </row>
    <row r="2025" spans="1:2" x14ac:dyDescent="0.2">
      <c r="A2025" s="63" t="s">
        <v>6283</v>
      </c>
    </row>
    <row r="2026" spans="1:2" x14ac:dyDescent="0.2">
      <c r="A2026" s="63" t="s">
        <v>1165</v>
      </c>
    </row>
    <row r="2027" spans="1:2" x14ac:dyDescent="0.2">
      <c r="A2027" s="63" t="s">
        <v>6286</v>
      </c>
      <c r="B2027" s="66">
        <v>120</v>
      </c>
    </row>
    <row r="2028" spans="1:2" x14ac:dyDescent="0.2">
      <c r="A2028" s="63" t="s">
        <v>6289</v>
      </c>
      <c r="B2028" s="66">
        <v>147</v>
      </c>
    </row>
    <row r="2029" spans="1:2" x14ac:dyDescent="0.2">
      <c r="A2029" s="63" t="s">
        <v>6290</v>
      </c>
    </row>
    <row r="2030" spans="1:2" s="49" customFormat="1" x14ac:dyDescent="0.2">
      <c r="A2030" s="26" t="s">
        <v>1437</v>
      </c>
      <c r="B2030" s="66"/>
    </row>
    <row r="2031" spans="1:2" x14ac:dyDescent="0.2">
      <c r="A2031" s="63" t="s">
        <v>1445</v>
      </c>
      <c r="B2031" s="66">
        <v>15</v>
      </c>
    </row>
    <row r="2032" spans="1:2" x14ac:dyDescent="0.2">
      <c r="A2032" s="63" t="s">
        <v>1447</v>
      </c>
      <c r="B2032" s="66">
        <v>15</v>
      </c>
    </row>
    <row r="2033" spans="1:2" x14ac:dyDescent="0.2">
      <c r="A2033" s="63" t="s">
        <v>1292</v>
      </c>
      <c r="B2033" s="66">
        <v>1861</v>
      </c>
    </row>
    <row r="2034" spans="1:2" x14ac:dyDescent="0.2">
      <c r="A2034" s="63" t="s">
        <v>2033</v>
      </c>
      <c r="B2034" s="66">
        <v>93</v>
      </c>
    </row>
    <row r="2035" spans="1:2" x14ac:dyDescent="0.2">
      <c r="A2035" s="63" t="s">
        <v>6303</v>
      </c>
    </row>
    <row r="2036" spans="1:2" x14ac:dyDescent="0.2">
      <c r="A2036" s="63" t="s">
        <v>6306</v>
      </c>
    </row>
    <row r="2037" spans="1:2" x14ac:dyDescent="0.2">
      <c r="A2037" s="63" t="s">
        <v>6309</v>
      </c>
    </row>
    <row r="2038" spans="1:2" x14ac:dyDescent="0.2">
      <c r="A2038" s="63" t="s">
        <v>6312</v>
      </c>
    </row>
    <row r="2039" spans="1:2" x14ac:dyDescent="0.2">
      <c r="A2039" s="63" t="s">
        <v>6315</v>
      </c>
    </row>
    <row r="2040" spans="1:2" x14ac:dyDescent="0.2">
      <c r="A2040" s="63" t="s">
        <v>6318</v>
      </c>
    </row>
    <row r="2041" spans="1:2" x14ac:dyDescent="0.2">
      <c r="A2041" s="63" t="s">
        <v>6321</v>
      </c>
    </row>
    <row r="2042" spans="1:2" x14ac:dyDescent="0.2">
      <c r="A2042" s="63" t="s">
        <v>6324</v>
      </c>
      <c r="B2042" s="66">
        <v>15</v>
      </c>
    </row>
    <row r="2043" spans="1:2" x14ac:dyDescent="0.2">
      <c r="A2043" s="63" t="s">
        <v>6327</v>
      </c>
      <c r="B2043" s="66">
        <v>19</v>
      </c>
    </row>
    <row r="2044" spans="1:2" x14ac:dyDescent="0.2">
      <c r="A2044" s="63" t="s">
        <v>6330</v>
      </c>
    </row>
    <row r="2045" spans="1:2" x14ac:dyDescent="0.2">
      <c r="A2045" s="63" t="s">
        <v>1957</v>
      </c>
    </row>
    <row r="2046" spans="1:2" x14ac:dyDescent="0.2">
      <c r="A2046" s="63" t="s">
        <v>6333</v>
      </c>
      <c r="B2046" s="66">
        <v>300</v>
      </c>
    </row>
    <row r="2047" spans="1:2" x14ac:dyDescent="0.2">
      <c r="A2047" s="63" t="s">
        <v>6336</v>
      </c>
      <c r="B2047" s="66">
        <v>300</v>
      </c>
    </row>
    <row r="2048" spans="1:2" x14ac:dyDescent="0.2">
      <c r="A2048" s="63" t="s">
        <v>6339</v>
      </c>
      <c r="B2048" s="66">
        <v>300</v>
      </c>
    </row>
    <row r="2049" spans="1:2" x14ac:dyDescent="0.2">
      <c r="A2049" s="63" t="s">
        <v>6342</v>
      </c>
      <c r="B2049" s="66">
        <v>300</v>
      </c>
    </row>
    <row r="2050" spans="1:2" x14ac:dyDescent="0.2">
      <c r="A2050" s="63" t="s">
        <v>6345</v>
      </c>
      <c r="B2050" s="66">
        <v>900</v>
      </c>
    </row>
    <row r="2051" spans="1:2" x14ac:dyDescent="0.2">
      <c r="A2051" s="63" t="s">
        <v>6348</v>
      </c>
      <c r="B2051" s="66">
        <v>300</v>
      </c>
    </row>
    <row r="2052" spans="1:2" x14ac:dyDescent="0.2">
      <c r="A2052" s="63" t="s">
        <v>6351</v>
      </c>
    </row>
    <row r="2053" spans="1:2" x14ac:dyDescent="0.2">
      <c r="A2053" s="63" t="s">
        <v>6354</v>
      </c>
    </row>
    <row r="2054" spans="1:2" x14ac:dyDescent="0.2">
      <c r="A2054" s="63" t="s">
        <v>6357</v>
      </c>
    </row>
    <row r="2055" spans="1:2" x14ac:dyDescent="0.2">
      <c r="A2055" s="63" t="s">
        <v>6361</v>
      </c>
    </row>
    <row r="2056" spans="1:2" x14ac:dyDescent="0.2">
      <c r="A2056" s="63" t="s">
        <v>6365</v>
      </c>
    </row>
    <row r="2057" spans="1:2" x14ac:dyDescent="0.2">
      <c r="A2057" s="63" t="s">
        <v>6368</v>
      </c>
    </row>
    <row r="2058" spans="1:2" x14ac:dyDescent="0.2">
      <c r="A2058" s="63" t="s">
        <v>2038</v>
      </c>
      <c r="B2058" s="66">
        <v>185</v>
      </c>
    </row>
    <row r="2059" spans="1:2" x14ac:dyDescent="0.2">
      <c r="A2059" s="63" t="s">
        <v>2037</v>
      </c>
      <c r="B2059" s="66">
        <v>186</v>
      </c>
    </row>
    <row r="2060" spans="1:2" x14ac:dyDescent="0.2">
      <c r="A2060" s="63" t="s">
        <v>2036</v>
      </c>
      <c r="B2060" s="66">
        <v>75</v>
      </c>
    </row>
    <row r="2061" spans="1:2" x14ac:dyDescent="0.2">
      <c r="A2061" s="63" t="s">
        <v>6375</v>
      </c>
    </row>
    <row r="2062" spans="1:2" x14ac:dyDescent="0.2">
      <c r="A2062" s="63" t="s">
        <v>1244</v>
      </c>
    </row>
    <row r="2063" spans="1:2" x14ac:dyDescent="0.2">
      <c r="A2063" s="63" t="s">
        <v>6378</v>
      </c>
    </row>
    <row r="2064" spans="1:2" x14ac:dyDescent="0.2">
      <c r="A2064" s="63" t="s">
        <v>6380</v>
      </c>
    </row>
    <row r="2065" spans="1:1" x14ac:dyDescent="0.2">
      <c r="A2065" s="63" t="s">
        <v>6382</v>
      </c>
    </row>
    <row r="2066" spans="1:1" x14ac:dyDescent="0.2">
      <c r="A2066" s="63" t="s">
        <v>1279</v>
      </c>
    </row>
    <row r="2067" spans="1:1" x14ac:dyDescent="0.2">
      <c r="A2067" s="63" t="s">
        <v>6385</v>
      </c>
    </row>
    <row r="2068" spans="1:1" x14ac:dyDescent="0.2">
      <c r="A2068" s="63" t="s">
        <v>6387</v>
      </c>
    </row>
    <row r="2069" spans="1:1" x14ac:dyDescent="0.2">
      <c r="A2069" s="63" t="s">
        <v>1505</v>
      </c>
    </row>
    <row r="2070" spans="1:1" x14ac:dyDescent="0.2">
      <c r="A2070" s="63" t="s">
        <v>6390</v>
      </c>
    </row>
    <row r="2071" spans="1:1" x14ac:dyDescent="0.2">
      <c r="A2071" s="63" t="s">
        <v>6392</v>
      </c>
    </row>
    <row r="2072" spans="1:1" x14ac:dyDescent="0.2">
      <c r="A2072" s="63" t="s">
        <v>6394</v>
      </c>
    </row>
    <row r="2073" spans="1:1" x14ac:dyDescent="0.2">
      <c r="A2073" s="63" t="s">
        <v>6395</v>
      </c>
    </row>
    <row r="2074" spans="1:1" x14ac:dyDescent="0.2">
      <c r="A2074" s="63" t="s">
        <v>6396</v>
      </c>
    </row>
    <row r="2075" spans="1:1" x14ac:dyDescent="0.2">
      <c r="A2075" s="63" t="s">
        <v>6397</v>
      </c>
    </row>
    <row r="2076" spans="1:1" x14ac:dyDescent="0.2">
      <c r="A2076" s="63" t="s">
        <v>6398</v>
      </c>
    </row>
    <row r="2077" spans="1:1" x14ac:dyDescent="0.2">
      <c r="A2077" s="63" t="s">
        <v>6400</v>
      </c>
    </row>
    <row r="2078" spans="1:1" x14ac:dyDescent="0.2">
      <c r="A2078" s="63" t="s">
        <v>6402</v>
      </c>
    </row>
    <row r="2079" spans="1:1" x14ac:dyDescent="0.2">
      <c r="A2079" s="63" t="s">
        <v>6404</v>
      </c>
    </row>
    <row r="2080" spans="1:1" x14ac:dyDescent="0.2">
      <c r="A2080" s="63" t="s">
        <v>6405</v>
      </c>
    </row>
    <row r="2081" spans="1:2" x14ac:dyDescent="0.2">
      <c r="A2081" s="63" t="s">
        <v>6407</v>
      </c>
    </row>
    <row r="2082" spans="1:2" x14ac:dyDescent="0.2">
      <c r="A2082" s="63" t="s">
        <v>6409</v>
      </c>
    </row>
    <row r="2083" spans="1:2" x14ac:dyDescent="0.2">
      <c r="A2083" s="63" t="s">
        <v>1497</v>
      </c>
    </row>
    <row r="2084" spans="1:2" x14ac:dyDescent="0.2">
      <c r="A2084" s="63" t="s">
        <v>6412</v>
      </c>
    </row>
    <row r="2085" spans="1:2" x14ac:dyDescent="0.2">
      <c r="A2085" s="63" t="s">
        <v>6415</v>
      </c>
    </row>
    <row r="2086" spans="1:2" x14ac:dyDescent="0.2">
      <c r="A2086" s="63" t="s">
        <v>6418</v>
      </c>
      <c r="B2086" s="66">
        <v>127</v>
      </c>
    </row>
    <row r="2087" spans="1:2" x14ac:dyDescent="0.2">
      <c r="A2087" s="63" t="s">
        <v>6420</v>
      </c>
      <c r="B2087" s="66">
        <v>70</v>
      </c>
    </row>
    <row r="2088" spans="1:2" x14ac:dyDescent="0.2">
      <c r="A2088" s="63" t="s">
        <v>6422</v>
      </c>
    </row>
    <row r="2089" spans="1:2" x14ac:dyDescent="0.2">
      <c r="A2089" s="63" t="s">
        <v>6425</v>
      </c>
      <c r="B2089" s="66">
        <v>80</v>
      </c>
    </row>
    <row r="2090" spans="1:2" x14ac:dyDescent="0.2">
      <c r="A2090" s="63" t="s">
        <v>6428</v>
      </c>
    </row>
    <row r="2091" spans="1:2" x14ac:dyDescent="0.2">
      <c r="A2091" s="63" t="s">
        <v>1120</v>
      </c>
    </row>
    <row r="2092" spans="1:2" x14ac:dyDescent="0.2">
      <c r="A2092" s="63" t="s">
        <v>6430</v>
      </c>
    </row>
    <row r="2093" spans="1:2" x14ac:dyDescent="0.2">
      <c r="A2093" s="63" t="s">
        <v>1179</v>
      </c>
      <c r="B2093" s="66">
        <v>30</v>
      </c>
    </row>
    <row r="2094" spans="1:2" x14ac:dyDescent="0.2">
      <c r="A2094" s="63" t="s">
        <v>1144</v>
      </c>
      <c r="B2094" s="66">
        <v>15</v>
      </c>
    </row>
    <row r="2095" spans="1:2" x14ac:dyDescent="0.2">
      <c r="A2095" s="63" t="s">
        <v>6435</v>
      </c>
    </row>
    <row r="2096" spans="1:2" x14ac:dyDescent="0.2">
      <c r="A2096" s="63" t="s">
        <v>6437</v>
      </c>
    </row>
    <row r="2097" spans="1:2" x14ac:dyDescent="0.2">
      <c r="A2097" s="63" t="s">
        <v>1191</v>
      </c>
    </row>
    <row r="2098" spans="1:2" x14ac:dyDescent="0.2">
      <c r="A2098" s="63" t="s">
        <v>6440</v>
      </c>
    </row>
    <row r="2099" spans="1:2" x14ac:dyDescent="0.2">
      <c r="A2099" s="63" t="s">
        <v>6443</v>
      </c>
    </row>
    <row r="2100" spans="1:2" x14ac:dyDescent="0.2">
      <c r="A2100" s="63" t="s">
        <v>1177</v>
      </c>
      <c r="B2100" s="66">
        <v>34</v>
      </c>
    </row>
    <row r="2101" spans="1:2" x14ac:dyDescent="0.2">
      <c r="A2101" s="63" t="s">
        <v>6447</v>
      </c>
      <c r="B2101" s="66">
        <v>50</v>
      </c>
    </row>
    <row r="2102" spans="1:2" x14ac:dyDescent="0.2">
      <c r="A2102" s="63" t="s">
        <v>6449</v>
      </c>
    </row>
    <row r="2103" spans="1:2" x14ac:dyDescent="0.2">
      <c r="A2103" s="63" t="s">
        <v>6451</v>
      </c>
      <c r="B2103" s="66">
        <v>49</v>
      </c>
    </row>
    <row r="2104" spans="1:2" x14ac:dyDescent="0.2">
      <c r="A2104" s="63" t="s">
        <v>1420</v>
      </c>
      <c r="B2104" s="66">
        <v>131000</v>
      </c>
    </row>
    <row r="2105" spans="1:2" x14ac:dyDescent="0.2">
      <c r="A2105" s="63" t="s">
        <v>6454</v>
      </c>
    </row>
    <row r="2106" spans="1:2" x14ac:dyDescent="0.2">
      <c r="A2106" s="63" t="s">
        <v>6458</v>
      </c>
    </row>
    <row r="2107" spans="1:2" x14ac:dyDescent="0.2">
      <c r="A2107" s="63" t="s">
        <v>6459</v>
      </c>
    </row>
    <row r="2108" spans="1:2" x14ac:dyDescent="0.2">
      <c r="A2108" s="63" t="s">
        <v>6461</v>
      </c>
    </row>
    <row r="2109" spans="1:2" x14ac:dyDescent="0.2">
      <c r="A2109" s="63" t="s">
        <v>1416</v>
      </c>
    </row>
    <row r="2110" spans="1:2" x14ac:dyDescent="0.2">
      <c r="A2110" s="63" t="s">
        <v>6471</v>
      </c>
    </row>
    <row r="2111" spans="1:2" x14ac:dyDescent="0.2">
      <c r="A2111" s="63" t="s">
        <v>6473</v>
      </c>
    </row>
    <row r="2112" spans="1:2" x14ac:dyDescent="0.2">
      <c r="A2112" s="63" t="s">
        <v>1314</v>
      </c>
    </row>
    <row r="2113" spans="1:2" x14ac:dyDescent="0.2">
      <c r="A2113" s="63" t="s">
        <v>6478</v>
      </c>
    </row>
    <row r="2114" spans="1:2" x14ac:dyDescent="0.2">
      <c r="A2114" s="63" t="s">
        <v>6481</v>
      </c>
    </row>
    <row r="2115" spans="1:2" x14ac:dyDescent="0.2">
      <c r="A2115" s="63" t="s">
        <v>6484</v>
      </c>
    </row>
    <row r="2116" spans="1:2" x14ac:dyDescent="0.2">
      <c r="A2116" s="63" t="s">
        <v>6485</v>
      </c>
    </row>
    <row r="2117" spans="1:2" s="49" customFormat="1" x14ac:dyDescent="0.2">
      <c r="A2117" s="26" t="s">
        <v>2050</v>
      </c>
      <c r="B2117" s="66">
        <v>254</v>
      </c>
    </row>
    <row r="2118" spans="1:2" x14ac:dyDescent="0.2">
      <c r="A2118" s="63" t="s">
        <v>6488</v>
      </c>
      <c r="B2118" s="66">
        <v>19</v>
      </c>
    </row>
    <row r="2119" spans="1:2" x14ac:dyDescent="0.2">
      <c r="A2119" s="63" t="s">
        <v>6490</v>
      </c>
    </row>
    <row r="2120" spans="1:2" x14ac:dyDescent="0.2">
      <c r="A2120" s="63" t="s">
        <v>6493</v>
      </c>
    </row>
    <row r="2121" spans="1:2" x14ac:dyDescent="0.2">
      <c r="A2121" s="63" t="s">
        <v>6496</v>
      </c>
      <c r="B2121" s="66">
        <v>20</v>
      </c>
    </row>
    <row r="2122" spans="1:2" x14ac:dyDescent="0.2">
      <c r="A2122" s="63" t="s">
        <v>6497</v>
      </c>
    </row>
    <row r="2123" spans="1:2" x14ac:dyDescent="0.2">
      <c r="A2123" s="63" t="s">
        <v>6500</v>
      </c>
    </row>
    <row r="2124" spans="1:2" x14ac:dyDescent="0.2">
      <c r="A2124" s="63" t="s">
        <v>1468</v>
      </c>
    </row>
    <row r="2125" spans="1:2" x14ac:dyDescent="0.2">
      <c r="A2125" s="63" t="s">
        <v>1474</v>
      </c>
    </row>
    <row r="2126" spans="1:2" x14ac:dyDescent="0.2">
      <c r="A2126" s="63" t="s">
        <v>6504</v>
      </c>
    </row>
    <row r="2127" spans="1:2" x14ac:dyDescent="0.2">
      <c r="A2127" s="63" t="s">
        <v>6507</v>
      </c>
    </row>
    <row r="2128" spans="1:2" x14ac:dyDescent="0.2">
      <c r="A2128" s="63" t="s">
        <v>6509</v>
      </c>
    </row>
    <row r="2129" spans="1:1" x14ac:dyDescent="0.2">
      <c r="A2129" s="63" t="s">
        <v>6512</v>
      </c>
    </row>
    <row r="2130" spans="1:1" x14ac:dyDescent="0.2">
      <c r="A2130" s="63" t="s">
        <v>6516</v>
      </c>
    </row>
    <row r="2131" spans="1:1" x14ac:dyDescent="0.2">
      <c r="A2131" s="63" t="s">
        <v>1518</v>
      </c>
    </row>
    <row r="2132" spans="1:1" x14ac:dyDescent="0.2">
      <c r="A2132" s="63" t="s">
        <v>1528</v>
      </c>
    </row>
    <row r="2133" spans="1:1" x14ac:dyDescent="0.2">
      <c r="A2133" s="63" t="s">
        <v>1548</v>
      </c>
    </row>
    <row r="2134" spans="1:1" x14ac:dyDescent="0.2">
      <c r="A2134" s="63" t="s">
        <v>1961</v>
      </c>
    </row>
    <row r="2135" spans="1:1" x14ac:dyDescent="0.2">
      <c r="A2135" s="63" t="s">
        <v>6525</v>
      </c>
    </row>
    <row r="2136" spans="1:1" x14ac:dyDescent="0.2">
      <c r="A2136" s="63" t="s">
        <v>6527</v>
      </c>
    </row>
    <row r="2137" spans="1:1" x14ac:dyDescent="0.2">
      <c r="A2137" s="63" t="s">
        <v>6529</v>
      </c>
    </row>
    <row r="2138" spans="1:1" x14ac:dyDescent="0.2">
      <c r="A2138" s="63" t="s">
        <v>6531</v>
      </c>
    </row>
    <row r="2139" spans="1:1" x14ac:dyDescent="0.2">
      <c r="A2139" s="63" t="s">
        <v>6533</v>
      </c>
    </row>
    <row r="2140" spans="1:1" x14ac:dyDescent="0.2">
      <c r="A2140" s="63" t="s">
        <v>6535</v>
      </c>
    </row>
    <row r="2141" spans="1:1" x14ac:dyDescent="0.2">
      <c r="A2141" s="63" t="s">
        <v>1872</v>
      </c>
    </row>
    <row r="2142" spans="1:1" x14ac:dyDescent="0.2">
      <c r="A2142" s="63" t="s">
        <v>6541</v>
      </c>
    </row>
    <row r="2143" spans="1:1" x14ac:dyDescent="0.2">
      <c r="A2143" s="63" t="s">
        <v>1618</v>
      </c>
    </row>
    <row r="2144" spans="1:1" x14ac:dyDescent="0.2">
      <c r="A2144" s="63" t="s">
        <v>1620</v>
      </c>
    </row>
    <row r="2145" spans="1:1" x14ac:dyDescent="0.2">
      <c r="A2145" s="63" t="s">
        <v>1622</v>
      </c>
    </row>
    <row r="2146" spans="1:1" x14ac:dyDescent="0.2">
      <c r="A2146" s="63" t="s">
        <v>1624</v>
      </c>
    </row>
    <row r="2147" spans="1:1" x14ac:dyDescent="0.2">
      <c r="A2147" s="63" t="s">
        <v>1512</v>
      </c>
    </row>
    <row r="2148" spans="1:1" x14ac:dyDescent="0.2">
      <c r="A2148" s="63" t="s">
        <v>1571</v>
      </c>
    </row>
    <row r="2149" spans="1:1" x14ac:dyDescent="0.2">
      <c r="A2149" s="63" t="s">
        <v>6550</v>
      </c>
    </row>
    <row r="2150" spans="1:1" x14ac:dyDescent="0.2">
      <c r="A2150" s="63" t="s">
        <v>1524</v>
      </c>
    </row>
    <row r="2151" spans="1:1" x14ac:dyDescent="0.2">
      <c r="A2151" s="63" t="s">
        <v>1762</v>
      </c>
    </row>
    <row r="2152" spans="1:1" x14ac:dyDescent="0.2">
      <c r="A2152" s="63" t="s">
        <v>1782</v>
      </c>
    </row>
    <row r="2153" spans="1:1" x14ac:dyDescent="0.2">
      <c r="A2153" s="63" t="s">
        <v>1863</v>
      </c>
    </row>
    <row r="2154" spans="1:1" x14ac:dyDescent="0.2">
      <c r="A2154" s="63" t="s">
        <v>6559</v>
      </c>
    </row>
    <row r="2155" spans="1:1" x14ac:dyDescent="0.2">
      <c r="A2155" s="63" t="s">
        <v>1664</v>
      </c>
    </row>
    <row r="2156" spans="1:1" x14ac:dyDescent="0.2">
      <c r="A2156" s="63" t="s">
        <v>1845</v>
      </c>
    </row>
    <row r="2157" spans="1:1" x14ac:dyDescent="0.2">
      <c r="A2157" s="63" t="s">
        <v>1847</v>
      </c>
    </row>
    <row r="2158" spans="1:1" x14ac:dyDescent="0.2">
      <c r="A2158" s="63" t="s">
        <v>1843</v>
      </c>
    </row>
    <row r="2159" spans="1:1" x14ac:dyDescent="0.2">
      <c r="A2159" s="63" t="s">
        <v>6565</v>
      </c>
    </row>
    <row r="2160" spans="1:1" x14ac:dyDescent="0.2">
      <c r="A2160" s="63" t="s">
        <v>6567</v>
      </c>
    </row>
    <row r="2161" spans="1:2" x14ac:dyDescent="0.2">
      <c r="A2161" s="63" t="s">
        <v>6569</v>
      </c>
    </row>
    <row r="2162" spans="1:2" x14ac:dyDescent="0.2">
      <c r="A2162" s="63" t="s">
        <v>6571</v>
      </c>
    </row>
    <row r="2163" spans="1:2" x14ac:dyDescent="0.2">
      <c r="A2163" s="63" t="s">
        <v>6573</v>
      </c>
    </row>
    <row r="2164" spans="1:2" x14ac:dyDescent="0.2">
      <c r="A2164" s="63" t="s">
        <v>1792</v>
      </c>
    </row>
    <row r="2165" spans="1:2" x14ac:dyDescent="0.2">
      <c r="A2165" s="63" t="s">
        <v>1861</v>
      </c>
    </row>
    <row r="2166" spans="1:2" x14ac:dyDescent="0.2">
      <c r="A2166" s="63" t="s">
        <v>1885</v>
      </c>
    </row>
    <row r="2167" spans="1:2" x14ac:dyDescent="0.2">
      <c r="A2167" s="63" t="s">
        <v>6578</v>
      </c>
    </row>
    <row r="2168" spans="1:2" x14ac:dyDescent="0.2">
      <c r="A2168" s="63" t="s">
        <v>1708</v>
      </c>
    </row>
    <row r="2169" spans="1:2" x14ac:dyDescent="0.2">
      <c r="A2169" s="63" t="s">
        <v>6581</v>
      </c>
    </row>
    <row r="2170" spans="1:2" x14ac:dyDescent="0.2">
      <c r="A2170" s="63" t="s">
        <v>6583</v>
      </c>
    </row>
    <row r="2171" spans="1:2" x14ac:dyDescent="0.2">
      <c r="A2171" s="63" t="s">
        <v>1526</v>
      </c>
    </row>
    <row r="2172" spans="1:2" x14ac:dyDescent="0.2">
      <c r="A2172" s="63" t="s">
        <v>6586</v>
      </c>
    </row>
    <row r="2173" spans="1:2" x14ac:dyDescent="0.2">
      <c r="A2173" s="63" t="s">
        <v>6589</v>
      </c>
    </row>
    <row r="2174" spans="1:2" x14ac:dyDescent="0.2">
      <c r="A2174" s="63" t="s">
        <v>6592</v>
      </c>
      <c r="B2174" s="66">
        <v>3550</v>
      </c>
    </row>
    <row r="2175" spans="1:2" x14ac:dyDescent="0.2">
      <c r="A2175" s="63" t="s">
        <v>6595</v>
      </c>
    </row>
    <row r="2176" spans="1:2" x14ac:dyDescent="0.2">
      <c r="A2176" s="63" t="s">
        <v>6597</v>
      </c>
      <c r="B2176" s="66">
        <v>100000</v>
      </c>
    </row>
    <row r="2177" spans="1:1" x14ac:dyDescent="0.2">
      <c r="A2177" s="63" t="s">
        <v>1599</v>
      </c>
    </row>
    <row r="2178" spans="1:1" x14ac:dyDescent="0.2">
      <c r="A2178" s="63" t="s">
        <v>1601</v>
      </c>
    </row>
    <row r="2179" spans="1:1" x14ac:dyDescent="0.2">
      <c r="A2179" s="63" t="s">
        <v>6604</v>
      </c>
    </row>
    <row r="2180" spans="1:1" x14ac:dyDescent="0.2">
      <c r="A2180" s="63" t="s">
        <v>6607</v>
      </c>
    </row>
    <row r="2181" spans="1:1" x14ac:dyDescent="0.2">
      <c r="A2181" s="63" t="s">
        <v>1534</v>
      </c>
    </row>
    <row r="2182" spans="1:1" x14ac:dyDescent="0.2">
      <c r="A2182" s="63" t="s">
        <v>1542</v>
      </c>
    </row>
    <row r="2183" spans="1:1" x14ac:dyDescent="0.2">
      <c r="A2183" s="63" t="s">
        <v>6611</v>
      </c>
    </row>
    <row r="2184" spans="1:1" x14ac:dyDescent="0.2">
      <c r="A2184" s="63" t="s">
        <v>6614</v>
      </c>
    </row>
    <row r="2185" spans="1:1" x14ac:dyDescent="0.2">
      <c r="A2185" s="63" t="s">
        <v>6616</v>
      </c>
    </row>
    <row r="2186" spans="1:1" x14ac:dyDescent="0.2">
      <c r="A2186" s="63" t="s">
        <v>6618</v>
      </c>
    </row>
    <row r="2187" spans="1:1" x14ac:dyDescent="0.2">
      <c r="A2187" s="63" t="s">
        <v>6621</v>
      </c>
    </row>
    <row r="2188" spans="1:1" x14ac:dyDescent="0.2">
      <c r="A2188" s="63" t="s">
        <v>6623</v>
      </c>
    </row>
    <row r="2189" spans="1:1" x14ac:dyDescent="0.2">
      <c r="A2189" s="63" t="s">
        <v>6625</v>
      </c>
    </row>
    <row r="2190" spans="1:1" x14ac:dyDescent="0.2">
      <c r="A2190" s="63" t="s">
        <v>6626</v>
      </c>
    </row>
    <row r="2191" spans="1:1" x14ac:dyDescent="0.2">
      <c r="A2191" s="63" t="s">
        <v>6629</v>
      </c>
    </row>
    <row r="2192" spans="1:1" x14ac:dyDescent="0.2">
      <c r="A2192" s="63" t="s">
        <v>6631</v>
      </c>
    </row>
    <row r="2193" spans="1:2" x14ac:dyDescent="0.2">
      <c r="A2193" s="63" t="s">
        <v>6633</v>
      </c>
    </row>
    <row r="2194" spans="1:2" x14ac:dyDescent="0.2">
      <c r="A2194" s="63" t="s">
        <v>6634</v>
      </c>
    </row>
    <row r="2195" spans="1:2" x14ac:dyDescent="0.2">
      <c r="A2195" s="63" t="s">
        <v>6637</v>
      </c>
    </row>
    <row r="2196" spans="1:2" x14ac:dyDescent="0.2">
      <c r="A2196" s="63" t="s">
        <v>6639</v>
      </c>
    </row>
    <row r="2197" spans="1:2" x14ac:dyDescent="0.2">
      <c r="A2197" s="63" t="s">
        <v>6641</v>
      </c>
    </row>
    <row r="2198" spans="1:2" x14ac:dyDescent="0.2">
      <c r="A2198" s="63" t="s">
        <v>6644</v>
      </c>
    </row>
    <row r="2199" spans="1:2" x14ac:dyDescent="0.2">
      <c r="A2199" s="63" t="s">
        <v>6646</v>
      </c>
    </row>
    <row r="2200" spans="1:2" x14ac:dyDescent="0.2">
      <c r="A2200" s="63" t="s">
        <v>6647</v>
      </c>
    </row>
    <row r="2201" spans="1:2" x14ac:dyDescent="0.2">
      <c r="A2201" s="63" t="s">
        <v>6649</v>
      </c>
    </row>
    <row r="2202" spans="1:2" x14ac:dyDescent="0.2">
      <c r="A2202" s="63" t="s">
        <v>6652</v>
      </c>
    </row>
    <row r="2203" spans="1:2" x14ac:dyDescent="0.2">
      <c r="A2203" s="63" t="s">
        <v>6655</v>
      </c>
      <c r="B2203" s="66">
        <v>4</v>
      </c>
    </row>
    <row r="2204" spans="1:2" x14ac:dyDescent="0.2">
      <c r="A2204" s="63" t="s">
        <v>6656</v>
      </c>
    </row>
    <row r="2205" spans="1:2" x14ac:dyDescent="0.2">
      <c r="A2205" s="63" t="s">
        <v>6658</v>
      </c>
    </row>
    <row r="2206" spans="1:2" x14ac:dyDescent="0.2">
      <c r="A2206" s="63" t="s">
        <v>6660</v>
      </c>
    </row>
    <row r="2207" spans="1:2" x14ac:dyDescent="0.2">
      <c r="A2207" s="63" t="s">
        <v>1118</v>
      </c>
    </row>
    <row r="2208" spans="1:2" x14ac:dyDescent="0.2">
      <c r="A2208" s="63" t="s">
        <v>6663</v>
      </c>
    </row>
    <row r="2209" spans="1:2" x14ac:dyDescent="0.2">
      <c r="A2209" s="63" t="s">
        <v>1126</v>
      </c>
    </row>
    <row r="2210" spans="1:2" x14ac:dyDescent="0.2">
      <c r="A2210" s="63" t="s">
        <v>1124</v>
      </c>
    </row>
    <row r="2211" spans="1:2" x14ac:dyDescent="0.2">
      <c r="A2211" s="63" t="s">
        <v>6667</v>
      </c>
    </row>
    <row r="2212" spans="1:2" x14ac:dyDescent="0.2">
      <c r="A2212" s="63" t="s">
        <v>6669</v>
      </c>
      <c r="B2212" s="66">
        <v>5600</v>
      </c>
    </row>
    <row r="2213" spans="1:2" x14ac:dyDescent="0.2">
      <c r="A2213" s="63" t="s">
        <v>6672</v>
      </c>
    </row>
    <row r="2214" spans="1:2" x14ac:dyDescent="0.2">
      <c r="A2214" s="63" t="s">
        <v>2035</v>
      </c>
      <c r="B2214" s="66">
        <v>160</v>
      </c>
    </row>
    <row r="2215" spans="1:2" x14ac:dyDescent="0.2">
      <c r="A2215" s="63" t="s">
        <v>6677</v>
      </c>
    </row>
    <row r="2216" spans="1:2" x14ac:dyDescent="0.2">
      <c r="A2216" s="63" t="s">
        <v>6678</v>
      </c>
    </row>
    <row r="2217" spans="1:2" s="49" customFormat="1" x14ac:dyDescent="0.2">
      <c r="A2217" s="26" t="s">
        <v>1281</v>
      </c>
      <c r="B2217" s="66"/>
    </row>
    <row r="2218" spans="1:2" x14ac:dyDescent="0.2">
      <c r="A2218" s="63" t="s">
        <v>6682</v>
      </c>
    </row>
    <row r="2219" spans="1:2" x14ac:dyDescent="0.2">
      <c r="A2219" s="63" t="s">
        <v>6685</v>
      </c>
      <c r="B2219" s="66">
        <v>4</v>
      </c>
    </row>
    <row r="2220" spans="1:2" x14ac:dyDescent="0.2">
      <c r="A2220" s="63" t="s">
        <v>1510</v>
      </c>
    </row>
    <row r="2221" spans="1:2" x14ac:dyDescent="0.2">
      <c r="A2221" s="63" t="s">
        <v>1536</v>
      </c>
    </row>
    <row r="2222" spans="1:2" x14ac:dyDescent="0.2">
      <c r="A2222" s="63" t="s">
        <v>1577</v>
      </c>
    </row>
    <row r="2223" spans="1:2" x14ac:dyDescent="0.2">
      <c r="A2223" s="63" t="s">
        <v>1579</v>
      </c>
    </row>
    <row r="2224" spans="1:2" x14ac:dyDescent="0.2">
      <c r="A2224" s="63" t="s">
        <v>1611</v>
      </c>
    </row>
    <row r="2225" spans="1:2" x14ac:dyDescent="0.2">
      <c r="A2225" s="63" t="s">
        <v>6697</v>
      </c>
    </row>
    <row r="2226" spans="1:2" x14ac:dyDescent="0.2">
      <c r="A2226" s="63" t="s">
        <v>1516</v>
      </c>
    </row>
    <row r="2227" spans="1:2" x14ac:dyDescent="0.2">
      <c r="A2227" s="63" t="s">
        <v>6700</v>
      </c>
    </row>
    <row r="2228" spans="1:2" x14ac:dyDescent="0.2">
      <c r="A2228" s="63" t="s">
        <v>1596</v>
      </c>
    </row>
    <row r="2229" spans="1:2" x14ac:dyDescent="0.2">
      <c r="A2229" s="63" t="s">
        <v>1926</v>
      </c>
    </row>
    <row r="2230" spans="1:2" x14ac:dyDescent="0.2">
      <c r="A2230" s="63" t="s">
        <v>6704</v>
      </c>
    </row>
    <row r="2231" spans="1:2" x14ac:dyDescent="0.2">
      <c r="A2231" s="63" t="s">
        <v>6706</v>
      </c>
      <c r="B2231" s="66">
        <v>1000</v>
      </c>
    </row>
    <row r="2232" spans="1:2" x14ac:dyDescent="0.2">
      <c r="A2232" s="63" t="s">
        <v>6707</v>
      </c>
    </row>
    <row r="2233" spans="1:2" x14ac:dyDescent="0.2">
      <c r="A2233" s="63" t="s">
        <v>1386</v>
      </c>
    </row>
    <row r="2234" spans="1:2" x14ac:dyDescent="0.2">
      <c r="A2234" s="63" t="s">
        <v>6708</v>
      </c>
    </row>
    <row r="2235" spans="1:2" x14ac:dyDescent="0.2">
      <c r="A2235" s="63" t="s">
        <v>6709</v>
      </c>
      <c r="B2235" s="66">
        <v>9000</v>
      </c>
    </row>
    <row r="2236" spans="1:2" x14ac:dyDescent="0.2">
      <c r="A2236" s="63" t="s">
        <v>6710</v>
      </c>
    </row>
    <row r="2237" spans="1:2" x14ac:dyDescent="0.2">
      <c r="A2237" s="63" t="s">
        <v>6712</v>
      </c>
    </row>
    <row r="2238" spans="1:2" x14ac:dyDescent="0.2">
      <c r="A2238" s="63" t="s">
        <v>6715</v>
      </c>
    </row>
    <row r="2239" spans="1:2" x14ac:dyDescent="0.2">
      <c r="A2239" s="63" t="s">
        <v>7577</v>
      </c>
    </row>
    <row r="2240" spans="1:2" x14ac:dyDescent="0.2">
      <c r="A2240" s="63" t="s">
        <v>6719</v>
      </c>
    </row>
    <row r="2241" spans="1:2" x14ac:dyDescent="0.2">
      <c r="A2241" s="63" t="s">
        <v>6722</v>
      </c>
    </row>
    <row r="2242" spans="1:2" x14ac:dyDescent="0.2">
      <c r="A2242" s="63" t="s">
        <v>6725</v>
      </c>
    </row>
    <row r="2243" spans="1:2" x14ac:dyDescent="0.2">
      <c r="A2243" s="63" t="s">
        <v>6727</v>
      </c>
    </row>
    <row r="2244" spans="1:2" x14ac:dyDescent="0.2">
      <c r="A2244" s="63" t="s">
        <v>2034</v>
      </c>
      <c r="B2244" s="66">
        <v>207</v>
      </c>
    </row>
    <row r="2245" spans="1:2" x14ac:dyDescent="0.2">
      <c r="A2245" s="63" t="s">
        <v>2001</v>
      </c>
    </row>
    <row r="2246" spans="1:2" x14ac:dyDescent="0.2">
      <c r="A2246" s="63" t="s">
        <v>2002</v>
      </c>
    </row>
    <row r="2247" spans="1:2" x14ac:dyDescent="0.2">
      <c r="A2247" s="63" t="s">
        <v>1495</v>
      </c>
    </row>
    <row r="2248" spans="1:2" x14ac:dyDescent="0.2">
      <c r="A2248" s="63" t="s">
        <v>6736</v>
      </c>
    </row>
    <row r="2249" spans="1:2" x14ac:dyDescent="0.2">
      <c r="A2249" s="63" t="s">
        <v>6738</v>
      </c>
    </row>
    <row r="2250" spans="1:2" x14ac:dyDescent="0.2">
      <c r="A2250" s="63" t="s">
        <v>6740</v>
      </c>
    </row>
    <row r="2251" spans="1:2" x14ac:dyDescent="0.2">
      <c r="A2251" s="63" t="s">
        <v>1546</v>
      </c>
    </row>
    <row r="2252" spans="1:2" x14ac:dyDescent="0.2">
      <c r="A2252" s="63" t="s">
        <v>6743</v>
      </c>
    </row>
    <row r="2253" spans="1:2" x14ac:dyDescent="0.2">
      <c r="A2253" s="63" t="s">
        <v>6746</v>
      </c>
    </row>
    <row r="2254" spans="1:2" x14ac:dyDescent="0.2">
      <c r="A2254" s="63" t="s">
        <v>1235</v>
      </c>
    </row>
    <row r="2255" spans="1:2" x14ac:dyDescent="0.2">
      <c r="A2255" s="63" t="s">
        <v>6750</v>
      </c>
    </row>
    <row r="2256" spans="1:2" x14ac:dyDescent="0.2">
      <c r="A2256" s="63" t="s">
        <v>1483</v>
      </c>
    </row>
    <row r="2257" spans="1:1" x14ac:dyDescent="0.2">
      <c r="A2257" s="63" t="s">
        <v>1298</v>
      </c>
    </row>
    <row r="2258" spans="1:1" x14ac:dyDescent="0.2">
      <c r="A2258" s="63" t="s">
        <v>1607</v>
      </c>
    </row>
    <row r="2259" spans="1:1" x14ac:dyDescent="0.2">
      <c r="A2259" s="63" t="s">
        <v>1613</v>
      </c>
    </row>
    <row r="2260" spans="1:1" x14ac:dyDescent="0.2">
      <c r="A2260" s="63" t="s">
        <v>1609</v>
      </c>
    </row>
    <row r="2261" spans="1:1" x14ac:dyDescent="0.2">
      <c r="A2261" s="63" t="s">
        <v>1603</v>
      </c>
    </row>
    <row r="2262" spans="1:1" x14ac:dyDescent="0.2">
      <c r="A2262" s="63" t="s">
        <v>1605</v>
      </c>
    </row>
    <row r="2263" spans="1:1" x14ac:dyDescent="0.2">
      <c r="A2263" s="63" t="s">
        <v>1593</v>
      </c>
    </row>
    <row r="2264" spans="1:1" x14ac:dyDescent="0.2">
      <c r="A2264" s="63" t="s">
        <v>6759</v>
      </c>
    </row>
    <row r="2265" spans="1:1" x14ac:dyDescent="0.2">
      <c r="A2265" s="63" t="s">
        <v>6761</v>
      </c>
    </row>
    <row r="2266" spans="1:1" x14ac:dyDescent="0.2">
      <c r="A2266" s="63" t="s">
        <v>6764</v>
      </c>
    </row>
    <row r="2267" spans="1:1" x14ac:dyDescent="0.2">
      <c r="A2267" s="63" t="s">
        <v>6766</v>
      </c>
    </row>
    <row r="2268" spans="1:1" x14ac:dyDescent="0.2">
      <c r="A2268" s="63" t="s">
        <v>6769</v>
      </c>
    </row>
    <row r="2269" spans="1:1" x14ac:dyDescent="0.2">
      <c r="A2269" s="63" t="s">
        <v>6771</v>
      </c>
    </row>
    <row r="2270" spans="1:1" x14ac:dyDescent="0.2">
      <c r="A2270" s="63" t="s">
        <v>6773</v>
      </c>
    </row>
    <row r="2271" spans="1:1" x14ac:dyDescent="0.2">
      <c r="A2271" s="63" t="s">
        <v>6776</v>
      </c>
    </row>
    <row r="2272" spans="1:1" x14ac:dyDescent="0.2">
      <c r="A2272" s="63" t="s">
        <v>1998</v>
      </c>
    </row>
    <row r="2273" spans="1:2" x14ac:dyDescent="0.2">
      <c r="A2273" s="63" t="s">
        <v>1493</v>
      </c>
    </row>
    <row r="2274" spans="1:2" x14ac:dyDescent="0.2">
      <c r="A2274" s="63" t="s">
        <v>1491</v>
      </c>
    </row>
    <row r="2275" spans="1:2" x14ac:dyDescent="0.2">
      <c r="A2275" s="63" t="s">
        <v>6782</v>
      </c>
    </row>
    <row r="2276" spans="1:2" x14ac:dyDescent="0.2">
      <c r="A2276" s="63" t="s">
        <v>1503</v>
      </c>
    </row>
    <row r="2277" spans="1:2" x14ac:dyDescent="0.2">
      <c r="A2277" s="63" t="s">
        <v>1501</v>
      </c>
    </row>
    <row r="2278" spans="1:2" x14ac:dyDescent="0.2">
      <c r="A2278" s="63" t="s">
        <v>6784</v>
      </c>
    </row>
    <row r="2279" spans="1:2" x14ac:dyDescent="0.2">
      <c r="A2279" s="63" t="s">
        <v>6786</v>
      </c>
    </row>
    <row r="2280" spans="1:2" x14ac:dyDescent="0.2">
      <c r="A2280" s="63" t="s">
        <v>6787</v>
      </c>
    </row>
    <row r="2281" spans="1:2" x14ac:dyDescent="0.2">
      <c r="A2281" s="63" t="s">
        <v>1487</v>
      </c>
    </row>
    <row r="2282" spans="1:2" x14ac:dyDescent="0.2">
      <c r="A2282" s="63" t="s">
        <v>1485</v>
      </c>
    </row>
    <row r="2283" spans="1:2" x14ac:dyDescent="0.2">
      <c r="A2283" s="63" t="s">
        <v>6789</v>
      </c>
    </row>
    <row r="2284" spans="1:2" x14ac:dyDescent="0.2">
      <c r="A2284" s="63" t="s">
        <v>1938</v>
      </c>
      <c r="B2284" s="66">
        <v>100</v>
      </c>
    </row>
    <row r="2285" spans="1:2" x14ac:dyDescent="0.2">
      <c r="A2285" s="63" t="s">
        <v>6792</v>
      </c>
    </row>
    <row r="2286" spans="1:2" x14ac:dyDescent="0.2">
      <c r="A2286" s="63" t="s">
        <v>6794</v>
      </c>
      <c r="B2286" s="66">
        <v>300</v>
      </c>
    </row>
    <row r="2287" spans="1:2" x14ac:dyDescent="0.2">
      <c r="A2287" s="63" t="s">
        <v>6796</v>
      </c>
      <c r="B2287" s="66">
        <v>500</v>
      </c>
    </row>
    <row r="2288" spans="1:2" x14ac:dyDescent="0.2">
      <c r="A2288" s="63" t="s">
        <v>6798</v>
      </c>
    </row>
    <row r="2289" spans="1:1" x14ac:dyDescent="0.2">
      <c r="A2289" s="63" t="s">
        <v>6800</v>
      </c>
    </row>
    <row r="2290" spans="1:1" x14ac:dyDescent="0.2">
      <c r="A2290" s="63" t="s">
        <v>6802</v>
      </c>
    </row>
    <row r="2291" spans="1:1" x14ac:dyDescent="0.2">
      <c r="A2291" s="63" t="s">
        <v>6804</v>
      </c>
    </row>
    <row r="2292" spans="1:1" x14ac:dyDescent="0.2">
      <c r="A2292" s="63" t="s">
        <v>6806</v>
      </c>
    </row>
    <row r="2293" spans="1:1" x14ac:dyDescent="0.2">
      <c r="A2293" s="63" t="s">
        <v>6808</v>
      </c>
    </row>
    <row r="2294" spans="1:1" x14ac:dyDescent="0.2">
      <c r="A2294" s="63" t="s">
        <v>6810</v>
      </c>
    </row>
    <row r="2295" spans="1:1" x14ac:dyDescent="0.2">
      <c r="A2295" s="63" t="s">
        <v>6812</v>
      </c>
    </row>
    <row r="2296" spans="1:1" x14ac:dyDescent="0.2">
      <c r="A2296" s="63" t="s">
        <v>6814</v>
      </c>
    </row>
    <row r="2297" spans="1:1" x14ac:dyDescent="0.2">
      <c r="A2297" s="63" t="s">
        <v>6816</v>
      </c>
    </row>
    <row r="2298" spans="1:1" x14ac:dyDescent="0.2">
      <c r="A2298" s="63" t="s">
        <v>6818</v>
      </c>
    </row>
    <row r="2299" spans="1:1" x14ac:dyDescent="0.2">
      <c r="A2299" s="63" t="s">
        <v>6820</v>
      </c>
    </row>
    <row r="2300" spans="1:1" x14ac:dyDescent="0.2">
      <c r="A2300" s="63" t="s">
        <v>6822</v>
      </c>
    </row>
    <row r="2301" spans="1:1" x14ac:dyDescent="0.2">
      <c r="A2301" s="63" t="s">
        <v>6824</v>
      </c>
    </row>
    <row r="2302" spans="1:1" x14ac:dyDescent="0.2">
      <c r="A2302" s="63" t="s">
        <v>6826</v>
      </c>
    </row>
    <row r="2303" spans="1:1" x14ac:dyDescent="0.2">
      <c r="A2303" s="63" t="s">
        <v>6828</v>
      </c>
    </row>
    <row r="2304" spans="1:1" x14ac:dyDescent="0.2">
      <c r="A2304" s="63" t="s">
        <v>1858</v>
      </c>
    </row>
    <row r="2305" spans="1:1" x14ac:dyDescent="0.2">
      <c r="A2305" s="63" t="s">
        <v>1855</v>
      </c>
    </row>
    <row r="2306" spans="1:1" x14ac:dyDescent="0.2">
      <c r="A2306" s="63" t="s">
        <v>1289</v>
      </c>
    </row>
    <row r="2307" spans="1:1" x14ac:dyDescent="0.2">
      <c r="A2307" s="63" t="s">
        <v>6834</v>
      </c>
    </row>
    <row r="2308" spans="1:1" x14ac:dyDescent="0.2">
      <c r="A2308" s="63" t="s">
        <v>6837</v>
      </c>
    </row>
    <row r="2309" spans="1:1" x14ac:dyDescent="0.2">
      <c r="A2309" s="63" t="s">
        <v>6840</v>
      </c>
    </row>
    <row r="2310" spans="1:1" x14ac:dyDescent="0.2">
      <c r="A2310" s="63" t="s">
        <v>6842</v>
      </c>
    </row>
    <row r="2311" spans="1:1" x14ac:dyDescent="0.2">
      <c r="A2311" s="63" t="s">
        <v>6844</v>
      </c>
    </row>
    <row r="2312" spans="1:1" x14ac:dyDescent="0.2">
      <c r="A2312" s="63" t="s">
        <v>6845</v>
      </c>
    </row>
    <row r="2313" spans="1:1" x14ac:dyDescent="0.2">
      <c r="A2313" s="63" t="s">
        <v>6848</v>
      </c>
    </row>
    <row r="2314" spans="1:1" x14ac:dyDescent="0.2">
      <c r="A2314" s="63" t="s">
        <v>6851</v>
      </c>
    </row>
    <row r="2315" spans="1:1" x14ac:dyDescent="0.2">
      <c r="A2315" s="63" t="s">
        <v>6854</v>
      </c>
    </row>
    <row r="2316" spans="1:1" x14ac:dyDescent="0.2">
      <c r="A2316" s="63" t="s">
        <v>1466</v>
      </c>
    </row>
    <row r="2317" spans="1:1" x14ac:dyDescent="0.2">
      <c r="A2317" s="63" t="s">
        <v>6857</v>
      </c>
    </row>
    <row r="2318" spans="1:1" x14ac:dyDescent="0.2">
      <c r="A2318" s="63" t="s">
        <v>6858</v>
      </c>
    </row>
    <row r="2319" spans="1:1" x14ac:dyDescent="0.2">
      <c r="A2319" s="63" t="s">
        <v>6861</v>
      </c>
    </row>
    <row r="2320" spans="1:1" x14ac:dyDescent="0.2">
      <c r="A2320" s="63" t="s">
        <v>6864</v>
      </c>
    </row>
    <row r="2321" spans="1:2" x14ac:dyDescent="0.2">
      <c r="A2321" s="63" t="s">
        <v>6867</v>
      </c>
    </row>
    <row r="2322" spans="1:2" x14ac:dyDescent="0.2">
      <c r="A2322" s="63" t="s">
        <v>6870</v>
      </c>
    </row>
    <row r="2323" spans="1:2" x14ac:dyDescent="0.2">
      <c r="A2323" s="63" t="s">
        <v>6873</v>
      </c>
    </row>
    <row r="2324" spans="1:2" x14ac:dyDescent="0.2">
      <c r="A2324" s="63" t="s">
        <v>6875</v>
      </c>
    </row>
    <row r="2325" spans="1:2" x14ac:dyDescent="0.2">
      <c r="A2325" s="63" t="s">
        <v>6878</v>
      </c>
    </row>
    <row r="2326" spans="1:2" x14ac:dyDescent="0.2">
      <c r="A2326" s="63" t="s">
        <v>6879</v>
      </c>
    </row>
    <row r="2327" spans="1:2" x14ac:dyDescent="0.2">
      <c r="A2327" s="63" t="s">
        <v>1201</v>
      </c>
    </row>
    <row r="2328" spans="1:2" x14ac:dyDescent="0.2">
      <c r="A2328" s="63" t="s">
        <v>6882</v>
      </c>
      <c r="B2328" s="66">
        <v>8</v>
      </c>
    </row>
    <row r="2329" spans="1:2" x14ac:dyDescent="0.2">
      <c r="A2329" s="63" t="s">
        <v>6884</v>
      </c>
    </row>
    <row r="2330" spans="1:2" x14ac:dyDescent="0.2">
      <c r="A2330" s="63" t="s">
        <v>6887</v>
      </c>
    </row>
    <row r="2331" spans="1:2" x14ac:dyDescent="0.2">
      <c r="A2331" s="63" t="s">
        <v>1287</v>
      </c>
      <c r="B2331" s="66">
        <v>160</v>
      </c>
    </row>
    <row r="2332" spans="1:2" x14ac:dyDescent="0.2">
      <c r="A2332" s="63" t="s">
        <v>6892</v>
      </c>
    </row>
    <row r="2333" spans="1:2" x14ac:dyDescent="0.2">
      <c r="A2333" s="63" t="s">
        <v>1514</v>
      </c>
    </row>
    <row r="2334" spans="1:2" x14ac:dyDescent="0.2">
      <c r="A2334" s="63" t="s">
        <v>1522</v>
      </c>
    </row>
    <row r="2335" spans="1:2" x14ac:dyDescent="0.2">
      <c r="A2335" s="63" t="s">
        <v>1520</v>
      </c>
    </row>
    <row r="2336" spans="1:2" x14ac:dyDescent="0.2">
      <c r="A2336" s="63" t="s">
        <v>1532</v>
      </c>
    </row>
    <row r="2337" spans="1:1" x14ac:dyDescent="0.2">
      <c r="A2337" s="63" t="s">
        <v>6898</v>
      </c>
    </row>
    <row r="2338" spans="1:1" x14ac:dyDescent="0.2">
      <c r="A2338" s="63" t="s">
        <v>6901</v>
      </c>
    </row>
    <row r="2339" spans="1:1" x14ac:dyDescent="0.2">
      <c r="A2339" s="63" t="s">
        <v>1558</v>
      </c>
    </row>
    <row r="2340" spans="1:1" x14ac:dyDescent="0.2">
      <c r="A2340" s="63" t="s">
        <v>1560</v>
      </c>
    </row>
    <row r="2341" spans="1:1" x14ac:dyDescent="0.2">
      <c r="A2341" s="63" t="s">
        <v>1544</v>
      </c>
    </row>
    <row r="2342" spans="1:1" x14ac:dyDescent="0.2">
      <c r="A2342" s="63" t="s">
        <v>1552</v>
      </c>
    </row>
    <row r="2343" spans="1:1" x14ac:dyDescent="0.2">
      <c r="A2343" s="63" t="s">
        <v>1554</v>
      </c>
    </row>
    <row r="2344" spans="1:1" x14ac:dyDescent="0.2">
      <c r="A2344" s="63" t="s">
        <v>1565</v>
      </c>
    </row>
    <row r="2345" spans="1:1" x14ac:dyDescent="0.2">
      <c r="A2345" s="63" t="s">
        <v>1538</v>
      </c>
    </row>
    <row r="2346" spans="1:1" x14ac:dyDescent="0.2">
      <c r="A2346" s="63" t="s">
        <v>6910</v>
      </c>
    </row>
    <row r="2347" spans="1:1" x14ac:dyDescent="0.2">
      <c r="A2347" s="63" t="s">
        <v>6913</v>
      </c>
    </row>
    <row r="2348" spans="1:1" x14ac:dyDescent="0.2">
      <c r="A2348" s="63" t="s">
        <v>2016</v>
      </c>
    </row>
    <row r="2349" spans="1:1" x14ac:dyDescent="0.2">
      <c r="A2349" s="63" t="s">
        <v>2014</v>
      </c>
    </row>
    <row r="2350" spans="1:1" x14ac:dyDescent="0.2">
      <c r="A2350" s="63" t="s">
        <v>2012</v>
      </c>
    </row>
    <row r="2351" spans="1:1" x14ac:dyDescent="0.2">
      <c r="A2351" s="63" t="s">
        <v>6918</v>
      </c>
    </row>
    <row r="2352" spans="1:1" x14ac:dyDescent="0.2">
      <c r="A2352" s="63" t="s">
        <v>6921</v>
      </c>
    </row>
    <row r="2353" spans="1:1" x14ac:dyDescent="0.2">
      <c r="A2353" s="63" t="s">
        <v>1455</v>
      </c>
    </row>
    <row r="2354" spans="1:1" x14ac:dyDescent="0.2">
      <c r="A2354" s="63" t="s">
        <v>6924</v>
      </c>
    </row>
    <row r="2355" spans="1:1" x14ac:dyDescent="0.2">
      <c r="A2355" s="63" t="s">
        <v>6926</v>
      </c>
    </row>
    <row r="2356" spans="1:1" x14ac:dyDescent="0.2">
      <c r="A2356" s="63" t="s">
        <v>6928</v>
      </c>
    </row>
    <row r="2357" spans="1:1" x14ac:dyDescent="0.2">
      <c r="A2357" s="63" t="s">
        <v>6929</v>
      </c>
    </row>
    <row r="2358" spans="1:1" x14ac:dyDescent="0.2">
      <c r="A2358" s="63" t="s">
        <v>6930</v>
      </c>
    </row>
    <row r="2359" spans="1:1" x14ac:dyDescent="0.2">
      <c r="A2359" s="63" t="s">
        <v>6932</v>
      </c>
    </row>
    <row r="2360" spans="1:1" x14ac:dyDescent="0.2">
      <c r="A2360" s="63" t="s">
        <v>6934</v>
      </c>
    </row>
    <row r="2361" spans="1:1" x14ac:dyDescent="0.2">
      <c r="A2361" s="63" t="s">
        <v>1173</v>
      </c>
    </row>
    <row r="2362" spans="1:1" x14ac:dyDescent="0.2">
      <c r="A2362" s="63" t="s">
        <v>6937</v>
      </c>
    </row>
    <row r="2363" spans="1:1" x14ac:dyDescent="0.2">
      <c r="A2363" s="63" t="s">
        <v>6940</v>
      </c>
    </row>
    <row r="2364" spans="1:1" x14ac:dyDescent="0.2">
      <c r="A2364" s="63" t="s">
        <v>6941</v>
      </c>
    </row>
    <row r="2365" spans="1:1" x14ac:dyDescent="0.2">
      <c r="A2365" s="63" t="s">
        <v>6942</v>
      </c>
    </row>
    <row r="2366" spans="1:1" x14ac:dyDescent="0.2">
      <c r="A2366" s="63" t="s">
        <v>6943</v>
      </c>
    </row>
    <row r="2367" spans="1:1" x14ac:dyDescent="0.2">
      <c r="A2367" s="63" t="s">
        <v>6945</v>
      </c>
    </row>
    <row r="2368" spans="1:1" x14ac:dyDescent="0.2">
      <c r="A2368" s="63" t="s">
        <v>1207</v>
      </c>
    </row>
    <row r="2369" spans="1:2" x14ac:dyDescent="0.2">
      <c r="A2369" s="63" t="s">
        <v>6947</v>
      </c>
      <c r="B2369" s="66">
        <v>679</v>
      </c>
    </row>
    <row r="2370" spans="1:2" x14ac:dyDescent="0.2">
      <c r="A2370" s="63" t="s">
        <v>2021</v>
      </c>
      <c r="B2370" s="66">
        <v>2800</v>
      </c>
    </row>
    <row r="2371" spans="1:2" x14ac:dyDescent="0.2">
      <c r="A2371" s="63" t="s">
        <v>2006</v>
      </c>
    </row>
    <row r="2372" spans="1:2" x14ac:dyDescent="0.2">
      <c r="A2372" s="63" t="s">
        <v>2007</v>
      </c>
    </row>
    <row r="2373" spans="1:2" x14ac:dyDescent="0.2">
      <c r="A2373" s="63" t="s">
        <v>2004</v>
      </c>
    </row>
    <row r="2374" spans="1:2" x14ac:dyDescent="0.2">
      <c r="A2374" s="63" t="s">
        <v>2005</v>
      </c>
    </row>
    <row r="2375" spans="1:2" x14ac:dyDescent="0.2">
      <c r="A2375" s="63" t="s">
        <v>6952</v>
      </c>
    </row>
    <row r="2376" spans="1:2" x14ac:dyDescent="0.2">
      <c r="A2376" s="63" t="s">
        <v>6955</v>
      </c>
    </row>
    <row r="2377" spans="1:2" x14ac:dyDescent="0.2">
      <c r="A2377" s="63" t="s">
        <v>6957</v>
      </c>
    </row>
    <row r="2378" spans="1:2" x14ac:dyDescent="0.2">
      <c r="A2378" s="63" t="s">
        <v>6959</v>
      </c>
    </row>
    <row r="2379" spans="1:2" x14ac:dyDescent="0.2">
      <c r="A2379" s="63" t="s">
        <v>6961</v>
      </c>
    </row>
    <row r="2380" spans="1:2" x14ac:dyDescent="0.2">
      <c r="A2380" s="63" t="s">
        <v>1874</v>
      </c>
      <c r="B2380" s="66">
        <v>12</v>
      </c>
    </row>
    <row r="2381" spans="1:2" x14ac:dyDescent="0.2">
      <c r="A2381" s="63" t="s">
        <v>6963</v>
      </c>
    </row>
    <row r="2382" spans="1:2" x14ac:dyDescent="0.2">
      <c r="A2382" s="63" t="s">
        <v>6966</v>
      </c>
    </row>
    <row r="2383" spans="1:2" x14ac:dyDescent="0.2">
      <c r="A2383" s="63" t="s">
        <v>6969</v>
      </c>
    </row>
    <row r="2384" spans="1:2" x14ac:dyDescent="0.2">
      <c r="A2384" s="63" t="s">
        <v>1870</v>
      </c>
    </row>
    <row r="2385" spans="1:1" x14ac:dyDescent="0.2">
      <c r="A2385" s="63" t="s">
        <v>6973</v>
      </c>
    </row>
    <row r="2386" spans="1:1" x14ac:dyDescent="0.2">
      <c r="A2386" s="63" t="s">
        <v>1221</v>
      </c>
    </row>
    <row r="2387" spans="1:1" x14ac:dyDescent="0.2">
      <c r="A2387" s="63" t="s">
        <v>6977</v>
      </c>
    </row>
    <row r="2388" spans="1:1" x14ac:dyDescent="0.2">
      <c r="A2388" s="63" t="s">
        <v>6978</v>
      </c>
    </row>
    <row r="2389" spans="1:1" x14ac:dyDescent="0.2">
      <c r="A2389" s="63" t="s">
        <v>6980</v>
      </c>
    </row>
    <row r="2390" spans="1:1" x14ac:dyDescent="0.2">
      <c r="A2390" s="63" t="s">
        <v>6982</v>
      </c>
    </row>
    <row r="2391" spans="1:1" x14ac:dyDescent="0.2">
      <c r="A2391" s="63" t="s">
        <v>6984</v>
      </c>
    </row>
    <row r="2392" spans="1:1" x14ac:dyDescent="0.2">
      <c r="A2392" s="63" t="s">
        <v>6986</v>
      </c>
    </row>
    <row r="2393" spans="1:1" x14ac:dyDescent="0.2">
      <c r="A2393" s="63" t="s">
        <v>6988</v>
      </c>
    </row>
    <row r="2394" spans="1:1" x14ac:dyDescent="0.2">
      <c r="A2394" s="63" t="s">
        <v>6990</v>
      </c>
    </row>
    <row r="2395" spans="1:1" x14ac:dyDescent="0.2">
      <c r="A2395" s="63" t="s">
        <v>6992</v>
      </c>
    </row>
    <row r="2396" spans="1:1" x14ac:dyDescent="0.2">
      <c r="A2396" s="63" t="s">
        <v>6994</v>
      </c>
    </row>
    <row r="2397" spans="1:1" x14ac:dyDescent="0.2">
      <c r="A2397" s="63" t="s">
        <v>6996</v>
      </c>
    </row>
    <row r="2398" spans="1:1" x14ac:dyDescent="0.2">
      <c r="A2398" s="63" t="s">
        <v>6998</v>
      </c>
    </row>
    <row r="2399" spans="1:1" x14ac:dyDescent="0.2">
      <c r="A2399" s="63" t="s">
        <v>7000</v>
      </c>
    </row>
    <row r="2400" spans="1:1" x14ac:dyDescent="0.2">
      <c r="A2400" s="63" t="s">
        <v>7001</v>
      </c>
    </row>
    <row r="2401" spans="1:2" x14ac:dyDescent="0.2">
      <c r="A2401" s="63" t="s">
        <v>7003</v>
      </c>
    </row>
    <row r="2402" spans="1:2" x14ac:dyDescent="0.2">
      <c r="A2402" s="63" t="s">
        <v>7005</v>
      </c>
    </row>
    <row r="2403" spans="1:2" x14ac:dyDescent="0.2">
      <c r="A2403" s="63" t="s">
        <v>7007</v>
      </c>
    </row>
    <row r="2404" spans="1:2" x14ac:dyDescent="0.2">
      <c r="A2404" s="63" t="s">
        <v>7009</v>
      </c>
    </row>
    <row r="2405" spans="1:2" x14ac:dyDescent="0.2">
      <c r="A2405" s="63" t="s">
        <v>7012</v>
      </c>
    </row>
    <row r="2406" spans="1:2" x14ac:dyDescent="0.2">
      <c r="A2406" s="63" t="s">
        <v>7015</v>
      </c>
    </row>
    <row r="2407" spans="1:2" x14ac:dyDescent="0.2">
      <c r="A2407" s="63" t="s">
        <v>7018</v>
      </c>
    </row>
    <row r="2408" spans="1:2" x14ac:dyDescent="0.2">
      <c r="A2408" s="63" t="s">
        <v>7021</v>
      </c>
    </row>
    <row r="2409" spans="1:2" x14ac:dyDescent="0.2">
      <c r="A2409" s="63" t="s">
        <v>7024</v>
      </c>
      <c r="B2409" s="66">
        <v>61</v>
      </c>
    </row>
    <row r="2410" spans="1:2" x14ac:dyDescent="0.2">
      <c r="A2410" s="63" t="s">
        <v>7026</v>
      </c>
    </row>
    <row r="2411" spans="1:2" x14ac:dyDescent="0.2">
      <c r="A2411" s="63" t="s">
        <v>7028</v>
      </c>
    </row>
    <row r="2412" spans="1:2" x14ac:dyDescent="0.2">
      <c r="A2412" s="63" t="s">
        <v>7029</v>
      </c>
    </row>
    <row r="2413" spans="1:2" x14ac:dyDescent="0.2">
      <c r="A2413" s="63" t="s">
        <v>7031</v>
      </c>
    </row>
    <row r="2414" spans="1:2" x14ac:dyDescent="0.2">
      <c r="A2414" s="63" t="s">
        <v>7033</v>
      </c>
    </row>
    <row r="2415" spans="1:2" x14ac:dyDescent="0.2">
      <c r="A2415" s="63" t="s">
        <v>7036</v>
      </c>
      <c r="B2415" s="66">
        <v>452</v>
      </c>
    </row>
    <row r="2416" spans="1:2" x14ac:dyDescent="0.2">
      <c r="A2416" s="63" t="s">
        <v>7038</v>
      </c>
    </row>
    <row r="2417" spans="1:2" x14ac:dyDescent="0.2">
      <c r="A2417" s="63" t="s">
        <v>7041</v>
      </c>
    </row>
    <row r="2418" spans="1:2" x14ac:dyDescent="0.2">
      <c r="A2418" s="63" t="s">
        <v>7042</v>
      </c>
    </row>
    <row r="2419" spans="1:2" x14ac:dyDescent="0.2">
      <c r="A2419" s="63" t="s">
        <v>1205</v>
      </c>
      <c r="B2419" s="66">
        <v>10</v>
      </c>
    </row>
    <row r="2420" spans="1:2" x14ac:dyDescent="0.2">
      <c r="A2420" s="63" t="s">
        <v>7046</v>
      </c>
    </row>
    <row r="2421" spans="1:2" x14ac:dyDescent="0.2">
      <c r="A2421" s="63" t="s">
        <v>7049</v>
      </c>
    </row>
    <row r="2422" spans="1:2" x14ac:dyDescent="0.2">
      <c r="A2422" s="63" t="s">
        <v>7051</v>
      </c>
    </row>
    <row r="2423" spans="1:2" x14ac:dyDescent="0.2">
      <c r="A2423" s="63" t="s">
        <v>7052</v>
      </c>
    </row>
    <row r="2424" spans="1:2" x14ac:dyDescent="0.2">
      <c r="A2424" s="63" t="s">
        <v>7054</v>
      </c>
    </row>
    <row r="2425" spans="1:2" x14ac:dyDescent="0.2">
      <c r="A2425" s="63" t="s">
        <v>7056</v>
      </c>
    </row>
    <row r="2426" spans="1:2" x14ac:dyDescent="0.2">
      <c r="A2426" s="63" t="s">
        <v>7058</v>
      </c>
    </row>
    <row r="2427" spans="1:2" x14ac:dyDescent="0.2">
      <c r="A2427" s="63" t="s">
        <v>7061</v>
      </c>
    </row>
    <row r="2428" spans="1:2" x14ac:dyDescent="0.2">
      <c r="A2428" s="63" t="s">
        <v>7064</v>
      </c>
    </row>
    <row r="2429" spans="1:2" x14ac:dyDescent="0.2">
      <c r="A2429" s="63" t="s">
        <v>7067</v>
      </c>
    </row>
    <row r="2430" spans="1:2" x14ac:dyDescent="0.2">
      <c r="A2430" s="63" t="s">
        <v>1321</v>
      </c>
    </row>
    <row r="2431" spans="1:2" x14ac:dyDescent="0.2">
      <c r="A2431" s="63" t="s">
        <v>7071</v>
      </c>
    </row>
    <row r="2432" spans="1:2" x14ac:dyDescent="0.2">
      <c r="A2432" s="63" t="s">
        <v>7074</v>
      </c>
    </row>
    <row r="2433" spans="1:2" x14ac:dyDescent="0.2">
      <c r="A2433" s="63" t="s">
        <v>7076</v>
      </c>
    </row>
    <row r="2434" spans="1:2" x14ac:dyDescent="0.2">
      <c r="A2434" s="63" t="s">
        <v>7079</v>
      </c>
    </row>
    <row r="2435" spans="1:2" x14ac:dyDescent="0.2">
      <c r="A2435" s="63" t="s">
        <v>7081</v>
      </c>
    </row>
    <row r="2436" spans="1:2" x14ac:dyDescent="0.2">
      <c r="A2436" s="63" t="s">
        <v>1395</v>
      </c>
      <c r="B2436" s="66">
        <v>1200</v>
      </c>
    </row>
    <row r="2437" spans="1:2" x14ac:dyDescent="0.2">
      <c r="A2437" s="63" t="s">
        <v>7085</v>
      </c>
    </row>
    <row r="2438" spans="1:2" x14ac:dyDescent="0.2">
      <c r="A2438" s="63" t="s">
        <v>7086</v>
      </c>
    </row>
    <row r="2439" spans="1:2" x14ac:dyDescent="0.2">
      <c r="A2439" s="63" t="s">
        <v>7089</v>
      </c>
      <c r="B2439" s="66">
        <v>12000</v>
      </c>
    </row>
    <row r="2440" spans="1:2" x14ac:dyDescent="0.2">
      <c r="A2440" s="63" t="s">
        <v>7092</v>
      </c>
    </row>
    <row r="2441" spans="1:2" x14ac:dyDescent="0.2">
      <c r="A2441" s="63" t="s">
        <v>1231</v>
      </c>
    </row>
    <row r="2442" spans="1:2" x14ac:dyDescent="0.2">
      <c r="A2442" s="63" t="s">
        <v>7096</v>
      </c>
    </row>
    <row r="2443" spans="1:2" x14ac:dyDescent="0.2">
      <c r="A2443" s="63" t="s">
        <v>1970</v>
      </c>
    </row>
    <row r="2444" spans="1:2" x14ac:dyDescent="0.2">
      <c r="A2444" s="63" t="s">
        <v>7099</v>
      </c>
    </row>
    <row r="2445" spans="1:2" x14ac:dyDescent="0.2">
      <c r="A2445" s="63" t="s">
        <v>7101</v>
      </c>
      <c r="B2445" s="66">
        <v>6</v>
      </c>
    </row>
    <row r="2446" spans="1:2" x14ac:dyDescent="0.2">
      <c r="A2446" s="63" t="s">
        <v>7104</v>
      </c>
      <c r="B2446" s="66">
        <v>98</v>
      </c>
    </row>
    <row r="2447" spans="1:2" s="49" customFormat="1" x14ac:dyDescent="0.2">
      <c r="A2447" s="26" t="s">
        <v>1540</v>
      </c>
      <c r="B2447" s="66"/>
    </row>
    <row r="2448" spans="1:2" x14ac:dyDescent="0.2">
      <c r="A2448" s="63" t="s">
        <v>7108</v>
      </c>
    </row>
    <row r="2449" spans="1:2" x14ac:dyDescent="0.2">
      <c r="A2449" s="63" t="s">
        <v>7110</v>
      </c>
    </row>
    <row r="2450" spans="1:2" x14ac:dyDescent="0.2">
      <c r="A2450" s="63" t="s">
        <v>7114</v>
      </c>
    </row>
    <row r="2451" spans="1:2" x14ac:dyDescent="0.2">
      <c r="A2451" s="63" t="s">
        <v>7116</v>
      </c>
      <c r="B2451" s="66">
        <v>88</v>
      </c>
    </row>
    <row r="2452" spans="1:2" x14ac:dyDescent="0.2">
      <c r="A2452" s="63" t="s">
        <v>7119</v>
      </c>
    </row>
    <row r="2453" spans="1:2" x14ac:dyDescent="0.2">
      <c r="A2453" s="63" t="s">
        <v>2046</v>
      </c>
      <c r="B2453" s="66">
        <v>5</v>
      </c>
    </row>
    <row r="2454" spans="1:2" x14ac:dyDescent="0.2">
      <c r="A2454" s="63" t="s">
        <v>7123</v>
      </c>
    </row>
    <row r="2455" spans="1:2" x14ac:dyDescent="0.2">
      <c r="A2455" s="63" t="s">
        <v>7125</v>
      </c>
    </row>
    <row r="2456" spans="1:2" x14ac:dyDescent="0.2">
      <c r="A2456" s="63" t="s">
        <v>7127</v>
      </c>
      <c r="B2456" s="66">
        <v>42</v>
      </c>
    </row>
    <row r="2457" spans="1:2" x14ac:dyDescent="0.2">
      <c r="A2457" s="63" t="s">
        <v>7129</v>
      </c>
    </row>
    <row r="2458" spans="1:2" x14ac:dyDescent="0.2">
      <c r="A2458" s="63" t="s">
        <v>7132</v>
      </c>
    </row>
    <row r="2459" spans="1:2" x14ac:dyDescent="0.2">
      <c r="A2459" s="63" t="s">
        <v>7135</v>
      </c>
    </row>
    <row r="2460" spans="1:2" x14ac:dyDescent="0.2">
      <c r="A2460" s="63" t="s">
        <v>7137</v>
      </c>
    </row>
    <row r="2461" spans="1:2" x14ac:dyDescent="0.2">
      <c r="A2461" s="63" t="s">
        <v>7139</v>
      </c>
    </row>
    <row r="2462" spans="1:2" x14ac:dyDescent="0.2">
      <c r="A2462" s="63" t="s">
        <v>7141</v>
      </c>
    </row>
    <row r="2463" spans="1:2" x14ac:dyDescent="0.2">
      <c r="A2463" s="63" t="s">
        <v>7143</v>
      </c>
    </row>
    <row r="2464" spans="1:2" x14ac:dyDescent="0.2">
      <c r="A2464" s="63" t="s">
        <v>7145</v>
      </c>
    </row>
    <row r="2465" spans="1:1" x14ac:dyDescent="0.2">
      <c r="A2465" s="63" t="s">
        <v>7147</v>
      </c>
    </row>
    <row r="2466" spans="1:1" x14ac:dyDescent="0.2">
      <c r="A2466" s="63" t="s">
        <v>7149</v>
      </c>
    </row>
    <row r="2467" spans="1:1" x14ac:dyDescent="0.2">
      <c r="A2467" s="63" t="s">
        <v>7151</v>
      </c>
    </row>
    <row r="2468" spans="1:1" x14ac:dyDescent="0.2">
      <c r="A2468" s="63" t="s">
        <v>7153</v>
      </c>
    </row>
    <row r="2469" spans="1:1" x14ac:dyDescent="0.2">
      <c r="A2469" s="63" t="s">
        <v>7155</v>
      </c>
    </row>
    <row r="2470" spans="1:1" x14ac:dyDescent="0.2">
      <c r="A2470" s="63" t="s">
        <v>7156</v>
      </c>
    </row>
    <row r="2471" spans="1:1" x14ac:dyDescent="0.2">
      <c r="A2471" s="63" t="s">
        <v>1259</v>
      </c>
    </row>
    <row r="2472" spans="1:1" x14ac:dyDescent="0.2">
      <c r="A2472" s="63" t="s">
        <v>1261</v>
      </c>
    </row>
    <row r="2473" spans="1:1" x14ac:dyDescent="0.2">
      <c r="A2473" s="63" t="s">
        <v>7159</v>
      </c>
    </row>
    <row r="2474" spans="1:1" x14ac:dyDescent="0.2">
      <c r="A2474" s="63" t="s">
        <v>7161</v>
      </c>
    </row>
    <row r="2475" spans="1:1" x14ac:dyDescent="0.2">
      <c r="A2475" s="63" t="s">
        <v>7163</v>
      </c>
    </row>
    <row r="2476" spans="1:1" x14ac:dyDescent="0.2">
      <c r="A2476" s="63" t="s">
        <v>7166</v>
      </c>
    </row>
    <row r="2477" spans="1:1" x14ac:dyDescent="0.2">
      <c r="A2477" s="63" t="s">
        <v>7169</v>
      </c>
    </row>
    <row r="2478" spans="1:1" x14ac:dyDescent="0.2">
      <c r="A2478" s="63" t="s">
        <v>7172</v>
      </c>
    </row>
    <row r="2479" spans="1:1" x14ac:dyDescent="0.2">
      <c r="A2479" s="63" t="s">
        <v>7175</v>
      </c>
    </row>
    <row r="2480" spans="1:1" x14ac:dyDescent="0.2">
      <c r="A2480" s="63" t="s">
        <v>7178</v>
      </c>
    </row>
    <row r="2481" spans="1:2" x14ac:dyDescent="0.2">
      <c r="A2481" s="63" t="s">
        <v>7180</v>
      </c>
    </row>
    <row r="2482" spans="1:2" x14ac:dyDescent="0.2">
      <c r="A2482" s="63" t="s">
        <v>7182</v>
      </c>
    </row>
    <row r="2483" spans="1:2" x14ac:dyDescent="0.2">
      <c r="A2483" s="63" t="s">
        <v>7184</v>
      </c>
    </row>
    <row r="2484" spans="1:2" x14ac:dyDescent="0.2">
      <c r="A2484" s="63" t="s">
        <v>1481</v>
      </c>
    </row>
    <row r="2485" spans="1:2" x14ac:dyDescent="0.2">
      <c r="A2485" s="63" t="s">
        <v>7188</v>
      </c>
    </row>
    <row r="2486" spans="1:2" x14ac:dyDescent="0.2">
      <c r="A2486" s="63" t="s">
        <v>1464</v>
      </c>
    </row>
    <row r="2487" spans="1:2" x14ac:dyDescent="0.2">
      <c r="A2487" s="63" t="s">
        <v>7191</v>
      </c>
    </row>
    <row r="2488" spans="1:2" x14ac:dyDescent="0.2">
      <c r="A2488" s="63" t="s">
        <v>7193</v>
      </c>
    </row>
    <row r="2489" spans="1:2" x14ac:dyDescent="0.2">
      <c r="A2489" s="63" t="s">
        <v>7195</v>
      </c>
    </row>
    <row r="2490" spans="1:2" x14ac:dyDescent="0.2">
      <c r="A2490" s="63" t="s">
        <v>7196</v>
      </c>
    </row>
    <row r="2491" spans="1:2" x14ac:dyDescent="0.2">
      <c r="A2491" s="63" t="s">
        <v>7198</v>
      </c>
    </row>
    <row r="2492" spans="1:2" x14ac:dyDescent="0.2">
      <c r="A2492" s="63" t="s">
        <v>7200</v>
      </c>
    </row>
    <row r="2493" spans="1:2" x14ac:dyDescent="0.2">
      <c r="A2493" s="63" t="s">
        <v>7201</v>
      </c>
    </row>
    <row r="2494" spans="1:2" x14ac:dyDescent="0.2">
      <c r="A2494" s="63" t="s">
        <v>1263</v>
      </c>
    </row>
    <row r="2495" spans="1:2" x14ac:dyDescent="0.2">
      <c r="A2495" s="63" t="s">
        <v>1265</v>
      </c>
    </row>
    <row r="2496" spans="1:2" x14ac:dyDescent="0.2">
      <c r="A2496" s="63" t="s">
        <v>7203</v>
      </c>
      <c r="B2496" s="66">
        <v>10</v>
      </c>
    </row>
    <row r="2497" spans="1:2" x14ac:dyDescent="0.2">
      <c r="A2497" s="63" t="s">
        <v>7205</v>
      </c>
    </row>
    <row r="2498" spans="1:2" x14ac:dyDescent="0.2">
      <c r="A2498" s="63" t="s">
        <v>7208</v>
      </c>
    </row>
    <row r="2499" spans="1:2" x14ac:dyDescent="0.2">
      <c r="A2499" s="63" t="s">
        <v>7210</v>
      </c>
    </row>
    <row r="2500" spans="1:2" x14ac:dyDescent="0.2">
      <c r="A2500" s="63" t="s">
        <v>7212</v>
      </c>
    </row>
    <row r="2501" spans="1:2" x14ac:dyDescent="0.2">
      <c r="A2501" s="63" t="s">
        <v>7214</v>
      </c>
    </row>
    <row r="2502" spans="1:2" x14ac:dyDescent="0.2">
      <c r="A2502" s="63" t="s">
        <v>7217</v>
      </c>
    </row>
    <row r="2503" spans="1:2" x14ac:dyDescent="0.2">
      <c r="A2503" s="63" t="s">
        <v>1152</v>
      </c>
      <c r="B2503" s="66">
        <v>3</v>
      </c>
    </row>
    <row r="2504" spans="1:2" x14ac:dyDescent="0.2">
      <c r="A2504" s="63" t="s">
        <v>7221</v>
      </c>
    </row>
    <row r="2505" spans="1:2" x14ac:dyDescent="0.2">
      <c r="A2505" s="63" t="s">
        <v>7223</v>
      </c>
    </row>
    <row r="2506" spans="1:2" x14ac:dyDescent="0.2">
      <c r="A2506" s="63" t="s">
        <v>7225</v>
      </c>
    </row>
    <row r="2507" spans="1:2" x14ac:dyDescent="0.2">
      <c r="A2507" s="63" t="s">
        <v>7228</v>
      </c>
    </row>
    <row r="2508" spans="1:2" x14ac:dyDescent="0.2">
      <c r="A2508" s="63" t="s">
        <v>7231</v>
      </c>
      <c r="B2508" s="66">
        <v>30</v>
      </c>
    </row>
    <row r="2509" spans="1:2" x14ac:dyDescent="0.2">
      <c r="A2509" s="63" t="s">
        <v>7234</v>
      </c>
    </row>
    <row r="2510" spans="1:2" x14ac:dyDescent="0.2">
      <c r="A2510" s="63" t="s">
        <v>7236</v>
      </c>
    </row>
    <row r="2511" spans="1:2" x14ac:dyDescent="0.2">
      <c r="A2511" s="63" t="s">
        <v>7239</v>
      </c>
    </row>
    <row r="2512" spans="1:2" x14ac:dyDescent="0.2">
      <c r="A2512" s="63" t="s">
        <v>7241</v>
      </c>
    </row>
    <row r="2513" spans="1:2" x14ac:dyDescent="0.2">
      <c r="A2513" s="63" t="s">
        <v>7243</v>
      </c>
    </row>
    <row r="2514" spans="1:2" x14ac:dyDescent="0.2">
      <c r="A2514" s="63" t="s">
        <v>7246</v>
      </c>
    </row>
    <row r="2515" spans="1:2" x14ac:dyDescent="0.2">
      <c r="A2515" s="63" t="s">
        <v>7248</v>
      </c>
    </row>
    <row r="2516" spans="1:2" x14ac:dyDescent="0.2">
      <c r="A2516" s="63" t="s">
        <v>7250</v>
      </c>
    </row>
    <row r="2517" spans="1:2" x14ac:dyDescent="0.2">
      <c r="A2517" s="63" t="s">
        <v>1921</v>
      </c>
      <c r="B2517" s="66">
        <v>100</v>
      </c>
    </row>
    <row r="2518" spans="1:2" s="49" customFormat="1" x14ac:dyDescent="0.2">
      <c r="A2518" s="26" t="s">
        <v>1423</v>
      </c>
      <c r="B2518" s="66"/>
    </row>
    <row r="2519" spans="1:2" x14ac:dyDescent="0.2">
      <c r="A2519" s="63" t="s">
        <v>7255</v>
      </c>
      <c r="B2519" s="66">
        <v>300</v>
      </c>
    </row>
    <row r="2520" spans="1:2" x14ac:dyDescent="0.2">
      <c r="A2520" s="63" t="s">
        <v>1556</v>
      </c>
    </row>
    <row r="2521" spans="1:2" x14ac:dyDescent="0.2">
      <c r="A2521" s="63" t="s">
        <v>7207</v>
      </c>
    </row>
    <row r="2522" spans="1:2" x14ac:dyDescent="0.2">
      <c r="A2522" s="63" t="s">
        <v>7260</v>
      </c>
    </row>
    <row r="2523" spans="1:2" x14ac:dyDescent="0.2">
      <c r="A2523" s="63" t="s">
        <v>7262</v>
      </c>
      <c r="B2523" s="66">
        <v>48</v>
      </c>
    </row>
    <row r="2524" spans="1:2" x14ac:dyDescent="0.2">
      <c r="A2524" s="63" t="s">
        <v>7264</v>
      </c>
    </row>
    <row r="2525" spans="1:2" s="49" customFormat="1" x14ac:dyDescent="0.2">
      <c r="A2525" s="26" t="s">
        <v>1267</v>
      </c>
      <c r="B2525" s="66"/>
    </row>
    <row r="2526" spans="1:2" x14ac:dyDescent="0.2">
      <c r="A2526" s="63" t="s">
        <v>7267</v>
      </c>
    </row>
    <row r="2527" spans="1:2" x14ac:dyDescent="0.2">
      <c r="A2527" s="63" t="s">
        <v>7270</v>
      </c>
    </row>
    <row r="2528" spans="1:2" x14ac:dyDescent="0.2">
      <c r="A2528" s="63" t="s">
        <v>7272</v>
      </c>
      <c r="B2528" s="66">
        <v>10</v>
      </c>
    </row>
    <row r="2529" spans="1:2" x14ac:dyDescent="0.2">
      <c r="A2529" s="63" t="s">
        <v>7275</v>
      </c>
    </row>
    <row r="2530" spans="1:2" x14ac:dyDescent="0.2">
      <c r="A2530" s="63" t="s">
        <v>7277</v>
      </c>
      <c r="B2530" s="66">
        <v>7</v>
      </c>
    </row>
    <row r="2531" spans="1:2" x14ac:dyDescent="0.2">
      <c r="A2531" s="63" t="s">
        <v>7280</v>
      </c>
      <c r="B2531" s="66">
        <v>1</v>
      </c>
    </row>
    <row r="2532" spans="1:2" x14ac:dyDescent="0.2">
      <c r="A2532" s="63" t="s">
        <v>7282</v>
      </c>
    </row>
    <row r="2533" spans="1:2" x14ac:dyDescent="0.2">
      <c r="A2533" s="63" t="s">
        <v>7284</v>
      </c>
    </row>
    <row r="2534" spans="1:2" x14ac:dyDescent="0.2">
      <c r="A2534" s="63" t="s">
        <v>7285</v>
      </c>
    </row>
    <row r="2535" spans="1:2" x14ac:dyDescent="0.2">
      <c r="A2535" s="63" t="s">
        <v>7287</v>
      </c>
    </row>
    <row r="2536" spans="1:2" x14ac:dyDescent="0.2">
      <c r="A2536" s="63" t="s">
        <v>7290</v>
      </c>
    </row>
    <row r="2537" spans="1:2" x14ac:dyDescent="0.2">
      <c r="A2537" s="63" t="s">
        <v>7293</v>
      </c>
    </row>
    <row r="2538" spans="1:2" s="49" customFormat="1" x14ac:dyDescent="0.2">
      <c r="A2538" s="26" t="s">
        <v>1275</v>
      </c>
      <c r="B2538" s="66"/>
    </row>
    <row r="2539" spans="1:2" x14ac:dyDescent="0.2">
      <c r="A2539" s="63" t="s">
        <v>7296</v>
      </c>
    </row>
    <row r="2540" spans="1:2" x14ac:dyDescent="0.2">
      <c r="A2540" s="63" t="s">
        <v>7298</v>
      </c>
    </row>
    <row r="2541" spans="1:2" x14ac:dyDescent="0.2">
      <c r="A2541" s="63" t="s">
        <v>1171</v>
      </c>
    </row>
    <row r="2542" spans="1:2" x14ac:dyDescent="0.2">
      <c r="A2542" s="63" t="s">
        <v>1136</v>
      </c>
      <c r="B2542" s="66">
        <v>8</v>
      </c>
    </row>
    <row r="2543" spans="1:2" x14ac:dyDescent="0.2">
      <c r="A2543" s="63" t="s">
        <v>7302</v>
      </c>
    </row>
    <row r="2544" spans="1:2" x14ac:dyDescent="0.2">
      <c r="A2544" s="63" t="s">
        <v>7304</v>
      </c>
    </row>
    <row r="2545" spans="1:2" x14ac:dyDescent="0.2">
      <c r="A2545" s="63" t="s">
        <v>7306</v>
      </c>
      <c r="B2545" s="66">
        <v>41</v>
      </c>
    </row>
    <row r="2546" spans="1:2" x14ac:dyDescent="0.2">
      <c r="A2546" s="63" t="s">
        <v>7308</v>
      </c>
    </row>
    <row r="2547" spans="1:2" x14ac:dyDescent="0.2">
      <c r="A2547" s="63" t="s">
        <v>7310</v>
      </c>
    </row>
    <row r="2548" spans="1:2" x14ac:dyDescent="0.2">
      <c r="A2548" s="63" t="s">
        <v>7311</v>
      </c>
    </row>
    <row r="2549" spans="1:2" x14ac:dyDescent="0.2">
      <c r="A2549" s="63" t="s">
        <v>7313</v>
      </c>
    </row>
    <row r="2550" spans="1:2" x14ac:dyDescent="0.2">
      <c r="A2550" s="63" t="s">
        <v>7315</v>
      </c>
    </row>
    <row r="2551" spans="1:2" x14ac:dyDescent="0.2">
      <c r="A2551" s="63" t="s">
        <v>7318</v>
      </c>
    </row>
    <row r="2552" spans="1:2" x14ac:dyDescent="0.2">
      <c r="A2552" s="63" t="s">
        <v>7320</v>
      </c>
    </row>
    <row r="2553" spans="1:2" x14ac:dyDescent="0.2">
      <c r="A2553" s="63" t="s">
        <v>7322</v>
      </c>
    </row>
    <row r="2554" spans="1:2" x14ac:dyDescent="0.2">
      <c r="A2554" s="63" t="s">
        <v>7324</v>
      </c>
    </row>
    <row r="2555" spans="1:2" x14ac:dyDescent="0.2">
      <c r="A2555" s="63" t="s">
        <v>7326</v>
      </c>
    </row>
    <row r="2556" spans="1:2" x14ac:dyDescent="0.2">
      <c r="A2556" s="63" t="s">
        <v>7328</v>
      </c>
    </row>
    <row r="2557" spans="1:2" x14ac:dyDescent="0.2">
      <c r="A2557" s="63" t="s">
        <v>7330</v>
      </c>
    </row>
    <row r="2558" spans="1:2" x14ac:dyDescent="0.2">
      <c r="A2558" s="63" t="s">
        <v>7332</v>
      </c>
    </row>
    <row r="2559" spans="1:2" x14ac:dyDescent="0.2">
      <c r="A2559" s="63" t="s">
        <v>7334</v>
      </c>
      <c r="B2559" s="66">
        <v>12</v>
      </c>
    </row>
    <row r="2560" spans="1:2" x14ac:dyDescent="0.2">
      <c r="A2560" s="63" t="s">
        <v>1764</v>
      </c>
    </row>
    <row r="2561" spans="1:2" x14ac:dyDescent="0.2">
      <c r="A2561" s="63" t="s">
        <v>1772</v>
      </c>
    </row>
    <row r="2562" spans="1:2" x14ac:dyDescent="0.2">
      <c r="A2562" s="63" t="s">
        <v>1770</v>
      </c>
      <c r="B2562" s="66">
        <v>300</v>
      </c>
    </row>
    <row r="2563" spans="1:2" x14ac:dyDescent="0.2">
      <c r="A2563" s="63" t="s">
        <v>1768</v>
      </c>
      <c r="B2563" s="66">
        <v>300</v>
      </c>
    </row>
    <row r="2564" spans="1:2" x14ac:dyDescent="0.2">
      <c r="A2564" s="63" t="s">
        <v>1766</v>
      </c>
      <c r="B2564" s="66">
        <v>300</v>
      </c>
    </row>
    <row r="2565" spans="1:2" x14ac:dyDescent="0.2">
      <c r="A2565" s="63" t="s">
        <v>7341</v>
      </c>
    </row>
    <row r="2566" spans="1:2" x14ac:dyDescent="0.2">
      <c r="A2566" s="63" t="s">
        <v>7343</v>
      </c>
      <c r="B2566" s="66">
        <v>38</v>
      </c>
    </row>
    <row r="2567" spans="1:2" x14ac:dyDescent="0.2">
      <c r="A2567" s="63" t="s">
        <v>1269</v>
      </c>
    </row>
    <row r="2568" spans="1:2" x14ac:dyDescent="0.2">
      <c r="A2568" s="63" t="s">
        <v>7346</v>
      </c>
    </row>
    <row r="2569" spans="1:2" x14ac:dyDescent="0.2">
      <c r="A2569" s="63" t="s">
        <v>1302</v>
      </c>
    </row>
    <row r="2570" spans="1:2" x14ac:dyDescent="0.2">
      <c r="A2570" s="63" t="s">
        <v>7349</v>
      </c>
    </row>
    <row r="2571" spans="1:2" x14ac:dyDescent="0.2">
      <c r="A2571" s="63" t="s">
        <v>7351</v>
      </c>
    </row>
    <row r="2572" spans="1:2" x14ac:dyDescent="0.2">
      <c r="A2572" s="63" t="s">
        <v>7354</v>
      </c>
    </row>
    <row r="2573" spans="1:2" x14ac:dyDescent="0.2">
      <c r="A2573" s="63" t="s">
        <v>7356</v>
      </c>
    </row>
    <row r="2574" spans="1:2" x14ac:dyDescent="0.2">
      <c r="A2574" s="63" t="s">
        <v>7358</v>
      </c>
    </row>
    <row r="2575" spans="1:2" x14ac:dyDescent="0.2">
      <c r="A2575" s="63" t="s">
        <v>7360</v>
      </c>
    </row>
    <row r="2576" spans="1:2" x14ac:dyDescent="0.2">
      <c r="A2576" s="63" t="s">
        <v>7362</v>
      </c>
    </row>
    <row r="2577" spans="1:2" x14ac:dyDescent="0.2">
      <c r="A2577" s="63" t="s">
        <v>7364</v>
      </c>
    </row>
    <row r="2578" spans="1:2" x14ac:dyDescent="0.2">
      <c r="A2578" s="63" t="s">
        <v>7366</v>
      </c>
    </row>
    <row r="2579" spans="1:2" x14ac:dyDescent="0.2">
      <c r="A2579" s="63" t="s">
        <v>7368</v>
      </c>
    </row>
    <row r="2580" spans="1:2" x14ac:dyDescent="0.2">
      <c r="A2580" s="63" t="s">
        <v>7370</v>
      </c>
    </row>
    <row r="2581" spans="1:2" x14ac:dyDescent="0.2">
      <c r="A2581" s="63" t="s">
        <v>7372</v>
      </c>
    </row>
    <row r="2582" spans="1:2" x14ac:dyDescent="0.2">
      <c r="A2582" s="63" t="s">
        <v>7375</v>
      </c>
    </row>
    <row r="2583" spans="1:2" x14ac:dyDescent="0.2">
      <c r="A2583" s="63" t="s">
        <v>7377</v>
      </c>
    </row>
    <row r="2584" spans="1:2" x14ac:dyDescent="0.2">
      <c r="A2584" s="63" t="s">
        <v>7379</v>
      </c>
    </row>
    <row r="2585" spans="1:2" x14ac:dyDescent="0.2">
      <c r="A2585" s="63" t="s">
        <v>7382</v>
      </c>
    </row>
    <row r="2586" spans="1:2" x14ac:dyDescent="0.2">
      <c r="A2586" s="63" t="s">
        <v>7384</v>
      </c>
    </row>
    <row r="2587" spans="1:2" s="49" customFormat="1" x14ac:dyDescent="0.2">
      <c r="A2587" s="26" t="s">
        <v>1273</v>
      </c>
      <c r="B2587" s="66">
        <v>7</v>
      </c>
    </row>
    <row r="2588" spans="1:2" x14ac:dyDescent="0.2">
      <c r="A2588" s="63" t="s">
        <v>7388</v>
      </c>
    </row>
    <row r="2589" spans="1:2" x14ac:dyDescent="0.2">
      <c r="A2589" s="63" t="s">
        <v>7390</v>
      </c>
      <c r="B2589" s="66">
        <v>8</v>
      </c>
    </row>
    <row r="2590" spans="1:2" x14ac:dyDescent="0.2">
      <c r="A2590" s="63" t="s">
        <v>7392</v>
      </c>
    </row>
    <row r="2591" spans="1:2" x14ac:dyDescent="0.2">
      <c r="A2591" s="63" t="s">
        <v>7395</v>
      </c>
    </row>
    <row r="2592" spans="1:2" x14ac:dyDescent="0.2">
      <c r="A2592" s="63" t="s">
        <v>7397</v>
      </c>
    </row>
    <row r="2593" spans="1:2" x14ac:dyDescent="0.2">
      <c r="A2593" s="63" t="s">
        <v>7399</v>
      </c>
    </row>
    <row r="2594" spans="1:2" x14ac:dyDescent="0.2">
      <c r="A2594" s="63" t="s">
        <v>7401</v>
      </c>
    </row>
    <row r="2595" spans="1:2" x14ac:dyDescent="0.2">
      <c r="A2595" s="63" t="s">
        <v>7403</v>
      </c>
    </row>
    <row r="2596" spans="1:2" x14ac:dyDescent="0.2">
      <c r="A2596" s="63" t="s">
        <v>7405</v>
      </c>
    </row>
    <row r="2597" spans="1:2" x14ac:dyDescent="0.2">
      <c r="A2597" s="63" t="s">
        <v>7407</v>
      </c>
    </row>
    <row r="2598" spans="1:2" x14ac:dyDescent="0.2">
      <c r="A2598" s="63" t="s">
        <v>7409</v>
      </c>
    </row>
    <row r="2599" spans="1:2" x14ac:dyDescent="0.2">
      <c r="A2599" s="63" t="s">
        <v>7411</v>
      </c>
    </row>
    <row r="2600" spans="1:2" x14ac:dyDescent="0.2">
      <c r="A2600" s="63" t="s">
        <v>7413</v>
      </c>
    </row>
    <row r="2601" spans="1:2" x14ac:dyDescent="0.2">
      <c r="A2601" s="63" t="s">
        <v>1585</v>
      </c>
    </row>
    <row r="2602" spans="1:2" x14ac:dyDescent="0.2">
      <c r="A2602" s="63" t="s">
        <v>1587</v>
      </c>
    </row>
    <row r="2603" spans="1:2" x14ac:dyDescent="0.2">
      <c r="A2603" s="63" t="s">
        <v>1589</v>
      </c>
    </row>
    <row r="2604" spans="1:2" x14ac:dyDescent="0.2">
      <c r="A2604" s="63" t="s">
        <v>1591</v>
      </c>
    </row>
    <row r="2605" spans="1:2" x14ac:dyDescent="0.2">
      <c r="A2605" s="63" t="s">
        <v>7423</v>
      </c>
    </row>
    <row r="2606" spans="1:2" x14ac:dyDescent="0.2">
      <c r="A2606" s="63" t="s">
        <v>7425</v>
      </c>
    </row>
    <row r="2607" spans="1:2" x14ac:dyDescent="0.2">
      <c r="A2607" s="63" t="s">
        <v>2028</v>
      </c>
      <c r="B2607" s="66">
        <v>143</v>
      </c>
    </row>
    <row r="2608" spans="1:2" x14ac:dyDescent="0.2">
      <c r="A2608" s="63" t="s">
        <v>2040</v>
      </c>
      <c r="B2608" s="66">
        <v>35</v>
      </c>
    </row>
    <row r="2609" spans="1:2" x14ac:dyDescent="0.2">
      <c r="A2609" s="63" t="s">
        <v>7431</v>
      </c>
    </row>
    <row r="2610" spans="1:2" x14ac:dyDescent="0.2">
      <c r="A2610" s="63" t="s">
        <v>7433</v>
      </c>
      <c r="B2610" s="66">
        <v>12390</v>
      </c>
    </row>
    <row r="2611" spans="1:2" x14ac:dyDescent="0.2">
      <c r="A2611" s="63" t="s">
        <v>7435</v>
      </c>
    </row>
    <row r="2612" spans="1:2" x14ac:dyDescent="0.2">
      <c r="A2612" s="63" t="s">
        <v>7438</v>
      </c>
    </row>
    <row r="2613" spans="1:2" x14ac:dyDescent="0.2">
      <c r="A2613" s="63" t="s">
        <v>7439</v>
      </c>
    </row>
    <row r="2614" spans="1:2" x14ac:dyDescent="0.2">
      <c r="A2614" s="63" t="s">
        <v>7441</v>
      </c>
    </row>
    <row r="2615" spans="1:2" x14ac:dyDescent="0.2">
      <c r="A2615" s="63" t="s">
        <v>7443</v>
      </c>
    </row>
    <row r="2616" spans="1:2" x14ac:dyDescent="0.2">
      <c r="A2616" s="63" t="s">
        <v>7445</v>
      </c>
    </row>
    <row r="2617" spans="1:2" x14ac:dyDescent="0.2">
      <c r="A2617" s="63" t="s">
        <v>7447</v>
      </c>
    </row>
    <row r="2618" spans="1:2" x14ac:dyDescent="0.2">
      <c r="A2618" s="63" t="s">
        <v>7449</v>
      </c>
    </row>
    <row r="2619" spans="1:2" x14ac:dyDescent="0.2">
      <c r="A2619" s="63" t="s">
        <v>7450</v>
      </c>
    </row>
    <row r="2620" spans="1:2" x14ac:dyDescent="0.2">
      <c r="A2620" s="63" t="s">
        <v>7452</v>
      </c>
    </row>
    <row r="2621" spans="1:2" x14ac:dyDescent="0.2">
      <c r="A2621" s="63" t="s">
        <v>7454</v>
      </c>
    </row>
    <row r="2622" spans="1:2" x14ac:dyDescent="0.2">
      <c r="A2622" s="63" t="s">
        <v>7456</v>
      </c>
      <c r="B2622" s="66">
        <v>8</v>
      </c>
    </row>
    <row r="2623" spans="1:2" x14ac:dyDescent="0.2">
      <c r="A2623" s="63" t="s">
        <v>7458</v>
      </c>
    </row>
    <row r="2624" spans="1:2" x14ac:dyDescent="0.2">
      <c r="A2624" s="63" t="s">
        <v>7460</v>
      </c>
      <c r="B2624" s="66">
        <v>2000</v>
      </c>
    </row>
    <row r="2625" spans="1:1" x14ac:dyDescent="0.2">
      <c r="A2625" s="63" t="s">
        <v>7462</v>
      </c>
    </row>
    <row r="2626" spans="1:1" x14ac:dyDescent="0.2">
      <c r="A2626" s="63" t="s">
        <v>7464</v>
      </c>
    </row>
    <row r="2627" spans="1:1" x14ac:dyDescent="0.2">
      <c r="A2627" s="63" t="s">
        <v>7466</v>
      </c>
    </row>
    <row r="2628" spans="1:1" x14ac:dyDescent="0.2">
      <c r="A2628" s="63" t="s">
        <v>7468</v>
      </c>
    </row>
    <row r="2629" spans="1:1" x14ac:dyDescent="0.2">
      <c r="A2629" s="63" t="s">
        <v>7469</v>
      </c>
    </row>
    <row r="2630" spans="1:1" x14ac:dyDescent="0.2">
      <c r="A2630" s="63" t="s">
        <v>7471</v>
      </c>
    </row>
    <row r="2631" spans="1:1" x14ac:dyDescent="0.2">
      <c r="A2631" s="63" t="s">
        <v>7473</v>
      </c>
    </row>
    <row r="2632" spans="1:1" x14ac:dyDescent="0.2">
      <c r="A2632" s="63" t="s">
        <v>1241</v>
      </c>
    </row>
    <row r="2633" spans="1:1" x14ac:dyDescent="0.2">
      <c r="A2633" s="63" t="s">
        <v>7476</v>
      </c>
    </row>
    <row r="2634" spans="1:1" x14ac:dyDescent="0.2">
      <c r="A2634" s="63" t="s">
        <v>7478</v>
      </c>
    </row>
    <row r="2635" spans="1:1" x14ac:dyDescent="0.2">
      <c r="A2635" s="63" t="s">
        <v>7480</v>
      </c>
    </row>
    <row r="2636" spans="1:1" x14ac:dyDescent="0.2">
      <c r="A2636" s="63" t="s">
        <v>7482</v>
      </c>
    </row>
    <row r="2637" spans="1:1" x14ac:dyDescent="0.2">
      <c r="A2637" s="63" t="s">
        <v>7484</v>
      </c>
    </row>
    <row r="2638" spans="1:1" x14ac:dyDescent="0.2">
      <c r="A2638" s="63" t="s">
        <v>7487</v>
      </c>
    </row>
    <row r="2639" spans="1:1" x14ac:dyDescent="0.2">
      <c r="A2639" s="63" t="s">
        <v>7490</v>
      </c>
    </row>
    <row r="2640" spans="1:1" x14ac:dyDescent="0.2">
      <c r="A2640" s="63" t="s">
        <v>7492</v>
      </c>
    </row>
    <row r="2641" spans="1:2" x14ac:dyDescent="0.2">
      <c r="A2641" s="63" t="s">
        <v>7493</v>
      </c>
    </row>
    <row r="2642" spans="1:2" x14ac:dyDescent="0.2">
      <c r="A2642" s="63" t="s">
        <v>7496</v>
      </c>
    </row>
    <row r="2643" spans="1:2" x14ac:dyDescent="0.2">
      <c r="A2643" s="63" t="s">
        <v>1457</v>
      </c>
    </row>
    <row r="2644" spans="1:2" x14ac:dyDescent="0.2">
      <c r="A2644" s="63" t="s">
        <v>7498</v>
      </c>
    </row>
    <row r="2645" spans="1:2" x14ac:dyDescent="0.2">
      <c r="A2645" s="63" t="s">
        <v>1329</v>
      </c>
      <c r="B2645" s="66">
        <v>2000</v>
      </c>
    </row>
    <row r="2646" spans="1:2" x14ac:dyDescent="0.2">
      <c r="A2646" s="63" t="s">
        <v>7501</v>
      </c>
    </row>
    <row r="2647" spans="1:2" s="66" customFormat="1" x14ac:dyDescent="0.2">
      <c r="A2647" s="5" t="s">
        <v>1398</v>
      </c>
    </row>
    <row r="2648" spans="1:2" x14ac:dyDescent="0.2">
      <c r="A2648" s="63" t="s">
        <v>7506</v>
      </c>
      <c r="B2648" s="66">
        <v>13</v>
      </c>
    </row>
    <row r="2649" spans="1:2" x14ac:dyDescent="0.2">
      <c r="A2649" s="63" t="s">
        <v>7508</v>
      </c>
    </row>
    <row r="2650" spans="1:2" x14ac:dyDescent="0.2">
      <c r="A2650" s="63" t="s">
        <v>7510</v>
      </c>
    </row>
    <row r="2651" spans="1:2" x14ac:dyDescent="0.2">
      <c r="A2651" s="63" t="s">
        <v>7512</v>
      </c>
    </row>
    <row r="2652" spans="1:2" x14ac:dyDescent="0.2">
      <c r="A2652" s="63" t="s">
        <v>7514</v>
      </c>
      <c r="B2652" s="66">
        <v>200</v>
      </c>
    </row>
    <row r="2653" spans="1:2" x14ac:dyDescent="0.2">
      <c r="A2653" s="63" t="s">
        <v>7516</v>
      </c>
    </row>
    <row r="2654" spans="1:2" x14ac:dyDescent="0.2">
      <c r="A2654" s="63" t="s">
        <v>7518</v>
      </c>
    </row>
    <row r="2655" spans="1:2" x14ac:dyDescent="0.2">
      <c r="A2655" s="63" t="s">
        <v>7520</v>
      </c>
    </row>
    <row r="2656" spans="1:2" x14ac:dyDescent="0.2">
      <c r="A2656" s="63" t="s">
        <v>7522</v>
      </c>
    </row>
    <row r="2657" spans="1:2" x14ac:dyDescent="0.2">
      <c r="A2657" s="63" t="s">
        <v>7524</v>
      </c>
    </row>
    <row r="2658" spans="1:2" x14ac:dyDescent="0.2">
      <c r="A2658" s="63" t="s">
        <v>7526</v>
      </c>
    </row>
    <row r="2659" spans="1:2" x14ac:dyDescent="0.2">
      <c r="A2659" s="63" t="s">
        <v>1476</v>
      </c>
    </row>
    <row r="2660" spans="1:2" x14ac:dyDescent="0.2">
      <c r="A2660" s="63" t="s">
        <v>1472</v>
      </c>
    </row>
    <row r="2661" spans="1:2" x14ac:dyDescent="0.2">
      <c r="A2661" s="63" t="s">
        <v>7528</v>
      </c>
    </row>
    <row r="2662" spans="1:2" x14ac:dyDescent="0.2">
      <c r="A2662" s="63" t="s">
        <v>7530</v>
      </c>
    </row>
    <row r="2663" spans="1:2" x14ac:dyDescent="0.2">
      <c r="A2663" s="63" t="s">
        <v>7531</v>
      </c>
    </row>
    <row r="2664" spans="1:2" x14ac:dyDescent="0.2">
      <c r="A2664" s="63" t="s">
        <v>7533</v>
      </c>
    </row>
    <row r="2665" spans="1:2" x14ac:dyDescent="0.2">
      <c r="A2665" s="63" t="s">
        <v>7535</v>
      </c>
      <c r="B2665" s="66">
        <v>440</v>
      </c>
    </row>
    <row r="2666" spans="1:2" x14ac:dyDescent="0.2">
      <c r="A2666" s="63" t="s">
        <v>7537</v>
      </c>
    </row>
    <row r="2667" spans="1:2" x14ac:dyDescent="0.2">
      <c r="A2667" s="63" t="s">
        <v>7539</v>
      </c>
    </row>
    <row r="2668" spans="1:2" x14ac:dyDescent="0.2">
      <c r="A2668" s="63" t="s">
        <v>7541</v>
      </c>
    </row>
    <row r="2669" spans="1:2" x14ac:dyDescent="0.2">
      <c r="A2669" s="63" t="s">
        <v>7543</v>
      </c>
    </row>
    <row r="2670" spans="1:2" x14ac:dyDescent="0.2">
      <c r="A2670" s="63" t="s">
        <v>7544</v>
      </c>
    </row>
    <row r="2671" spans="1:2" x14ac:dyDescent="0.2">
      <c r="A2671" s="63" t="s">
        <v>7546</v>
      </c>
    </row>
    <row r="2672" spans="1:2" x14ac:dyDescent="0.2">
      <c r="A2672" s="63" t="s">
        <v>7548</v>
      </c>
    </row>
    <row r="2673" spans="1:1" x14ac:dyDescent="0.2">
      <c r="A2673" s="63" t="s">
        <v>7550</v>
      </c>
    </row>
    <row r="2674" spans="1:1" x14ac:dyDescent="0.2">
      <c r="A2674" s="63" t="s">
        <v>7552</v>
      </c>
    </row>
    <row r="2675" spans="1:1" x14ac:dyDescent="0.2">
      <c r="A2675" s="63" t="s">
        <v>7555</v>
      </c>
    </row>
    <row r="2676" spans="1:1" x14ac:dyDescent="0.2">
      <c r="A2676" s="63" t="s">
        <v>1989</v>
      </c>
    </row>
    <row r="2677" spans="1:1" x14ac:dyDescent="0.2">
      <c r="A2677" s="63" t="s">
        <v>7559</v>
      </c>
    </row>
    <row r="2678" spans="1:1" x14ac:dyDescent="0.2">
      <c r="A2678" s="63" t="s">
        <v>1985</v>
      </c>
    </row>
    <row r="2679" spans="1:1" x14ac:dyDescent="0.2">
      <c r="A2679" s="63" t="s">
        <v>7562</v>
      </c>
    </row>
    <row r="2680" spans="1:1" x14ac:dyDescent="0.2">
      <c r="A2680" s="63" t="s">
        <v>7564</v>
      </c>
    </row>
    <row r="2681" spans="1:1" x14ac:dyDescent="0.2">
      <c r="A2681" s="63" t="s">
        <v>7565</v>
      </c>
    </row>
    <row r="2682" spans="1:1" x14ac:dyDescent="0.2">
      <c r="A2682" s="63" t="s">
        <v>7567</v>
      </c>
    </row>
    <row r="2683" spans="1:1" x14ac:dyDescent="0.2">
      <c r="A2683" s="63" t="s">
        <v>7570</v>
      </c>
    </row>
    <row r="2684" spans="1:1" x14ac:dyDescent="0.2">
      <c r="A2684" s="63"/>
    </row>
    <row r="2686" spans="1:1" x14ac:dyDescent="0.2">
      <c r="A2686" s="64" t="s">
        <v>7643</v>
      </c>
    </row>
    <row r="2687" spans="1:1" x14ac:dyDescent="0.2">
      <c r="A2687" s="61" t="s">
        <v>7644</v>
      </c>
    </row>
    <row r="2688" spans="1:1" x14ac:dyDescent="0.2">
      <c r="A2688" s="61" t="s">
        <v>7646</v>
      </c>
    </row>
    <row r="2689" spans="1:1" x14ac:dyDescent="0.2">
      <c r="A2689" s="65" t="s">
        <v>7660</v>
      </c>
    </row>
    <row r="2690" spans="1:1" x14ac:dyDescent="0.2">
      <c r="A2690" s="61" t="s">
        <v>7649</v>
      </c>
    </row>
    <row r="2691" spans="1:1" x14ac:dyDescent="0.2">
      <c r="A2691" s="65" t="s">
        <v>7661</v>
      </c>
    </row>
    <row r="2692" spans="1:1" x14ac:dyDescent="0.2">
      <c r="A2692" s="61" t="s">
        <v>7652</v>
      </c>
    </row>
    <row r="2693" spans="1:1" x14ac:dyDescent="0.2">
      <c r="A2693" s="61" t="s">
        <v>7654</v>
      </c>
    </row>
    <row r="2694" spans="1:1" x14ac:dyDescent="0.2">
      <c r="A2694" s="61" t="s">
        <v>7656</v>
      </c>
    </row>
    <row r="2695" spans="1:1" x14ac:dyDescent="0.2">
      <c r="A2695" s="61" t="s">
        <v>7658</v>
      </c>
    </row>
  </sheetData>
  <phoneticPr fontId="10" type="noConversion"/>
  <conditionalFormatting sqref="A2687">
    <cfRule type="duplicateValues" dxfId="27" priority="9"/>
  </conditionalFormatting>
  <conditionalFormatting sqref="A2688">
    <cfRule type="duplicateValues" dxfId="26" priority="8"/>
  </conditionalFormatting>
  <conditionalFormatting sqref="A2689">
    <cfRule type="duplicateValues" dxfId="25" priority="7"/>
  </conditionalFormatting>
  <conditionalFormatting sqref="A2690">
    <cfRule type="duplicateValues" dxfId="24" priority="6"/>
  </conditionalFormatting>
  <conditionalFormatting sqref="A2691">
    <cfRule type="duplicateValues" dxfId="23" priority="5"/>
  </conditionalFormatting>
  <conditionalFormatting sqref="A2692">
    <cfRule type="duplicateValues" dxfId="22" priority="4"/>
  </conditionalFormatting>
  <conditionalFormatting sqref="A2693">
    <cfRule type="duplicateValues" dxfId="21" priority="3"/>
  </conditionalFormatting>
  <conditionalFormatting sqref="A2694">
    <cfRule type="duplicateValues" dxfId="20" priority="2"/>
  </conditionalFormatting>
  <conditionalFormatting sqref="A2695">
    <cfRule type="duplicateValues" dxfId="19"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96"/>
  <sheetViews>
    <sheetView zoomScale="145" zoomScaleNormal="145" workbookViewId="0">
      <selection activeCell="F18" sqref="F18"/>
    </sheetView>
  </sheetViews>
  <sheetFormatPr defaultRowHeight="14.25" x14ac:dyDescent="0.2"/>
  <cols>
    <col min="1" max="1" width="69.25" style="76" customWidth="1"/>
    <col min="2" max="2" width="40.375" style="76" bestFit="1" customWidth="1"/>
    <col min="3" max="3" width="17.5" style="76" customWidth="1"/>
    <col min="4" max="16384" width="9" style="76"/>
  </cols>
  <sheetData>
    <row r="1" spans="1:3" x14ac:dyDescent="0.2">
      <c r="A1" s="75" t="s">
        <v>7572</v>
      </c>
      <c r="B1" s="75" t="s">
        <v>7573</v>
      </c>
    </row>
    <row r="2" spans="1:3" x14ac:dyDescent="0.2">
      <c r="A2" s="77" t="s">
        <v>2087</v>
      </c>
      <c r="B2" s="77" t="s">
        <v>2088</v>
      </c>
    </row>
    <row r="3" spans="1:3" x14ac:dyDescent="0.2">
      <c r="A3" s="77" t="s">
        <v>2094</v>
      </c>
      <c r="B3" s="82" t="s">
        <v>7751</v>
      </c>
      <c r="C3" s="83" t="s">
        <v>7752</v>
      </c>
    </row>
    <row r="4" spans="1:3" x14ac:dyDescent="0.2">
      <c r="A4" s="77" t="s">
        <v>2116</v>
      </c>
      <c r="B4" s="82" t="s">
        <v>7753</v>
      </c>
      <c r="C4" s="83" t="s">
        <v>7754</v>
      </c>
    </row>
    <row r="5" spans="1:3" x14ac:dyDescent="0.2">
      <c r="A5" s="77" t="s">
        <v>2116</v>
      </c>
      <c r="B5" s="82" t="s">
        <v>7755</v>
      </c>
      <c r="C5" s="83" t="s">
        <v>7756</v>
      </c>
    </row>
    <row r="6" spans="1:3" x14ac:dyDescent="0.2">
      <c r="A6" s="77" t="s">
        <v>2126</v>
      </c>
      <c r="B6" s="82" t="s">
        <v>7757</v>
      </c>
    </row>
    <row r="7" spans="1:3" x14ac:dyDescent="0.2">
      <c r="A7" s="77" t="s">
        <v>2116</v>
      </c>
      <c r="B7" s="77" t="s">
        <v>2129</v>
      </c>
    </row>
    <row r="8" spans="1:3" x14ac:dyDescent="0.2">
      <c r="A8" s="77" t="s">
        <v>2149</v>
      </c>
      <c r="B8" s="77" t="s">
        <v>2117</v>
      </c>
    </row>
    <row r="9" spans="1:3" x14ac:dyDescent="0.2">
      <c r="A9" s="77" t="s">
        <v>2153</v>
      </c>
      <c r="B9" s="77" t="s">
        <v>2117</v>
      </c>
    </row>
    <row r="10" spans="1:3" x14ac:dyDescent="0.2">
      <c r="A10" s="77" t="s">
        <v>2131</v>
      </c>
      <c r="B10" s="77" t="s">
        <v>2155</v>
      </c>
    </row>
    <row r="11" spans="1:3" x14ac:dyDescent="0.2">
      <c r="A11" s="77" t="s">
        <v>2157</v>
      </c>
      <c r="B11" s="77" t="s">
        <v>2158</v>
      </c>
    </row>
    <row r="12" spans="1:3" x14ac:dyDescent="0.2">
      <c r="A12" s="77" t="s">
        <v>2164</v>
      </c>
      <c r="B12" s="77" t="s">
        <v>2117</v>
      </c>
    </row>
    <row r="13" spans="1:3" x14ac:dyDescent="0.2">
      <c r="A13" s="77" t="s">
        <v>2166</v>
      </c>
      <c r="B13" s="77" t="s">
        <v>2117</v>
      </c>
    </row>
    <row r="14" spans="1:3" x14ac:dyDescent="0.2">
      <c r="A14" s="77" t="s">
        <v>2067</v>
      </c>
      <c r="B14" s="77" t="s">
        <v>2170</v>
      </c>
    </row>
    <row r="15" spans="1:3" x14ac:dyDescent="0.2">
      <c r="A15" s="77" t="s">
        <v>2067</v>
      </c>
      <c r="B15" s="77" t="s">
        <v>2172</v>
      </c>
    </row>
    <row r="16" spans="1:3" x14ac:dyDescent="0.2">
      <c r="A16" s="77" t="s">
        <v>2174</v>
      </c>
      <c r="B16" s="77" t="s">
        <v>2175</v>
      </c>
    </row>
    <row r="17" spans="1:2" x14ac:dyDescent="0.2">
      <c r="A17" s="77" t="s">
        <v>2157</v>
      </c>
      <c r="B17" s="77" t="s">
        <v>2187</v>
      </c>
    </row>
    <row r="18" spans="1:2" x14ac:dyDescent="0.2">
      <c r="A18" s="77" t="s">
        <v>2138</v>
      </c>
      <c r="B18" s="77" t="s">
        <v>2119</v>
      </c>
    </row>
    <row r="19" spans="1:2" x14ac:dyDescent="0.2">
      <c r="A19" s="77" t="s">
        <v>2199</v>
      </c>
      <c r="B19" s="77" t="s">
        <v>2200</v>
      </c>
    </row>
    <row r="20" spans="1:2" x14ac:dyDescent="0.2">
      <c r="A20" s="77" t="s">
        <v>2157</v>
      </c>
      <c r="B20" s="77" t="s">
        <v>2204</v>
      </c>
    </row>
    <row r="21" spans="1:2" x14ac:dyDescent="0.2">
      <c r="A21" s="77" t="s">
        <v>2176</v>
      </c>
      <c r="B21" s="77" t="s">
        <v>2206</v>
      </c>
    </row>
    <row r="22" spans="1:2" x14ac:dyDescent="0.2">
      <c r="A22" s="77" t="s">
        <v>2157</v>
      </c>
      <c r="B22" s="77" t="s">
        <v>2214</v>
      </c>
    </row>
    <row r="23" spans="1:2" x14ac:dyDescent="0.2">
      <c r="A23" s="77" t="s">
        <v>2231</v>
      </c>
      <c r="B23" s="77" t="s">
        <v>2117</v>
      </c>
    </row>
    <row r="24" spans="1:2" x14ac:dyDescent="0.2">
      <c r="A24" s="77" t="s">
        <v>2070</v>
      </c>
      <c r="B24" s="77" t="s">
        <v>2337</v>
      </c>
    </row>
    <row r="25" spans="1:2" x14ac:dyDescent="0.2">
      <c r="A25" s="77" t="s">
        <v>2501</v>
      </c>
      <c r="B25" s="78" t="s">
        <v>2502</v>
      </c>
    </row>
    <row r="26" spans="1:2" x14ac:dyDescent="0.2">
      <c r="A26" s="77" t="s">
        <v>2504</v>
      </c>
      <c r="B26" s="78" t="s">
        <v>2505</v>
      </c>
    </row>
    <row r="27" spans="1:2" x14ac:dyDescent="0.2">
      <c r="A27" s="77" t="s">
        <v>2507</v>
      </c>
      <c r="B27" s="78" t="s">
        <v>2508</v>
      </c>
    </row>
    <row r="28" spans="1:2" x14ac:dyDescent="0.2">
      <c r="A28" s="77" t="s">
        <v>2512</v>
      </c>
      <c r="B28" s="78" t="s">
        <v>2513</v>
      </c>
    </row>
    <row r="29" spans="1:2" x14ac:dyDescent="0.2">
      <c r="A29" s="77" t="s">
        <v>2501</v>
      </c>
      <c r="B29" s="78" t="s">
        <v>2517</v>
      </c>
    </row>
    <row r="30" spans="1:2" x14ac:dyDescent="0.2">
      <c r="A30" s="77" t="s">
        <v>2519</v>
      </c>
      <c r="B30" s="78" t="s">
        <v>2520</v>
      </c>
    </row>
    <row r="31" spans="1:2" x14ac:dyDescent="0.2">
      <c r="A31" s="77" t="s">
        <v>2524</v>
      </c>
      <c r="B31" s="78" t="s">
        <v>2525</v>
      </c>
    </row>
    <row r="32" spans="1:2" x14ac:dyDescent="0.2">
      <c r="A32" s="77" t="s">
        <v>2527</v>
      </c>
      <c r="B32" s="78" t="s">
        <v>2528</v>
      </c>
    </row>
    <row r="33" spans="1:2" x14ac:dyDescent="0.2">
      <c r="A33" s="77" t="s">
        <v>2530</v>
      </c>
      <c r="B33" s="78" t="s">
        <v>2531</v>
      </c>
    </row>
    <row r="34" spans="1:2" x14ac:dyDescent="0.2">
      <c r="A34" s="77" t="s">
        <v>2535</v>
      </c>
      <c r="B34" s="78" t="s">
        <v>2536</v>
      </c>
    </row>
    <row r="35" spans="1:2" x14ac:dyDescent="0.2">
      <c r="A35" s="77" t="s">
        <v>2538</v>
      </c>
      <c r="B35" s="78" t="s">
        <v>2539</v>
      </c>
    </row>
    <row r="36" spans="1:2" x14ac:dyDescent="0.2">
      <c r="A36" s="77" t="s">
        <v>2535</v>
      </c>
      <c r="B36" s="78" t="s">
        <v>2541</v>
      </c>
    </row>
    <row r="37" spans="1:2" x14ac:dyDescent="0.2">
      <c r="A37" s="77" t="s">
        <v>2543</v>
      </c>
      <c r="B37" s="78" t="s">
        <v>2544</v>
      </c>
    </row>
    <row r="38" spans="1:2" x14ac:dyDescent="0.2">
      <c r="A38" s="77" t="s">
        <v>2507</v>
      </c>
      <c r="B38" s="78" t="s">
        <v>2548</v>
      </c>
    </row>
    <row r="39" spans="1:2" x14ac:dyDescent="0.2">
      <c r="A39" s="77" t="s">
        <v>2512</v>
      </c>
      <c r="B39" s="78" t="s">
        <v>2550</v>
      </c>
    </row>
    <row r="40" spans="1:2" x14ac:dyDescent="0.2">
      <c r="A40" s="77" t="s">
        <v>2713</v>
      </c>
      <c r="B40" s="77" t="s">
        <v>2714</v>
      </c>
    </row>
    <row r="41" spans="1:2" x14ac:dyDescent="0.2">
      <c r="A41" s="77" t="s">
        <v>2718</v>
      </c>
      <c r="B41" s="77" t="s">
        <v>2719</v>
      </c>
    </row>
    <row r="42" spans="1:2" x14ac:dyDescent="0.2">
      <c r="A42" s="77" t="s">
        <v>2721</v>
      </c>
      <c r="B42" s="77" t="s">
        <v>2541</v>
      </c>
    </row>
    <row r="43" spans="1:2" x14ac:dyDescent="0.2">
      <c r="A43" s="77" t="s">
        <v>2723</v>
      </c>
      <c r="B43" s="77" t="s">
        <v>2724</v>
      </c>
    </row>
    <row r="44" spans="1:2" x14ac:dyDescent="0.2">
      <c r="A44" s="77" t="s">
        <v>2726</v>
      </c>
      <c r="B44" s="77" t="s">
        <v>2727</v>
      </c>
    </row>
    <row r="45" spans="1:2" x14ac:dyDescent="0.2">
      <c r="A45" s="77" t="s">
        <v>2729</v>
      </c>
      <c r="B45" s="77" t="s">
        <v>2730</v>
      </c>
    </row>
    <row r="46" spans="1:2" x14ac:dyDescent="0.2">
      <c r="A46" s="77" t="s">
        <v>2507</v>
      </c>
      <c r="B46" s="77" t="s">
        <v>2736</v>
      </c>
    </row>
    <row r="47" spans="1:2" x14ac:dyDescent="0.2">
      <c r="A47" s="77" t="s">
        <v>2738</v>
      </c>
      <c r="B47" s="77" t="s">
        <v>2739</v>
      </c>
    </row>
    <row r="48" spans="1:2" x14ac:dyDescent="0.2">
      <c r="A48" s="77" t="s">
        <v>2742</v>
      </c>
      <c r="B48" s="77" t="s">
        <v>2743</v>
      </c>
    </row>
    <row r="49" spans="1:2" x14ac:dyDescent="0.2">
      <c r="A49" s="77" t="s">
        <v>2745</v>
      </c>
      <c r="B49" s="77" t="s">
        <v>2746</v>
      </c>
    </row>
    <row r="50" spans="1:2" x14ac:dyDescent="0.2">
      <c r="A50" s="77" t="s">
        <v>2748</v>
      </c>
      <c r="B50" s="77" t="s">
        <v>2749</v>
      </c>
    </row>
    <row r="51" spans="1:2" x14ac:dyDescent="0.2">
      <c r="A51" s="77" t="s">
        <v>2751</v>
      </c>
      <c r="B51" s="77" t="s">
        <v>2752</v>
      </c>
    </row>
    <row r="52" spans="1:2" x14ac:dyDescent="0.2">
      <c r="A52" s="77" t="s">
        <v>2769</v>
      </c>
      <c r="B52" s="77" t="s">
        <v>2770</v>
      </c>
    </row>
    <row r="53" spans="1:2" x14ac:dyDescent="0.2">
      <c r="A53" s="77" t="s">
        <v>2772</v>
      </c>
      <c r="B53" s="77" t="s">
        <v>2773</v>
      </c>
    </row>
    <row r="54" spans="1:2" x14ac:dyDescent="0.2">
      <c r="A54" s="77" t="s">
        <v>2775</v>
      </c>
      <c r="B54" s="77" t="s">
        <v>2776</v>
      </c>
    </row>
    <row r="55" spans="1:2" x14ac:dyDescent="0.2">
      <c r="A55" s="77" t="s">
        <v>2784</v>
      </c>
      <c r="B55" s="77" t="s">
        <v>2746</v>
      </c>
    </row>
    <row r="56" spans="1:2" x14ac:dyDescent="0.2">
      <c r="A56" s="77" t="s">
        <v>2788</v>
      </c>
      <c r="B56" s="77" t="s">
        <v>2789</v>
      </c>
    </row>
    <row r="57" spans="1:2" x14ac:dyDescent="0.2">
      <c r="A57" s="77" t="s">
        <v>2791</v>
      </c>
      <c r="B57" s="77" t="s">
        <v>2792</v>
      </c>
    </row>
    <row r="58" spans="1:2" x14ac:dyDescent="0.2">
      <c r="A58" s="77" t="s">
        <v>2799</v>
      </c>
      <c r="B58" s="77" t="s">
        <v>2800</v>
      </c>
    </row>
    <row r="59" spans="1:2" x14ac:dyDescent="0.2">
      <c r="A59" s="77" t="s">
        <v>2802</v>
      </c>
      <c r="B59" s="77" t="s">
        <v>2803</v>
      </c>
    </row>
    <row r="60" spans="1:2" x14ac:dyDescent="0.2">
      <c r="A60" s="77" t="s">
        <v>2808</v>
      </c>
      <c r="B60" s="77" t="s">
        <v>2704</v>
      </c>
    </row>
    <row r="61" spans="1:2" x14ac:dyDescent="0.2">
      <c r="A61" s="77" t="s">
        <v>2823</v>
      </c>
      <c r="B61" s="77" t="s">
        <v>2824</v>
      </c>
    </row>
    <row r="62" spans="1:2" x14ac:dyDescent="0.2">
      <c r="A62" s="77" t="s">
        <v>2826</v>
      </c>
      <c r="B62" s="77" t="s">
        <v>2704</v>
      </c>
    </row>
    <row r="63" spans="1:2" x14ac:dyDescent="0.2">
      <c r="A63" s="77" t="s">
        <v>2838</v>
      </c>
      <c r="B63" s="77" t="s">
        <v>2839</v>
      </c>
    </row>
    <row r="64" spans="1:2" x14ac:dyDescent="0.2">
      <c r="A64" s="77" t="s">
        <v>3167</v>
      </c>
      <c r="B64" s="77" t="s">
        <v>2411</v>
      </c>
    </row>
    <row r="65" spans="1:2" x14ac:dyDescent="0.2">
      <c r="A65" s="77" t="s">
        <v>3169</v>
      </c>
      <c r="B65" s="77" t="s">
        <v>2411</v>
      </c>
    </row>
    <row r="66" spans="1:2" x14ac:dyDescent="0.2">
      <c r="A66" s="77" t="s">
        <v>3171</v>
      </c>
      <c r="B66" s="77" t="s">
        <v>2411</v>
      </c>
    </row>
    <row r="67" spans="1:2" x14ac:dyDescent="0.2">
      <c r="A67" s="77" t="s">
        <v>3173</v>
      </c>
      <c r="B67" s="77" t="s">
        <v>2411</v>
      </c>
    </row>
    <row r="68" spans="1:2" x14ac:dyDescent="0.2">
      <c r="A68" s="77" t="s">
        <v>3175</v>
      </c>
      <c r="B68" s="77" t="s">
        <v>2411</v>
      </c>
    </row>
    <row r="69" spans="1:2" x14ac:dyDescent="0.2">
      <c r="A69" s="77" t="s">
        <v>3179</v>
      </c>
      <c r="B69" s="77" t="s">
        <v>3180</v>
      </c>
    </row>
    <row r="70" spans="1:2" x14ac:dyDescent="0.2">
      <c r="A70" s="77" t="s">
        <v>3184</v>
      </c>
      <c r="B70" s="77" t="s">
        <v>3185</v>
      </c>
    </row>
    <row r="71" spans="1:2" x14ac:dyDescent="0.2">
      <c r="A71" s="77" t="s">
        <v>3187</v>
      </c>
      <c r="B71" s="77" t="s">
        <v>3189</v>
      </c>
    </row>
    <row r="72" spans="1:2" x14ac:dyDescent="0.2">
      <c r="A72" s="77" t="s">
        <v>3191</v>
      </c>
      <c r="B72" s="77" t="s">
        <v>3192</v>
      </c>
    </row>
    <row r="73" spans="1:2" x14ac:dyDescent="0.2">
      <c r="A73" s="77" t="s">
        <v>3193</v>
      </c>
      <c r="B73" s="77" t="s">
        <v>3195</v>
      </c>
    </row>
    <row r="74" spans="1:2" x14ac:dyDescent="0.2">
      <c r="A74" s="77" t="s">
        <v>3193</v>
      </c>
      <c r="B74" s="77" t="s">
        <v>3197</v>
      </c>
    </row>
    <row r="75" spans="1:2" x14ac:dyDescent="0.2">
      <c r="A75" s="77" t="s">
        <v>3193</v>
      </c>
      <c r="B75" s="77" t="s">
        <v>3199</v>
      </c>
    </row>
    <row r="76" spans="1:2" x14ac:dyDescent="0.2">
      <c r="A76" s="77" t="s">
        <v>3211</v>
      </c>
      <c r="B76" s="79" t="s">
        <v>3212</v>
      </c>
    </row>
    <row r="77" spans="1:2" x14ac:dyDescent="0.2">
      <c r="A77" s="77" t="s">
        <v>3214</v>
      </c>
      <c r="B77" s="77" t="s">
        <v>3215</v>
      </c>
    </row>
    <row r="78" spans="1:2" x14ac:dyDescent="0.2">
      <c r="A78" s="77" t="s">
        <v>2846</v>
      </c>
      <c r="B78" s="77" t="s">
        <v>3221</v>
      </c>
    </row>
    <row r="79" spans="1:2" x14ac:dyDescent="0.2">
      <c r="A79" s="77" t="s">
        <v>4832</v>
      </c>
      <c r="B79" s="77" t="s">
        <v>3185</v>
      </c>
    </row>
    <row r="80" spans="1:2" x14ac:dyDescent="0.2">
      <c r="A80" s="77" t="s">
        <v>4834</v>
      </c>
      <c r="B80" s="77" t="s">
        <v>3185</v>
      </c>
    </row>
    <row r="81" spans="1:2" x14ac:dyDescent="0.2">
      <c r="A81" s="77" t="s">
        <v>4836</v>
      </c>
      <c r="B81" s="77" t="s">
        <v>4837</v>
      </c>
    </row>
    <row r="82" spans="1:2" x14ac:dyDescent="0.2">
      <c r="A82" s="77" t="s">
        <v>4839</v>
      </c>
      <c r="B82" s="77" t="s">
        <v>4837</v>
      </c>
    </row>
    <row r="83" spans="1:2" x14ac:dyDescent="0.2">
      <c r="A83" s="77" t="s">
        <v>4841</v>
      </c>
      <c r="B83" s="77" t="s">
        <v>4842</v>
      </c>
    </row>
    <row r="84" spans="1:2" x14ac:dyDescent="0.2">
      <c r="A84" s="77" t="s">
        <v>4972</v>
      </c>
      <c r="B84" s="77" t="s">
        <v>2411</v>
      </c>
    </row>
    <row r="85" spans="1:2" x14ac:dyDescent="0.2">
      <c r="A85" s="77" t="s">
        <v>5001</v>
      </c>
      <c r="B85" s="77" t="s">
        <v>5002</v>
      </c>
    </row>
    <row r="86" spans="1:2" x14ac:dyDescent="0.2">
      <c r="A86" s="77" t="s">
        <v>5008</v>
      </c>
      <c r="B86" s="77">
        <v>0</v>
      </c>
    </row>
    <row r="87" spans="1:2" x14ac:dyDescent="0.2">
      <c r="A87" s="77" t="s">
        <v>5013</v>
      </c>
      <c r="B87" s="77" t="s">
        <v>5014</v>
      </c>
    </row>
    <row r="88" spans="1:2" x14ac:dyDescent="0.2">
      <c r="A88" s="77" t="s">
        <v>5017</v>
      </c>
      <c r="B88" s="77">
        <v>0</v>
      </c>
    </row>
    <row r="89" spans="1:2" x14ac:dyDescent="0.2">
      <c r="A89" s="77" t="s">
        <v>2157</v>
      </c>
      <c r="B89" s="77">
        <v>1.6</v>
      </c>
    </row>
    <row r="90" spans="1:2" x14ac:dyDescent="0.2">
      <c r="A90" s="77" t="s">
        <v>2176</v>
      </c>
      <c r="B90" s="80" t="s">
        <v>5021</v>
      </c>
    </row>
    <row r="91" spans="1:2" x14ac:dyDescent="0.2">
      <c r="A91" s="77" t="s">
        <v>5052</v>
      </c>
      <c r="B91" s="77" t="s">
        <v>5053</v>
      </c>
    </row>
    <row r="92" spans="1:2" x14ac:dyDescent="0.2">
      <c r="A92" s="77" t="s">
        <v>5056</v>
      </c>
      <c r="B92" s="77" t="s">
        <v>5011</v>
      </c>
    </row>
    <row r="93" spans="1:2" x14ac:dyDescent="0.2">
      <c r="A93" s="77" t="s">
        <v>2766</v>
      </c>
      <c r="B93" s="77" t="s">
        <v>5058</v>
      </c>
    </row>
    <row r="94" spans="1:2" x14ac:dyDescent="0.2">
      <c r="A94" s="77" t="s">
        <v>2766</v>
      </c>
      <c r="B94" s="77" t="s">
        <v>5060</v>
      </c>
    </row>
    <row r="95" spans="1:2" x14ac:dyDescent="0.2">
      <c r="A95" s="77" t="s">
        <v>5062</v>
      </c>
      <c r="B95" s="77">
        <v>0</v>
      </c>
    </row>
    <row r="96" spans="1:2" x14ac:dyDescent="0.2">
      <c r="A96" s="77" t="s">
        <v>2766</v>
      </c>
      <c r="B96" s="77" t="s">
        <v>5066</v>
      </c>
    </row>
    <row r="97" spans="1:2" x14ac:dyDescent="0.2">
      <c r="A97" s="77" t="s">
        <v>5069</v>
      </c>
      <c r="B97" s="77">
        <v>0</v>
      </c>
    </row>
    <row r="98" spans="1:2" x14ac:dyDescent="0.2">
      <c r="A98" s="77" t="s">
        <v>5085</v>
      </c>
      <c r="B98" s="77">
        <v>0</v>
      </c>
    </row>
    <row r="99" spans="1:2" x14ac:dyDescent="0.2">
      <c r="A99" s="77" t="s">
        <v>5087</v>
      </c>
      <c r="B99" s="77" t="s">
        <v>5088</v>
      </c>
    </row>
    <row r="100" spans="1:2" x14ac:dyDescent="0.2">
      <c r="A100" s="77" t="s">
        <v>5090</v>
      </c>
      <c r="B100" s="77">
        <v>0</v>
      </c>
    </row>
    <row r="101" spans="1:2" x14ac:dyDescent="0.2">
      <c r="A101" s="77" t="s">
        <v>5094</v>
      </c>
      <c r="B101" s="77">
        <v>0</v>
      </c>
    </row>
    <row r="102" spans="1:2" x14ac:dyDescent="0.2">
      <c r="A102" s="77" t="s">
        <v>2684</v>
      </c>
      <c r="B102" s="77" t="s">
        <v>5096</v>
      </c>
    </row>
    <row r="103" spans="1:2" x14ac:dyDescent="0.2">
      <c r="A103" s="77" t="s">
        <v>5098</v>
      </c>
      <c r="B103" s="77" t="s">
        <v>5096</v>
      </c>
    </row>
    <row r="104" spans="1:2" x14ac:dyDescent="0.2">
      <c r="A104" s="77" t="s">
        <v>5100</v>
      </c>
      <c r="B104" s="77">
        <v>0</v>
      </c>
    </row>
    <row r="105" spans="1:2" x14ac:dyDescent="0.2">
      <c r="A105" s="77" t="s">
        <v>5102</v>
      </c>
      <c r="B105" s="77">
        <v>0</v>
      </c>
    </row>
    <row r="106" spans="1:2" x14ac:dyDescent="0.2">
      <c r="A106" s="77" t="s">
        <v>5107</v>
      </c>
      <c r="B106" s="77">
        <v>0</v>
      </c>
    </row>
    <row r="107" spans="1:2" x14ac:dyDescent="0.2">
      <c r="A107" s="77" t="s">
        <v>3206</v>
      </c>
      <c r="B107" s="77" t="s">
        <v>5127</v>
      </c>
    </row>
    <row r="108" spans="1:2" x14ac:dyDescent="0.2">
      <c r="A108" s="77" t="s">
        <v>5129</v>
      </c>
      <c r="B108" s="77" t="s">
        <v>5130</v>
      </c>
    </row>
    <row r="109" spans="1:2" x14ac:dyDescent="0.2">
      <c r="A109" s="77" t="s">
        <v>5129</v>
      </c>
      <c r="B109" s="77" t="s">
        <v>5132</v>
      </c>
    </row>
    <row r="110" spans="1:2" x14ac:dyDescent="0.2">
      <c r="A110" s="77" t="s">
        <v>5134</v>
      </c>
      <c r="B110" s="77" t="s">
        <v>5135</v>
      </c>
    </row>
    <row r="111" spans="1:2" x14ac:dyDescent="0.2">
      <c r="A111" s="77" t="s">
        <v>5137</v>
      </c>
      <c r="B111" s="77" t="s">
        <v>5138</v>
      </c>
    </row>
    <row r="112" spans="1:2" x14ac:dyDescent="0.2">
      <c r="A112" s="77" t="s">
        <v>5140</v>
      </c>
      <c r="B112" s="77">
        <v>0</v>
      </c>
    </row>
    <row r="113" spans="1:2" x14ac:dyDescent="0.2">
      <c r="A113" s="77" t="s">
        <v>5142</v>
      </c>
      <c r="B113" s="77">
        <v>0</v>
      </c>
    </row>
    <row r="114" spans="1:2" x14ac:dyDescent="0.2">
      <c r="A114" s="77" t="s">
        <v>5144</v>
      </c>
      <c r="B114" s="77" t="s">
        <v>5145</v>
      </c>
    </row>
    <row r="115" spans="1:2" x14ac:dyDescent="0.2">
      <c r="A115" s="77" t="s">
        <v>5091</v>
      </c>
      <c r="B115" s="77" t="s">
        <v>5147</v>
      </c>
    </row>
    <row r="116" spans="1:2" x14ac:dyDescent="0.2">
      <c r="A116" s="77" t="s">
        <v>5149</v>
      </c>
      <c r="B116" s="77" t="s">
        <v>5150</v>
      </c>
    </row>
    <row r="117" spans="1:2" x14ac:dyDescent="0.2">
      <c r="A117" s="77" t="s">
        <v>5159</v>
      </c>
      <c r="B117" s="77" t="s">
        <v>5160</v>
      </c>
    </row>
    <row r="118" spans="1:2" x14ac:dyDescent="0.2">
      <c r="A118" s="77" t="s">
        <v>5162</v>
      </c>
      <c r="B118" s="77" t="s">
        <v>5163</v>
      </c>
    </row>
    <row r="119" spans="1:2" x14ac:dyDescent="0.2">
      <c r="A119" s="77" t="s">
        <v>5165</v>
      </c>
      <c r="B119" s="77" t="s">
        <v>5166</v>
      </c>
    </row>
    <row r="120" spans="1:2" x14ac:dyDescent="0.2">
      <c r="A120" s="77" t="s">
        <v>2176</v>
      </c>
      <c r="B120" s="77" t="s">
        <v>5169</v>
      </c>
    </row>
    <row r="121" spans="1:2" x14ac:dyDescent="0.2">
      <c r="A121" s="77" t="s">
        <v>2157</v>
      </c>
      <c r="B121" s="77" t="s">
        <v>4999</v>
      </c>
    </row>
    <row r="122" spans="1:2" x14ac:dyDescent="0.2">
      <c r="A122" s="77" t="s">
        <v>2157</v>
      </c>
      <c r="B122" s="77" t="s">
        <v>5163</v>
      </c>
    </row>
    <row r="123" spans="1:2" x14ac:dyDescent="0.2">
      <c r="A123" s="77" t="s">
        <v>2070</v>
      </c>
      <c r="B123" s="77" t="s">
        <v>5177</v>
      </c>
    </row>
    <row r="124" spans="1:2" x14ac:dyDescent="0.2">
      <c r="A124" s="77" t="s">
        <v>2070</v>
      </c>
      <c r="B124" s="77" t="s">
        <v>5179</v>
      </c>
    </row>
    <row r="125" spans="1:2" x14ac:dyDescent="0.2">
      <c r="A125" s="77" t="s">
        <v>5083</v>
      </c>
      <c r="B125" s="77">
        <v>0</v>
      </c>
    </row>
    <row r="126" spans="1:2" x14ac:dyDescent="0.2">
      <c r="A126" s="77" t="s">
        <v>5182</v>
      </c>
      <c r="B126" s="77">
        <v>0</v>
      </c>
    </row>
    <row r="127" spans="1:2" x14ac:dyDescent="0.2">
      <c r="A127" s="77" t="s">
        <v>5184</v>
      </c>
      <c r="B127" s="77">
        <v>0</v>
      </c>
    </row>
    <row r="128" spans="1:2" x14ac:dyDescent="0.2">
      <c r="A128" s="77" t="s">
        <v>5186</v>
      </c>
      <c r="B128" s="77">
        <v>0</v>
      </c>
    </row>
    <row r="129" spans="1:2" x14ac:dyDescent="0.2">
      <c r="A129" s="77" t="s">
        <v>5092</v>
      </c>
      <c r="B129" s="77" t="s">
        <v>5193</v>
      </c>
    </row>
    <row r="130" spans="1:2" x14ac:dyDescent="0.2">
      <c r="A130" s="77" t="s">
        <v>5100</v>
      </c>
      <c r="B130" s="77" t="s">
        <v>5195</v>
      </c>
    </row>
    <row r="131" spans="1:2" x14ac:dyDescent="0.2">
      <c r="A131" s="77" t="s">
        <v>4997</v>
      </c>
      <c r="B131" s="77" t="s">
        <v>5197</v>
      </c>
    </row>
    <row r="132" spans="1:2" x14ac:dyDescent="0.2">
      <c r="A132" s="77" t="s">
        <v>4997</v>
      </c>
      <c r="B132" s="77" t="s">
        <v>5200</v>
      </c>
    </row>
    <row r="133" spans="1:2" x14ac:dyDescent="0.2">
      <c r="A133" s="77" t="s">
        <v>5202</v>
      </c>
      <c r="B133" s="77" t="s">
        <v>5198</v>
      </c>
    </row>
    <row r="134" spans="1:2" x14ac:dyDescent="0.2">
      <c r="A134" s="77" t="s">
        <v>5205</v>
      </c>
      <c r="B134" s="77" t="s">
        <v>5206</v>
      </c>
    </row>
    <row r="135" spans="1:2" x14ac:dyDescent="0.2">
      <c r="A135" s="77" t="s">
        <v>2476</v>
      </c>
      <c r="B135" s="77">
        <v>8120</v>
      </c>
    </row>
    <row r="136" spans="1:2" x14ac:dyDescent="0.2">
      <c r="A136" s="77" t="s">
        <v>5209</v>
      </c>
      <c r="B136" s="77" t="s">
        <v>4998</v>
      </c>
    </row>
    <row r="137" spans="1:2" x14ac:dyDescent="0.2">
      <c r="A137" s="77" t="s">
        <v>5209</v>
      </c>
      <c r="B137" s="77" t="s">
        <v>4999</v>
      </c>
    </row>
    <row r="138" spans="1:2" x14ac:dyDescent="0.2">
      <c r="A138" s="77" t="s">
        <v>5212</v>
      </c>
      <c r="B138" s="77">
        <v>0</v>
      </c>
    </row>
    <row r="139" spans="1:2" x14ac:dyDescent="0.2">
      <c r="A139" s="77" t="s">
        <v>5209</v>
      </c>
      <c r="B139" s="77" t="s">
        <v>5214</v>
      </c>
    </row>
    <row r="140" spans="1:2" x14ac:dyDescent="0.2">
      <c r="A140" s="77" t="s">
        <v>5209</v>
      </c>
      <c r="B140" s="77" t="s">
        <v>5216</v>
      </c>
    </row>
    <row r="141" spans="1:2" x14ac:dyDescent="0.2">
      <c r="A141" s="77" t="s">
        <v>5220</v>
      </c>
      <c r="B141" s="77">
        <v>0</v>
      </c>
    </row>
    <row r="142" spans="1:2" x14ac:dyDescent="0.2">
      <c r="A142" s="77" t="s">
        <v>5233</v>
      </c>
      <c r="B142" s="77" t="s">
        <v>4999</v>
      </c>
    </row>
    <row r="143" spans="1:2" x14ac:dyDescent="0.2">
      <c r="A143" s="77" t="s">
        <v>2176</v>
      </c>
      <c r="B143" s="77" t="s">
        <v>5235</v>
      </c>
    </row>
    <row r="144" spans="1:2" x14ac:dyDescent="0.2">
      <c r="A144" s="77" t="s">
        <v>5237</v>
      </c>
      <c r="B144" s="77" t="s">
        <v>4999</v>
      </c>
    </row>
    <row r="145" spans="1:2" x14ac:dyDescent="0.2">
      <c r="A145" s="77" t="s">
        <v>5239</v>
      </c>
      <c r="B145" s="77">
        <v>0</v>
      </c>
    </row>
    <row r="146" spans="1:2" x14ac:dyDescent="0.2">
      <c r="A146" s="77" t="s">
        <v>5253</v>
      </c>
      <c r="B146" s="77" t="s">
        <v>2550</v>
      </c>
    </row>
    <row r="147" spans="1:2" x14ac:dyDescent="0.2">
      <c r="A147" s="77" t="s">
        <v>5261</v>
      </c>
      <c r="B147" s="77"/>
    </row>
    <row r="148" spans="1:2" x14ac:dyDescent="0.2">
      <c r="A148" s="77" t="s">
        <v>5265</v>
      </c>
      <c r="B148" s="77"/>
    </row>
    <row r="149" spans="1:2" x14ac:dyDescent="0.2">
      <c r="A149" s="77" t="s">
        <v>5268</v>
      </c>
      <c r="B149" s="77"/>
    </row>
    <row r="150" spans="1:2" x14ac:dyDescent="0.2">
      <c r="A150" s="77" t="s">
        <v>5271</v>
      </c>
      <c r="B150" s="77" t="s">
        <v>5272</v>
      </c>
    </row>
    <row r="151" spans="1:2" x14ac:dyDescent="0.2">
      <c r="A151" s="77" t="s">
        <v>5274</v>
      </c>
      <c r="B151" s="77"/>
    </row>
    <row r="152" spans="1:2" x14ac:dyDescent="0.2">
      <c r="A152" s="77" t="s">
        <v>5276</v>
      </c>
      <c r="B152" s="77" t="s">
        <v>5277</v>
      </c>
    </row>
    <row r="153" spans="1:2" x14ac:dyDescent="0.2">
      <c r="A153" s="77" t="s">
        <v>5281</v>
      </c>
      <c r="B153" s="77" t="s">
        <v>5282</v>
      </c>
    </row>
    <row r="154" spans="1:2" x14ac:dyDescent="0.2">
      <c r="A154" s="77" t="s">
        <v>5288</v>
      </c>
      <c r="B154" s="81">
        <v>0</v>
      </c>
    </row>
    <row r="155" spans="1:2" x14ac:dyDescent="0.2">
      <c r="A155" s="77" t="s">
        <v>2827</v>
      </c>
      <c r="B155" s="77">
        <v>0</v>
      </c>
    </row>
    <row r="156" spans="1:2" x14ac:dyDescent="0.2">
      <c r="A156" s="77" t="s">
        <v>2796</v>
      </c>
      <c r="B156" s="77" t="s">
        <v>5291</v>
      </c>
    </row>
    <row r="157" spans="1:2" x14ac:dyDescent="0.2">
      <c r="A157" s="77" t="s">
        <v>3181</v>
      </c>
      <c r="B157" s="77" t="s">
        <v>5293</v>
      </c>
    </row>
    <row r="158" spans="1:2" x14ac:dyDescent="0.2">
      <c r="A158" s="77" t="s">
        <v>2538</v>
      </c>
      <c r="B158" s="77" t="s">
        <v>5295</v>
      </c>
    </row>
    <row r="159" spans="1:2" x14ac:dyDescent="0.2">
      <c r="A159" s="77" t="s">
        <v>5298</v>
      </c>
      <c r="B159" s="77" t="s">
        <v>5299</v>
      </c>
    </row>
    <row r="160" spans="1:2" x14ac:dyDescent="0.2">
      <c r="A160" s="77" t="s">
        <v>5301</v>
      </c>
      <c r="B160" s="77">
        <v>0</v>
      </c>
    </row>
    <row r="161" spans="1:2" x14ac:dyDescent="0.2">
      <c r="A161" s="77" t="s">
        <v>3588</v>
      </c>
      <c r="B161" s="77">
        <v>0</v>
      </c>
    </row>
    <row r="162" spans="1:2" x14ac:dyDescent="0.2">
      <c r="A162" s="77" t="s">
        <v>3404</v>
      </c>
      <c r="B162" s="77" t="s">
        <v>5304</v>
      </c>
    </row>
    <row r="163" spans="1:2" x14ac:dyDescent="0.2">
      <c r="A163" s="77" t="s">
        <v>5306</v>
      </c>
      <c r="B163" s="77" t="s">
        <v>5160</v>
      </c>
    </row>
    <row r="164" spans="1:2" x14ac:dyDescent="0.2">
      <c r="A164" s="77" t="s">
        <v>5309</v>
      </c>
      <c r="B164" s="77" t="s">
        <v>5310</v>
      </c>
    </row>
    <row r="165" spans="1:2" x14ac:dyDescent="0.2">
      <c r="A165" s="77" t="s">
        <v>5312</v>
      </c>
      <c r="B165" s="77" t="s">
        <v>5313</v>
      </c>
    </row>
    <row r="166" spans="1:2" x14ac:dyDescent="0.2">
      <c r="A166" s="77" t="s">
        <v>5315</v>
      </c>
      <c r="B166" s="77" t="s">
        <v>5316</v>
      </c>
    </row>
    <row r="167" spans="1:2" x14ac:dyDescent="0.2">
      <c r="A167" s="77" t="s">
        <v>5318</v>
      </c>
      <c r="B167" s="77" t="s">
        <v>5319</v>
      </c>
    </row>
    <row r="168" spans="1:2" x14ac:dyDescent="0.2">
      <c r="A168" s="77" t="s">
        <v>5323</v>
      </c>
      <c r="B168" s="77" t="s">
        <v>5324</v>
      </c>
    </row>
    <row r="169" spans="1:2" x14ac:dyDescent="0.2">
      <c r="A169" s="77" t="s">
        <v>5326</v>
      </c>
      <c r="B169" s="77" t="s">
        <v>5327</v>
      </c>
    </row>
    <row r="170" spans="1:2" x14ac:dyDescent="0.2">
      <c r="A170" s="77" t="s">
        <v>5331</v>
      </c>
      <c r="B170" s="77" t="s">
        <v>5332</v>
      </c>
    </row>
    <row r="171" spans="1:2" x14ac:dyDescent="0.2">
      <c r="A171" s="77" t="s">
        <v>5334</v>
      </c>
      <c r="B171" s="77" t="s">
        <v>5335</v>
      </c>
    </row>
    <row r="172" spans="1:2" x14ac:dyDescent="0.2">
      <c r="A172" s="77" t="s">
        <v>5337</v>
      </c>
      <c r="B172" s="77" t="s">
        <v>5338</v>
      </c>
    </row>
    <row r="173" spans="1:2" x14ac:dyDescent="0.2">
      <c r="A173" s="77" t="s">
        <v>5340</v>
      </c>
      <c r="B173" s="77" t="s">
        <v>5341</v>
      </c>
    </row>
    <row r="174" spans="1:2" x14ac:dyDescent="0.2">
      <c r="A174" s="77" t="s">
        <v>5343</v>
      </c>
      <c r="B174" s="77" t="s">
        <v>5344</v>
      </c>
    </row>
    <row r="175" spans="1:2" x14ac:dyDescent="0.2">
      <c r="A175" s="77" t="s">
        <v>5346</v>
      </c>
      <c r="B175" s="77" t="s">
        <v>5050</v>
      </c>
    </row>
    <row r="176" spans="1:2" x14ac:dyDescent="0.2">
      <c r="A176" s="77" t="s">
        <v>5348</v>
      </c>
      <c r="B176" s="77" t="s">
        <v>5349</v>
      </c>
    </row>
    <row r="177" spans="1:2" x14ac:dyDescent="0.2">
      <c r="A177" s="77" t="s">
        <v>2443</v>
      </c>
      <c r="B177" s="77" t="s">
        <v>5351</v>
      </c>
    </row>
    <row r="178" spans="1:2" x14ac:dyDescent="0.2">
      <c r="A178" s="77" t="s">
        <v>5356</v>
      </c>
      <c r="B178" s="77" t="s">
        <v>5357</v>
      </c>
    </row>
    <row r="179" spans="1:2" x14ac:dyDescent="0.2">
      <c r="A179" s="77" t="s">
        <v>5359</v>
      </c>
      <c r="B179" s="77" t="s">
        <v>5360</v>
      </c>
    </row>
    <row r="180" spans="1:2" x14ac:dyDescent="0.2">
      <c r="A180" s="77" t="s">
        <v>5362</v>
      </c>
      <c r="B180" s="77" t="s">
        <v>5363</v>
      </c>
    </row>
    <row r="181" spans="1:2" x14ac:dyDescent="0.2">
      <c r="A181" s="77" t="s">
        <v>5365</v>
      </c>
      <c r="B181" s="77" t="s">
        <v>5366</v>
      </c>
    </row>
    <row r="182" spans="1:2" x14ac:dyDescent="0.2">
      <c r="A182" s="77" t="s">
        <v>5369</v>
      </c>
      <c r="B182" s="77">
        <v>0</v>
      </c>
    </row>
    <row r="183" spans="1:2" x14ac:dyDescent="0.2">
      <c r="A183" s="77" t="s">
        <v>5371</v>
      </c>
      <c r="B183" s="77">
        <v>0</v>
      </c>
    </row>
    <row r="184" spans="1:2" x14ac:dyDescent="0.2">
      <c r="A184" s="77" t="s">
        <v>5373</v>
      </c>
      <c r="B184" s="77" t="s">
        <v>5160</v>
      </c>
    </row>
    <row r="185" spans="1:2" x14ac:dyDescent="0.2">
      <c r="A185" s="77" t="s">
        <v>5375</v>
      </c>
      <c r="B185" s="77" t="s">
        <v>5160</v>
      </c>
    </row>
    <row r="186" spans="1:2" x14ac:dyDescent="0.2">
      <c r="A186" s="77" t="s">
        <v>2176</v>
      </c>
      <c r="B186" s="77" t="s">
        <v>5377</v>
      </c>
    </row>
    <row r="187" spans="1:2" x14ac:dyDescent="0.2">
      <c r="A187" s="77" t="s">
        <v>5388</v>
      </c>
      <c r="B187" s="77" t="s">
        <v>4999</v>
      </c>
    </row>
    <row r="188" spans="1:2" x14ac:dyDescent="0.2">
      <c r="A188" s="77" t="s">
        <v>5388</v>
      </c>
      <c r="B188" s="77" t="s">
        <v>5392</v>
      </c>
    </row>
    <row r="189" spans="1:2" x14ac:dyDescent="0.2">
      <c r="A189" s="77" t="s">
        <v>2176</v>
      </c>
      <c r="B189" s="77" t="s">
        <v>5398</v>
      </c>
    </row>
    <row r="190" spans="1:2" x14ac:dyDescent="0.2">
      <c r="A190" s="77" t="s">
        <v>5390</v>
      </c>
      <c r="B190" s="77" t="s">
        <v>5415</v>
      </c>
    </row>
    <row r="191" spans="1:2" x14ac:dyDescent="0.2">
      <c r="A191" s="77" t="s">
        <v>5391</v>
      </c>
      <c r="B191" s="77" t="s">
        <v>5415</v>
      </c>
    </row>
    <row r="192" spans="1:2" x14ac:dyDescent="0.2">
      <c r="A192" s="77" t="s">
        <v>5418</v>
      </c>
      <c r="B192" s="77" t="s">
        <v>5415</v>
      </c>
    </row>
    <row r="193" spans="1:2" x14ac:dyDescent="0.2">
      <c r="A193" s="77" t="s">
        <v>5421</v>
      </c>
      <c r="B193" s="77" t="s">
        <v>5422</v>
      </c>
    </row>
    <row r="194" spans="1:2" x14ac:dyDescent="0.2">
      <c r="A194" s="77" t="s">
        <v>5421</v>
      </c>
      <c r="B194" s="77" t="s">
        <v>5424</v>
      </c>
    </row>
    <row r="195" spans="1:2" x14ac:dyDescent="0.2">
      <c r="A195" s="77" t="s">
        <v>5427</v>
      </c>
      <c r="B195" s="77" t="s">
        <v>5428</v>
      </c>
    </row>
    <row r="196" spans="1:2" x14ac:dyDescent="0.2">
      <c r="A196" s="77" t="s">
        <v>2070</v>
      </c>
      <c r="B196" s="77" t="s">
        <v>5431</v>
      </c>
    </row>
    <row r="197" spans="1:2" x14ac:dyDescent="0.2">
      <c r="A197" s="77" t="s">
        <v>3181</v>
      </c>
      <c r="B197" s="77">
        <v>0</v>
      </c>
    </row>
    <row r="198" spans="1:2" x14ac:dyDescent="0.2">
      <c r="A198" s="77" t="s">
        <v>5381</v>
      </c>
      <c r="B198" s="77">
        <v>0</v>
      </c>
    </row>
    <row r="199" spans="1:2" x14ac:dyDescent="0.2">
      <c r="A199" s="77" t="s">
        <v>5446</v>
      </c>
      <c r="B199" s="77">
        <v>0</v>
      </c>
    </row>
    <row r="200" spans="1:2" x14ac:dyDescent="0.2">
      <c r="A200" s="77" t="s">
        <v>5454</v>
      </c>
      <c r="B200" s="77">
        <v>0</v>
      </c>
    </row>
    <row r="201" spans="1:2" x14ac:dyDescent="0.2">
      <c r="A201" s="77" t="s">
        <v>5457</v>
      </c>
      <c r="B201" s="77" t="s">
        <v>2103</v>
      </c>
    </row>
    <row r="202" spans="1:2" x14ac:dyDescent="0.2">
      <c r="A202" s="77" t="s">
        <v>5459</v>
      </c>
      <c r="B202" s="77">
        <v>0</v>
      </c>
    </row>
    <row r="203" spans="1:2" x14ac:dyDescent="0.2">
      <c r="A203" s="77" t="s">
        <v>5461</v>
      </c>
      <c r="B203" s="77" t="s">
        <v>5462</v>
      </c>
    </row>
    <row r="204" spans="1:2" x14ac:dyDescent="0.2">
      <c r="A204" s="77" t="s">
        <v>5464</v>
      </c>
      <c r="B204" s="77">
        <v>0</v>
      </c>
    </row>
    <row r="205" spans="1:2" x14ac:dyDescent="0.2">
      <c r="A205" s="77" t="s">
        <v>5466</v>
      </c>
      <c r="B205" s="77" t="s">
        <v>5403</v>
      </c>
    </row>
    <row r="206" spans="1:2" x14ac:dyDescent="0.2">
      <c r="A206" s="77" t="s">
        <v>2067</v>
      </c>
      <c r="B206" s="77">
        <v>108</v>
      </c>
    </row>
    <row r="207" spans="1:2" x14ac:dyDescent="0.2">
      <c r="A207" s="77" t="s">
        <v>5481</v>
      </c>
      <c r="B207" s="77" t="s">
        <v>5482</v>
      </c>
    </row>
    <row r="208" spans="1:2" x14ac:dyDescent="0.2">
      <c r="A208" s="77" t="s">
        <v>5519</v>
      </c>
      <c r="B208" s="77" t="s">
        <v>5554</v>
      </c>
    </row>
    <row r="209" spans="1:2" x14ac:dyDescent="0.2">
      <c r="A209" s="77" t="s">
        <v>5519</v>
      </c>
      <c r="B209" s="77" t="s">
        <v>5556</v>
      </c>
    </row>
    <row r="210" spans="1:2" x14ac:dyDescent="0.2">
      <c r="A210" s="77" t="s">
        <v>5519</v>
      </c>
      <c r="B210" s="77" t="s">
        <v>5558</v>
      </c>
    </row>
    <row r="211" spans="1:2" x14ac:dyDescent="0.2">
      <c r="A211" s="77" t="s">
        <v>5569</v>
      </c>
      <c r="B211" s="77">
        <v>0</v>
      </c>
    </row>
    <row r="212" spans="1:2" x14ac:dyDescent="0.2">
      <c r="A212" s="77" t="s">
        <v>5571</v>
      </c>
      <c r="B212" s="77">
        <v>0</v>
      </c>
    </row>
    <row r="213" spans="1:2" x14ac:dyDescent="0.2">
      <c r="A213" s="77" t="s">
        <v>5576</v>
      </c>
      <c r="B213" s="77" t="s">
        <v>5577</v>
      </c>
    </row>
    <row r="214" spans="1:2" x14ac:dyDescent="0.2">
      <c r="A214" s="77" t="s">
        <v>5579</v>
      </c>
      <c r="B214" s="77" t="s">
        <v>5465</v>
      </c>
    </row>
    <row r="215" spans="1:2" x14ac:dyDescent="0.2">
      <c r="A215" s="77" t="s">
        <v>5579</v>
      </c>
      <c r="B215" s="77" t="s">
        <v>5581</v>
      </c>
    </row>
    <row r="216" spans="1:2" x14ac:dyDescent="0.2">
      <c r="A216" s="77" t="s">
        <v>5583</v>
      </c>
      <c r="B216" s="77" t="s">
        <v>5584</v>
      </c>
    </row>
    <row r="217" spans="1:2" x14ac:dyDescent="0.2">
      <c r="A217" s="77" t="s">
        <v>5328</v>
      </c>
      <c r="B217" s="77" t="s">
        <v>5329</v>
      </c>
    </row>
    <row r="218" spans="1:2" x14ac:dyDescent="0.2">
      <c r="A218" s="77" t="s">
        <v>5024</v>
      </c>
      <c r="B218" s="77" t="s">
        <v>5587</v>
      </c>
    </row>
    <row r="219" spans="1:2" x14ac:dyDescent="0.2">
      <c r="A219" s="77" t="s">
        <v>5591</v>
      </c>
      <c r="B219" s="77" t="s">
        <v>1062</v>
      </c>
    </row>
    <row r="220" spans="1:2" x14ac:dyDescent="0.2">
      <c r="A220" s="77" t="s">
        <v>5593</v>
      </c>
      <c r="B220" s="77" t="s">
        <v>1062</v>
      </c>
    </row>
    <row r="221" spans="1:2" x14ac:dyDescent="0.2">
      <c r="A221" s="77" t="s">
        <v>5595</v>
      </c>
      <c r="B221" s="77" t="s">
        <v>1062</v>
      </c>
    </row>
    <row r="222" spans="1:2" x14ac:dyDescent="0.2">
      <c r="A222" s="77" t="s">
        <v>5597</v>
      </c>
      <c r="B222" s="77" t="s">
        <v>1062</v>
      </c>
    </row>
    <row r="223" spans="1:2" x14ac:dyDescent="0.2">
      <c r="A223" s="77" t="s">
        <v>5599</v>
      </c>
      <c r="B223" s="77" t="s">
        <v>1062</v>
      </c>
    </row>
    <row r="224" spans="1:2" x14ac:dyDescent="0.2">
      <c r="A224" s="77" t="s">
        <v>5601</v>
      </c>
      <c r="B224" s="77" t="s">
        <v>1062</v>
      </c>
    </row>
    <row r="225" spans="1:2" x14ac:dyDescent="0.2">
      <c r="A225" s="77" t="s">
        <v>5603</v>
      </c>
      <c r="B225" s="77" t="s">
        <v>1062</v>
      </c>
    </row>
    <row r="226" spans="1:2" x14ac:dyDescent="0.2">
      <c r="A226" s="77" t="s">
        <v>5605</v>
      </c>
      <c r="B226" s="77" t="s">
        <v>1062</v>
      </c>
    </row>
    <row r="227" spans="1:2" x14ac:dyDescent="0.2">
      <c r="A227" s="77" t="s">
        <v>5607</v>
      </c>
      <c r="B227" s="77" t="s">
        <v>1062</v>
      </c>
    </row>
    <row r="228" spans="1:2" x14ac:dyDescent="0.2">
      <c r="A228" s="77" t="s">
        <v>5609</v>
      </c>
      <c r="B228" s="77">
        <v>0</v>
      </c>
    </row>
    <row r="229" spans="1:2" x14ac:dyDescent="0.2">
      <c r="A229" s="77" t="s">
        <v>5611</v>
      </c>
      <c r="B229" s="77">
        <v>0</v>
      </c>
    </row>
    <row r="230" spans="1:2" x14ac:dyDescent="0.2">
      <c r="A230" s="77" t="s">
        <v>5613</v>
      </c>
      <c r="B230" s="77">
        <v>0</v>
      </c>
    </row>
    <row r="231" spans="1:2" x14ac:dyDescent="0.2">
      <c r="A231" s="77" t="s">
        <v>5615</v>
      </c>
      <c r="B231" s="77">
        <v>0</v>
      </c>
    </row>
    <row r="232" spans="1:2" x14ac:dyDescent="0.2">
      <c r="A232" s="77" t="s">
        <v>5367</v>
      </c>
      <c r="B232" s="77">
        <v>0</v>
      </c>
    </row>
    <row r="233" spans="1:2" x14ac:dyDescent="0.2">
      <c r="A233" s="77" t="s">
        <v>5619</v>
      </c>
      <c r="B233" s="77" t="s">
        <v>5620</v>
      </c>
    </row>
    <row r="234" spans="1:2" x14ac:dyDescent="0.2">
      <c r="A234" s="77" t="s">
        <v>3588</v>
      </c>
      <c r="B234" s="77" t="s">
        <v>5627</v>
      </c>
    </row>
    <row r="235" spans="1:2" x14ac:dyDescent="0.2">
      <c r="A235" s="77" t="s">
        <v>3588</v>
      </c>
      <c r="B235" s="77" t="s">
        <v>5638</v>
      </c>
    </row>
    <row r="236" spans="1:2" x14ac:dyDescent="0.2">
      <c r="A236" s="77" t="s">
        <v>5091</v>
      </c>
      <c r="B236" s="77" t="s">
        <v>5679</v>
      </c>
    </row>
    <row r="237" spans="1:2" x14ac:dyDescent="0.2">
      <c r="A237" s="77" t="s">
        <v>2959</v>
      </c>
      <c r="B237" s="77" t="s">
        <v>5681</v>
      </c>
    </row>
    <row r="238" spans="1:2" x14ac:dyDescent="0.2">
      <c r="A238" s="77" t="s">
        <v>2959</v>
      </c>
      <c r="B238" s="77" t="s">
        <v>5683</v>
      </c>
    </row>
    <row r="239" spans="1:2" x14ac:dyDescent="0.2">
      <c r="A239" s="77" t="s">
        <v>2959</v>
      </c>
      <c r="B239" s="77" t="s">
        <v>5685</v>
      </c>
    </row>
    <row r="240" spans="1:2" x14ac:dyDescent="0.2">
      <c r="A240" s="77" t="s">
        <v>5687</v>
      </c>
      <c r="B240" s="77" t="s">
        <v>5688</v>
      </c>
    </row>
    <row r="241" spans="1:2" x14ac:dyDescent="0.2">
      <c r="A241" s="77" t="s">
        <v>5690</v>
      </c>
      <c r="B241" s="77" t="s">
        <v>5425</v>
      </c>
    </row>
    <row r="242" spans="1:2" x14ac:dyDescent="0.2">
      <c r="A242" s="77" t="s">
        <v>5692</v>
      </c>
      <c r="B242" s="77" t="s">
        <v>5425</v>
      </c>
    </row>
    <row r="243" spans="1:2" x14ac:dyDescent="0.2">
      <c r="A243" s="77" t="s">
        <v>5694</v>
      </c>
      <c r="B243" s="77" t="s">
        <v>2071</v>
      </c>
    </row>
    <row r="244" spans="1:2" x14ac:dyDescent="0.2">
      <c r="A244" s="77" t="s">
        <v>3404</v>
      </c>
      <c r="B244" s="77" t="s">
        <v>5696</v>
      </c>
    </row>
    <row r="245" spans="1:2" x14ac:dyDescent="0.2">
      <c r="A245" s="77" t="s">
        <v>3404</v>
      </c>
      <c r="B245" s="77" t="s">
        <v>5700</v>
      </c>
    </row>
    <row r="246" spans="1:2" x14ac:dyDescent="0.2">
      <c r="A246" s="77" t="s">
        <v>3404</v>
      </c>
      <c r="B246" s="77" t="s">
        <v>5703</v>
      </c>
    </row>
    <row r="247" spans="1:2" x14ac:dyDescent="0.2">
      <c r="A247" s="77" t="s">
        <v>3404</v>
      </c>
      <c r="B247" s="77" t="s">
        <v>5705</v>
      </c>
    </row>
    <row r="248" spans="1:2" x14ac:dyDescent="0.2">
      <c r="A248" s="77" t="s">
        <v>3404</v>
      </c>
      <c r="B248" s="77" t="s">
        <v>5707</v>
      </c>
    </row>
    <row r="249" spans="1:2" x14ac:dyDescent="0.2">
      <c r="A249" s="77" t="s">
        <v>3404</v>
      </c>
      <c r="B249" s="77" t="s">
        <v>5709</v>
      </c>
    </row>
    <row r="250" spans="1:2" x14ac:dyDescent="0.2">
      <c r="A250" s="77" t="s">
        <v>3404</v>
      </c>
      <c r="B250" s="77" t="s">
        <v>5711</v>
      </c>
    </row>
    <row r="251" spans="1:2" x14ac:dyDescent="0.2">
      <c r="A251" s="77" t="s">
        <v>3404</v>
      </c>
      <c r="B251" s="77" t="s">
        <v>5713</v>
      </c>
    </row>
    <row r="252" spans="1:2" x14ac:dyDescent="0.2">
      <c r="A252" s="77" t="s">
        <v>3404</v>
      </c>
      <c r="B252" s="77" t="s">
        <v>5715</v>
      </c>
    </row>
    <row r="253" spans="1:2" x14ac:dyDescent="0.2">
      <c r="A253" s="77" t="s">
        <v>3404</v>
      </c>
      <c r="B253" s="77" t="s">
        <v>5724</v>
      </c>
    </row>
    <row r="254" spans="1:2" x14ac:dyDescent="0.2">
      <c r="A254" s="77" t="s">
        <v>3404</v>
      </c>
      <c r="B254" s="77" t="s">
        <v>5726</v>
      </c>
    </row>
    <row r="255" spans="1:2" x14ac:dyDescent="0.2">
      <c r="A255" s="77" t="s">
        <v>3404</v>
      </c>
      <c r="B255" s="77" t="s">
        <v>5729</v>
      </c>
    </row>
    <row r="256" spans="1:2" x14ac:dyDescent="0.2">
      <c r="A256" s="77" t="s">
        <v>3404</v>
      </c>
      <c r="B256" s="77" t="s">
        <v>5731</v>
      </c>
    </row>
    <row r="257" spans="1:2" x14ac:dyDescent="0.2">
      <c r="A257" s="77" t="s">
        <v>5733</v>
      </c>
      <c r="B257" s="77">
        <v>0</v>
      </c>
    </row>
    <row r="258" spans="1:2" x14ac:dyDescent="0.2">
      <c r="A258" s="77" t="s">
        <v>5735</v>
      </c>
      <c r="B258" s="77">
        <v>0</v>
      </c>
    </row>
    <row r="259" spans="1:2" x14ac:dyDescent="0.2">
      <c r="A259" s="77" t="s">
        <v>5737</v>
      </c>
      <c r="B259" s="77" t="s">
        <v>5738</v>
      </c>
    </row>
    <row r="260" spans="1:2" x14ac:dyDescent="0.2">
      <c r="A260" s="77" t="s">
        <v>5742</v>
      </c>
      <c r="B260" s="77" t="s">
        <v>5743</v>
      </c>
    </row>
    <row r="261" spans="1:2" x14ac:dyDescent="0.2">
      <c r="A261" s="77" t="s">
        <v>5746</v>
      </c>
      <c r="B261" s="77">
        <v>0</v>
      </c>
    </row>
    <row r="262" spans="1:2" x14ac:dyDescent="0.2">
      <c r="A262" s="77" t="s">
        <v>5748</v>
      </c>
      <c r="B262" s="77">
        <v>0</v>
      </c>
    </row>
    <row r="263" spans="1:2" x14ac:dyDescent="0.2">
      <c r="A263" s="77" t="s">
        <v>5091</v>
      </c>
      <c r="B263" s="77" t="s">
        <v>5752</v>
      </c>
    </row>
    <row r="264" spans="1:2" x14ac:dyDescent="0.2">
      <c r="A264" s="77" t="s">
        <v>5754</v>
      </c>
      <c r="B264" s="77" t="s">
        <v>2639</v>
      </c>
    </row>
    <row r="265" spans="1:2" x14ac:dyDescent="0.2">
      <c r="A265" s="77" t="s">
        <v>2476</v>
      </c>
      <c r="B265" s="77">
        <v>0</v>
      </c>
    </row>
    <row r="266" spans="1:2" x14ac:dyDescent="0.2">
      <c r="A266" s="77" t="s">
        <v>5764</v>
      </c>
      <c r="B266" s="77" t="s">
        <v>5765</v>
      </c>
    </row>
    <row r="267" spans="1:2" x14ac:dyDescent="0.2">
      <c r="A267" s="77" t="s">
        <v>5768</v>
      </c>
      <c r="B267" s="77" t="s">
        <v>5160</v>
      </c>
    </row>
    <row r="268" spans="1:2" x14ac:dyDescent="0.2">
      <c r="A268" s="77" t="s">
        <v>2070</v>
      </c>
      <c r="B268" s="77" t="s">
        <v>5779</v>
      </c>
    </row>
    <row r="269" spans="1:2" x14ac:dyDescent="0.2">
      <c r="A269" s="77" t="s">
        <v>5328</v>
      </c>
      <c r="B269" s="77" t="s">
        <v>5781</v>
      </c>
    </row>
    <row r="270" spans="1:2" x14ac:dyDescent="0.2">
      <c r="A270" s="77" t="s">
        <v>5789</v>
      </c>
      <c r="B270" s="77" t="s">
        <v>5465</v>
      </c>
    </row>
    <row r="271" spans="1:2" x14ac:dyDescent="0.2">
      <c r="A271" s="77" t="s">
        <v>5791</v>
      </c>
      <c r="B271" s="77" t="s">
        <v>5465</v>
      </c>
    </row>
    <row r="272" spans="1:2" x14ac:dyDescent="0.2">
      <c r="A272" s="77" t="s">
        <v>5793</v>
      </c>
      <c r="B272" s="77" t="s">
        <v>5465</v>
      </c>
    </row>
    <row r="273" spans="1:2" x14ac:dyDescent="0.2">
      <c r="A273" s="77" t="s">
        <v>5795</v>
      </c>
      <c r="B273" s="77" t="s">
        <v>5796</v>
      </c>
    </row>
    <row r="274" spans="1:2" x14ac:dyDescent="0.2">
      <c r="A274" s="77" t="s">
        <v>5154</v>
      </c>
      <c r="B274" s="77" t="s">
        <v>5449</v>
      </c>
    </row>
    <row r="275" spans="1:2" x14ac:dyDescent="0.2">
      <c r="A275" s="77" t="s">
        <v>5799</v>
      </c>
      <c r="B275" s="77">
        <v>0</v>
      </c>
    </row>
    <row r="276" spans="1:2" x14ac:dyDescent="0.2">
      <c r="A276" s="77" t="s">
        <v>5801</v>
      </c>
      <c r="B276" s="77">
        <v>0</v>
      </c>
    </row>
    <row r="277" spans="1:2" x14ac:dyDescent="0.2">
      <c r="A277" s="77" t="s">
        <v>5129</v>
      </c>
      <c r="B277" s="77">
        <v>0</v>
      </c>
    </row>
    <row r="278" spans="1:2" x14ac:dyDescent="0.2">
      <c r="A278" s="77" t="s">
        <v>5804</v>
      </c>
      <c r="B278" s="77">
        <v>0</v>
      </c>
    </row>
    <row r="279" spans="1:2" x14ac:dyDescent="0.2">
      <c r="A279" s="77" t="s">
        <v>5154</v>
      </c>
      <c r="B279" s="77" t="s">
        <v>5807</v>
      </c>
    </row>
    <row r="280" spans="1:2" x14ac:dyDescent="0.2">
      <c r="A280" s="77" t="s">
        <v>5813</v>
      </c>
      <c r="B280" s="77" t="s">
        <v>5428</v>
      </c>
    </row>
    <row r="281" spans="1:2" x14ac:dyDescent="0.2">
      <c r="A281" s="77" t="s">
        <v>5815</v>
      </c>
      <c r="B281" s="77" t="s">
        <v>5424</v>
      </c>
    </row>
    <row r="282" spans="1:2" x14ac:dyDescent="0.2">
      <c r="A282" s="77" t="s">
        <v>5817</v>
      </c>
      <c r="B282" s="77" t="s">
        <v>5424</v>
      </c>
    </row>
    <row r="283" spans="1:2" x14ac:dyDescent="0.2">
      <c r="A283" s="77" t="s">
        <v>5819</v>
      </c>
      <c r="B283" s="77">
        <v>0</v>
      </c>
    </row>
    <row r="284" spans="1:2" x14ac:dyDescent="0.2">
      <c r="A284" s="77" t="s">
        <v>5822</v>
      </c>
      <c r="B284" s="77">
        <v>0</v>
      </c>
    </row>
    <row r="285" spans="1:2" x14ac:dyDescent="0.2">
      <c r="A285" s="77" t="s">
        <v>5091</v>
      </c>
      <c r="B285" s="77" t="s">
        <v>5679</v>
      </c>
    </row>
    <row r="286" spans="1:2" x14ac:dyDescent="0.2">
      <c r="A286" s="77" t="s">
        <v>5826</v>
      </c>
      <c r="B286" s="77" t="s">
        <v>5827</v>
      </c>
    </row>
    <row r="287" spans="1:2" x14ac:dyDescent="0.2">
      <c r="A287" s="77" t="s">
        <v>5829</v>
      </c>
      <c r="B287" s="77" t="s">
        <v>5830</v>
      </c>
    </row>
    <row r="288" spans="1:2" x14ac:dyDescent="0.2">
      <c r="A288" s="77" t="s">
        <v>5832</v>
      </c>
      <c r="B288" s="77" t="s">
        <v>5833</v>
      </c>
    </row>
    <row r="289" spans="1:2" x14ac:dyDescent="0.2">
      <c r="A289" s="77" t="s">
        <v>3404</v>
      </c>
      <c r="B289" s="77" t="s">
        <v>5842</v>
      </c>
    </row>
    <row r="290" spans="1:2" x14ac:dyDescent="0.2">
      <c r="A290" s="77" t="s">
        <v>5262</v>
      </c>
      <c r="B290" s="77">
        <v>0</v>
      </c>
    </row>
    <row r="291" spans="1:2" x14ac:dyDescent="0.2">
      <c r="A291" s="77" t="s">
        <v>5883</v>
      </c>
      <c r="B291" s="77" t="s">
        <v>2124</v>
      </c>
    </row>
    <row r="292" spans="1:2" x14ac:dyDescent="0.2">
      <c r="A292" s="77" t="s">
        <v>5885</v>
      </c>
      <c r="B292" s="77" t="s">
        <v>5886</v>
      </c>
    </row>
    <row r="293" spans="1:2" x14ac:dyDescent="0.2">
      <c r="A293" s="77" t="s">
        <v>5888</v>
      </c>
      <c r="B293" s="77" t="s">
        <v>5886</v>
      </c>
    </row>
    <row r="294" spans="1:2" ht="28.5" x14ac:dyDescent="0.2">
      <c r="A294" s="77" t="s">
        <v>5890</v>
      </c>
      <c r="B294" s="77" t="s">
        <v>5891</v>
      </c>
    </row>
    <row r="295" spans="1:2" x14ac:dyDescent="0.2">
      <c r="A295" s="77" t="s">
        <v>5893</v>
      </c>
      <c r="B295" s="77" t="s">
        <v>5891</v>
      </c>
    </row>
    <row r="296" spans="1:2" x14ac:dyDescent="0.2">
      <c r="A296" s="77" t="s">
        <v>5895</v>
      </c>
      <c r="B296" s="77">
        <v>0</v>
      </c>
    </row>
    <row r="297" spans="1:2" x14ac:dyDescent="0.2">
      <c r="A297" s="77" t="s">
        <v>5188</v>
      </c>
      <c r="B297" s="77" t="s">
        <v>5189</v>
      </c>
    </row>
    <row r="298" spans="1:2" x14ac:dyDescent="0.2">
      <c r="A298" s="77" t="s">
        <v>5191</v>
      </c>
      <c r="B298" s="77">
        <v>0</v>
      </c>
    </row>
    <row r="299" spans="1:2" x14ac:dyDescent="0.2">
      <c r="A299" s="77" t="s">
        <v>5899</v>
      </c>
      <c r="B299" s="77" t="s">
        <v>2678</v>
      </c>
    </row>
    <row r="300" spans="1:2" x14ac:dyDescent="0.2">
      <c r="A300" s="77" t="s">
        <v>5900</v>
      </c>
      <c r="B300" s="77" t="s">
        <v>5902</v>
      </c>
    </row>
    <row r="301" spans="1:2" x14ac:dyDescent="0.2">
      <c r="A301" s="77" t="s">
        <v>5633</v>
      </c>
      <c r="B301" s="77" t="s">
        <v>5904</v>
      </c>
    </row>
    <row r="302" spans="1:2" x14ac:dyDescent="0.2">
      <c r="A302" s="77" t="s">
        <v>5633</v>
      </c>
      <c r="B302" s="77" t="s">
        <v>5906</v>
      </c>
    </row>
    <row r="303" spans="1:2" x14ac:dyDescent="0.2">
      <c r="A303" s="77" t="s">
        <v>5930</v>
      </c>
      <c r="B303" s="77" t="s">
        <v>5465</v>
      </c>
    </row>
    <row r="304" spans="1:2" x14ac:dyDescent="0.2">
      <c r="A304" s="77" t="s">
        <v>5932</v>
      </c>
      <c r="B304" s="77" t="s">
        <v>5465</v>
      </c>
    </row>
    <row r="305" spans="1:2" x14ac:dyDescent="0.2">
      <c r="A305" s="77" t="s">
        <v>5353</v>
      </c>
      <c r="B305" s="77" t="s">
        <v>5934</v>
      </c>
    </row>
    <row r="306" spans="1:2" x14ac:dyDescent="0.2">
      <c r="A306" s="77" t="s">
        <v>5937</v>
      </c>
      <c r="B306" s="77">
        <v>0</v>
      </c>
    </row>
    <row r="307" spans="1:2" x14ac:dyDescent="0.2">
      <c r="A307" s="77" t="s">
        <v>5941</v>
      </c>
      <c r="B307" s="77" t="s">
        <v>5769</v>
      </c>
    </row>
    <row r="308" spans="1:2" x14ac:dyDescent="0.2">
      <c r="A308" s="77" t="s">
        <v>2708</v>
      </c>
      <c r="B308" s="77" t="s">
        <v>5943</v>
      </c>
    </row>
    <row r="309" spans="1:2" x14ac:dyDescent="0.2">
      <c r="A309" s="77" t="s">
        <v>5945</v>
      </c>
      <c r="B309" s="77">
        <v>0</v>
      </c>
    </row>
    <row r="310" spans="1:2" x14ac:dyDescent="0.2">
      <c r="A310" s="77" t="s">
        <v>5633</v>
      </c>
      <c r="B310" s="77" t="s">
        <v>5947</v>
      </c>
    </row>
    <row r="311" spans="1:2" x14ac:dyDescent="0.2">
      <c r="A311" s="77" t="s">
        <v>5633</v>
      </c>
      <c r="B311" s="77" t="s">
        <v>5949</v>
      </c>
    </row>
    <row r="312" spans="1:2" x14ac:dyDescent="0.2">
      <c r="A312" s="77" t="s">
        <v>5953</v>
      </c>
      <c r="B312" s="77">
        <v>0</v>
      </c>
    </row>
    <row r="313" spans="1:2" x14ac:dyDescent="0.2">
      <c r="A313" s="77" t="s">
        <v>5955</v>
      </c>
      <c r="B313" s="77" t="s">
        <v>5956</v>
      </c>
    </row>
    <row r="314" spans="1:2" x14ac:dyDescent="0.2">
      <c r="A314" s="77" t="s">
        <v>5955</v>
      </c>
      <c r="B314" s="77" t="s">
        <v>5958</v>
      </c>
    </row>
    <row r="315" spans="1:2" x14ac:dyDescent="0.2">
      <c r="A315" s="77" t="s">
        <v>5960</v>
      </c>
      <c r="B315" s="77">
        <v>0</v>
      </c>
    </row>
    <row r="316" spans="1:2" x14ac:dyDescent="0.2">
      <c r="A316" s="77" t="s">
        <v>5962</v>
      </c>
      <c r="B316" s="77" t="s">
        <v>2647</v>
      </c>
    </row>
    <row r="317" spans="1:2" x14ac:dyDescent="0.2">
      <c r="A317" s="77" t="s">
        <v>5964</v>
      </c>
      <c r="B317" s="77" t="s">
        <v>5965</v>
      </c>
    </row>
    <row r="318" spans="1:2" x14ac:dyDescent="0.2">
      <c r="A318" s="77" t="s">
        <v>5967</v>
      </c>
      <c r="B318" s="77" t="s">
        <v>5968</v>
      </c>
    </row>
    <row r="319" spans="1:2" x14ac:dyDescent="0.2">
      <c r="A319" s="77" t="s">
        <v>5970</v>
      </c>
      <c r="B319" s="77" t="s">
        <v>5971</v>
      </c>
    </row>
    <row r="320" spans="1:2" x14ac:dyDescent="0.2">
      <c r="A320" s="77" t="s">
        <v>5970</v>
      </c>
      <c r="B320" s="77" t="s">
        <v>5973</v>
      </c>
    </row>
    <row r="321" spans="1:2" x14ac:dyDescent="0.2">
      <c r="A321" s="77" t="s">
        <v>5975</v>
      </c>
      <c r="B321" s="77" t="s">
        <v>5976</v>
      </c>
    </row>
    <row r="322" spans="1:2" x14ac:dyDescent="0.2">
      <c r="A322" s="77" t="s">
        <v>5978</v>
      </c>
      <c r="B322" s="82" t="s">
        <v>7612</v>
      </c>
    </row>
    <row r="323" spans="1:2" x14ac:dyDescent="0.2">
      <c r="A323" s="77" t="s">
        <v>5935</v>
      </c>
      <c r="B323" s="77" t="s">
        <v>5980</v>
      </c>
    </row>
    <row r="324" spans="1:2" x14ac:dyDescent="0.2">
      <c r="A324" s="77" t="s">
        <v>5983</v>
      </c>
      <c r="B324" s="77" t="s">
        <v>5984</v>
      </c>
    </row>
    <row r="325" spans="1:2" x14ac:dyDescent="0.2">
      <c r="A325" s="77" t="s">
        <v>5986</v>
      </c>
      <c r="B325" s="77">
        <v>0</v>
      </c>
    </row>
    <row r="326" spans="1:2" x14ac:dyDescent="0.2">
      <c r="A326" s="77" t="s">
        <v>5988</v>
      </c>
      <c r="B326" s="77">
        <v>0</v>
      </c>
    </row>
    <row r="327" spans="1:2" x14ac:dyDescent="0.2">
      <c r="A327" s="77" t="s">
        <v>5123</v>
      </c>
      <c r="B327" s="77" t="s">
        <v>5990</v>
      </c>
    </row>
    <row r="328" spans="1:2" x14ac:dyDescent="0.2">
      <c r="A328" s="77" t="s">
        <v>5992</v>
      </c>
      <c r="B328" s="77">
        <v>0</v>
      </c>
    </row>
    <row r="329" spans="1:2" x14ac:dyDescent="0.2">
      <c r="A329" s="77" t="s">
        <v>5994</v>
      </c>
      <c r="B329" s="77">
        <v>0</v>
      </c>
    </row>
    <row r="330" spans="1:2" x14ac:dyDescent="0.2">
      <c r="A330" s="77" t="s">
        <v>5996</v>
      </c>
      <c r="B330" s="77">
        <v>0</v>
      </c>
    </row>
    <row r="331" spans="1:2" x14ac:dyDescent="0.2">
      <c r="A331" s="77" t="s">
        <v>5998</v>
      </c>
      <c r="B331" s="77">
        <v>0</v>
      </c>
    </row>
    <row r="332" spans="1:2" x14ac:dyDescent="0.2">
      <c r="A332" s="77" t="s">
        <v>6000</v>
      </c>
      <c r="B332" s="77" t="s">
        <v>6001</v>
      </c>
    </row>
    <row r="333" spans="1:2" x14ac:dyDescent="0.2">
      <c r="A333" s="77" t="s">
        <v>6003</v>
      </c>
      <c r="B333" s="77" t="s">
        <v>6004</v>
      </c>
    </row>
    <row r="334" spans="1:2" x14ac:dyDescent="0.2">
      <c r="A334" s="77" t="s">
        <v>6006</v>
      </c>
      <c r="B334" s="77">
        <v>9032002</v>
      </c>
    </row>
    <row r="335" spans="1:2" x14ac:dyDescent="0.2">
      <c r="A335" s="77" t="s">
        <v>6006</v>
      </c>
      <c r="B335" s="77">
        <v>9032602</v>
      </c>
    </row>
    <row r="336" spans="1:2" x14ac:dyDescent="0.2">
      <c r="A336" s="77" t="s">
        <v>6009</v>
      </c>
      <c r="B336" s="77">
        <v>0</v>
      </c>
    </row>
    <row r="337" spans="1:2" x14ac:dyDescent="0.2">
      <c r="A337" s="77" t="s">
        <v>6013</v>
      </c>
      <c r="B337" s="77">
        <v>0</v>
      </c>
    </row>
    <row r="338" spans="1:2" x14ac:dyDescent="0.2">
      <c r="A338" s="77" t="s">
        <v>5616</v>
      </c>
      <c r="B338" s="77">
        <v>0</v>
      </c>
    </row>
    <row r="339" spans="1:2" x14ac:dyDescent="0.2">
      <c r="A339" s="77" t="s">
        <v>6016</v>
      </c>
      <c r="B339" s="77">
        <v>0</v>
      </c>
    </row>
    <row r="340" spans="1:2" x14ac:dyDescent="0.2">
      <c r="A340" s="77" t="s">
        <v>6018</v>
      </c>
      <c r="B340" s="77">
        <v>0</v>
      </c>
    </row>
    <row r="341" spans="1:2" x14ac:dyDescent="0.2">
      <c r="A341" s="77" t="s">
        <v>6020</v>
      </c>
      <c r="B341" s="77" t="s">
        <v>6021</v>
      </c>
    </row>
    <row r="342" spans="1:2" x14ac:dyDescent="0.2">
      <c r="A342" s="77" t="s">
        <v>6023</v>
      </c>
      <c r="B342" s="77" t="s">
        <v>6024</v>
      </c>
    </row>
    <row r="343" spans="1:2" x14ac:dyDescent="0.2">
      <c r="A343" s="77" t="s">
        <v>6029</v>
      </c>
      <c r="B343" s="77" t="s">
        <v>6030</v>
      </c>
    </row>
    <row r="344" spans="1:2" x14ac:dyDescent="0.2">
      <c r="A344" s="77" t="s">
        <v>6029</v>
      </c>
      <c r="B344" s="77" t="s">
        <v>6032</v>
      </c>
    </row>
    <row r="345" spans="1:2" x14ac:dyDescent="0.2">
      <c r="A345" s="77" t="s">
        <v>6034</v>
      </c>
      <c r="B345" s="77">
        <v>0</v>
      </c>
    </row>
    <row r="346" spans="1:2" x14ac:dyDescent="0.2">
      <c r="A346" s="77" t="s">
        <v>6036</v>
      </c>
      <c r="B346" s="77">
        <v>0</v>
      </c>
    </row>
    <row r="347" spans="1:2" x14ac:dyDescent="0.2">
      <c r="A347" s="77" t="s">
        <v>6034</v>
      </c>
      <c r="B347" s="77">
        <v>0</v>
      </c>
    </row>
    <row r="348" spans="1:2" x14ac:dyDescent="0.2">
      <c r="A348" s="77" t="s">
        <v>6036</v>
      </c>
      <c r="B348" s="77">
        <v>0</v>
      </c>
    </row>
    <row r="349" spans="1:2" x14ac:dyDescent="0.2">
      <c r="A349" s="77" t="s">
        <v>6040</v>
      </c>
      <c r="B349" s="77">
        <v>0</v>
      </c>
    </row>
    <row r="350" spans="1:2" x14ac:dyDescent="0.2">
      <c r="A350" s="77" t="s">
        <v>6042</v>
      </c>
      <c r="B350" s="77">
        <v>0</v>
      </c>
    </row>
    <row r="351" spans="1:2" x14ac:dyDescent="0.2">
      <c r="A351" s="77" t="s">
        <v>6044</v>
      </c>
      <c r="B351" s="77">
        <v>0</v>
      </c>
    </row>
    <row r="352" spans="1:2" x14ac:dyDescent="0.2">
      <c r="A352" s="77" t="s">
        <v>6046</v>
      </c>
      <c r="B352" s="77">
        <v>0</v>
      </c>
    </row>
    <row r="353" spans="1:2" x14ac:dyDescent="0.2">
      <c r="A353" s="77" t="s">
        <v>6048</v>
      </c>
      <c r="B353" s="77">
        <v>0</v>
      </c>
    </row>
    <row r="354" spans="1:2" x14ac:dyDescent="0.2">
      <c r="A354" s="77" t="s">
        <v>6046</v>
      </c>
      <c r="B354" s="77">
        <v>0</v>
      </c>
    </row>
    <row r="355" spans="1:2" x14ac:dyDescent="0.2">
      <c r="A355" s="77" t="s">
        <v>6051</v>
      </c>
      <c r="B355" s="77">
        <v>0</v>
      </c>
    </row>
    <row r="356" spans="1:2" x14ac:dyDescent="0.2">
      <c r="A356" s="77" t="s">
        <v>6051</v>
      </c>
      <c r="B356" s="77">
        <v>0</v>
      </c>
    </row>
    <row r="357" spans="1:2" x14ac:dyDescent="0.2">
      <c r="A357" s="77" t="s">
        <v>6054</v>
      </c>
      <c r="B357" s="77">
        <v>0</v>
      </c>
    </row>
    <row r="358" spans="1:2" x14ac:dyDescent="0.2">
      <c r="A358" s="77" t="s">
        <v>6056</v>
      </c>
      <c r="B358" s="77">
        <v>0</v>
      </c>
    </row>
    <row r="359" spans="1:2" x14ac:dyDescent="0.2">
      <c r="A359" s="77" t="s">
        <v>6058</v>
      </c>
      <c r="B359" s="77">
        <v>0</v>
      </c>
    </row>
    <row r="360" spans="1:2" x14ac:dyDescent="0.2">
      <c r="A360" s="77" t="s">
        <v>6060</v>
      </c>
      <c r="B360" s="77">
        <v>0</v>
      </c>
    </row>
    <row r="361" spans="1:2" x14ac:dyDescent="0.2">
      <c r="A361" s="77" t="s">
        <v>6062</v>
      </c>
      <c r="B361" s="77">
        <v>0</v>
      </c>
    </row>
    <row r="362" spans="1:2" x14ac:dyDescent="0.2">
      <c r="A362" s="77" t="s">
        <v>6064</v>
      </c>
      <c r="B362" s="77">
        <v>0</v>
      </c>
    </row>
    <row r="363" spans="1:2" x14ac:dyDescent="0.2">
      <c r="A363" s="77" t="s">
        <v>6066</v>
      </c>
      <c r="B363" s="77">
        <v>0</v>
      </c>
    </row>
    <row r="364" spans="1:2" x14ac:dyDescent="0.2">
      <c r="A364" s="77" t="s">
        <v>6068</v>
      </c>
      <c r="B364" s="77" t="s">
        <v>6069</v>
      </c>
    </row>
    <row r="365" spans="1:2" x14ac:dyDescent="0.2">
      <c r="A365" s="77" t="s">
        <v>6071</v>
      </c>
      <c r="B365" s="77" t="s">
        <v>6072</v>
      </c>
    </row>
    <row r="366" spans="1:2" x14ac:dyDescent="0.2">
      <c r="A366" s="77" t="s">
        <v>6110</v>
      </c>
      <c r="B366" s="77" t="s">
        <v>3192</v>
      </c>
    </row>
    <row r="367" spans="1:2" x14ac:dyDescent="0.2">
      <c r="A367" s="77" t="s">
        <v>6112</v>
      </c>
      <c r="B367" s="77">
        <v>0</v>
      </c>
    </row>
    <row r="368" spans="1:2" x14ac:dyDescent="0.2">
      <c r="A368" s="77" t="s">
        <v>6115</v>
      </c>
      <c r="B368" s="77" t="s">
        <v>6116</v>
      </c>
    </row>
    <row r="369" spans="1:2" x14ac:dyDescent="0.2">
      <c r="A369" s="77" t="s">
        <v>6115</v>
      </c>
      <c r="B369" s="77" t="s">
        <v>6118</v>
      </c>
    </row>
    <row r="370" spans="1:2" x14ac:dyDescent="0.2">
      <c r="A370" s="77" t="s">
        <v>6123</v>
      </c>
      <c r="B370" s="77" t="s">
        <v>6124</v>
      </c>
    </row>
    <row r="371" spans="1:2" x14ac:dyDescent="0.2">
      <c r="A371" s="77" t="s">
        <v>6126</v>
      </c>
      <c r="B371" s="77" t="s">
        <v>6127</v>
      </c>
    </row>
    <row r="372" spans="1:2" x14ac:dyDescent="0.2">
      <c r="A372" s="77" t="s">
        <v>6130</v>
      </c>
      <c r="B372" s="77" t="s">
        <v>6131</v>
      </c>
    </row>
    <row r="373" spans="1:2" x14ac:dyDescent="0.2">
      <c r="A373" s="77" t="s">
        <v>5123</v>
      </c>
      <c r="B373" s="77" t="s">
        <v>6134</v>
      </c>
    </row>
    <row r="374" spans="1:2" x14ac:dyDescent="0.2">
      <c r="A374" s="77" t="s">
        <v>5123</v>
      </c>
      <c r="B374" s="77" t="s">
        <v>6136</v>
      </c>
    </row>
    <row r="375" spans="1:2" x14ac:dyDescent="0.2">
      <c r="A375" s="77" t="s">
        <v>6145</v>
      </c>
      <c r="B375" s="77" t="s">
        <v>5490</v>
      </c>
    </row>
    <row r="376" spans="1:2" x14ac:dyDescent="0.2">
      <c r="A376" s="77" t="s">
        <v>6150</v>
      </c>
      <c r="B376" s="77" t="s">
        <v>6151</v>
      </c>
    </row>
    <row r="377" spans="1:2" x14ac:dyDescent="0.2">
      <c r="A377" s="77" t="s">
        <v>2176</v>
      </c>
      <c r="B377" s="77" t="s">
        <v>6153</v>
      </c>
    </row>
    <row r="378" spans="1:2" x14ac:dyDescent="0.2">
      <c r="A378" s="77" t="s">
        <v>6160</v>
      </c>
      <c r="B378" s="77" t="s">
        <v>6161</v>
      </c>
    </row>
    <row r="379" spans="1:2" x14ac:dyDescent="0.2">
      <c r="A379" s="77" t="s">
        <v>6163</v>
      </c>
      <c r="B379" s="77" t="s">
        <v>6161</v>
      </c>
    </row>
    <row r="380" spans="1:2" x14ac:dyDescent="0.2">
      <c r="A380" s="77" t="s">
        <v>6165</v>
      </c>
      <c r="B380" s="77" t="s">
        <v>6161</v>
      </c>
    </row>
    <row r="381" spans="1:2" x14ac:dyDescent="0.2">
      <c r="A381" s="77" t="s">
        <v>6167</v>
      </c>
      <c r="B381" s="77" t="s">
        <v>6161</v>
      </c>
    </row>
    <row r="382" spans="1:2" x14ac:dyDescent="0.2">
      <c r="A382" s="77" t="s">
        <v>6169</v>
      </c>
      <c r="B382" s="77" t="s">
        <v>4999</v>
      </c>
    </row>
    <row r="383" spans="1:2" x14ac:dyDescent="0.2">
      <c r="A383" s="77" t="s">
        <v>6172</v>
      </c>
      <c r="B383" s="77" t="s">
        <v>6173</v>
      </c>
    </row>
    <row r="384" spans="1:2" x14ac:dyDescent="0.2">
      <c r="A384" s="77" t="s">
        <v>6175</v>
      </c>
      <c r="B384" s="77" t="s">
        <v>5392</v>
      </c>
    </row>
    <row r="385" spans="1:2" x14ac:dyDescent="0.2">
      <c r="A385" s="77" t="s">
        <v>2176</v>
      </c>
      <c r="B385" s="77" t="s">
        <v>5167</v>
      </c>
    </row>
    <row r="386" spans="1:2" x14ac:dyDescent="0.2">
      <c r="A386" s="77" t="s">
        <v>2176</v>
      </c>
      <c r="B386" s="77" t="s">
        <v>5769</v>
      </c>
    </row>
    <row r="387" spans="1:2" x14ac:dyDescent="0.2">
      <c r="A387" s="77" t="s">
        <v>6183</v>
      </c>
      <c r="B387" s="77" t="s">
        <v>6184</v>
      </c>
    </row>
    <row r="388" spans="1:2" x14ac:dyDescent="0.2">
      <c r="A388" s="77" t="s">
        <v>5154</v>
      </c>
      <c r="B388" s="77" t="s">
        <v>5447</v>
      </c>
    </row>
    <row r="389" spans="1:2" x14ac:dyDescent="0.2">
      <c r="A389" s="77" t="s">
        <v>5154</v>
      </c>
      <c r="B389" s="77" t="s">
        <v>6120</v>
      </c>
    </row>
    <row r="390" spans="1:2" x14ac:dyDescent="0.2">
      <c r="A390" s="77" t="s">
        <v>6192</v>
      </c>
      <c r="B390" s="77" t="s">
        <v>6193</v>
      </c>
    </row>
    <row r="391" spans="1:2" x14ac:dyDescent="0.2">
      <c r="A391" s="77" t="s">
        <v>6195</v>
      </c>
      <c r="B391" s="77" t="s">
        <v>6196</v>
      </c>
    </row>
    <row r="392" spans="1:2" x14ac:dyDescent="0.2">
      <c r="A392" s="77" t="s">
        <v>6209</v>
      </c>
      <c r="B392" s="77" t="s">
        <v>6203</v>
      </c>
    </row>
    <row r="393" spans="1:2" x14ac:dyDescent="0.2">
      <c r="A393" s="77" t="s">
        <v>6209</v>
      </c>
      <c r="B393" s="77" t="s">
        <v>6207</v>
      </c>
    </row>
    <row r="394" spans="1:2" x14ac:dyDescent="0.2">
      <c r="A394" s="77" t="s">
        <v>6202</v>
      </c>
      <c r="B394" s="77" t="s">
        <v>6207</v>
      </c>
    </row>
    <row r="395" spans="1:2" x14ac:dyDescent="0.2">
      <c r="A395" s="77" t="s">
        <v>6215</v>
      </c>
      <c r="B395" s="77" t="s">
        <v>6216</v>
      </c>
    </row>
    <row r="396" spans="1:2" x14ac:dyDescent="0.2">
      <c r="A396" s="77" t="s">
        <v>6234</v>
      </c>
      <c r="B396" s="77" t="s">
        <v>6235</v>
      </c>
    </row>
    <row r="397" spans="1:2" x14ac:dyDescent="0.2">
      <c r="A397" s="77" t="s">
        <v>6243</v>
      </c>
      <c r="B397" s="77" t="s">
        <v>6244</v>
      </c>
    </row>
    <row r="398" spans="1:2" x14ac:dyDescent="0.2">
      <c r="A398" s="77" t="s">
        <v>6246</v>
      </c>
      <c r="B398" s="77" t="s">
        <v>6247</v>
      </c>
    </row>
    <row r="399" spans="1:2" x14ac:dyDescent="0.2">
      <c r="A399" s="77" t="s">
        <v>6249</v>
      </c>
      <c r="B399" s="77" t="s">
        <v>6250</v>
      </c>
    </row>
    <row r="400" spans="1:2" x14ac:dyDescent="0.2">
      <c r="A400" s="77" t="s">
        <v>5017</v>
      </c>
      <c r="B400" s="77" t="s">
        <v>6252</v>
      </c>
    </row>
    <row r="401" spans="1:2" x14ac:dyDescent="0.2">
      <c r="A401" s="77" t="s">
        <v>6256</v>
      </c>
      <c r="B401" s="77" t="s">
        <v>5160</v>
      </c>
    </row>
    <row r="402" spans="1:2" x14ac:dyDescent="0.2">
      <c r="A402" s="77" t="s">
        <v>6258</v>
      </c>
      <c r="B402" s="77" t="s">
        <v>5160</v>
      </c>
    </row>
    <row r="403" spans="1:2" x14ac:dyDescent="0.2">
      <c r="A403" s="77" t="s">
        <v>6262</v>
      </c>
      <c r="B403" s="77" t="s">
        <v>6263</v>
      </c>
    </row>
    <row r="404" spans="1:2" x14ac:dyDescent="0.2">
      <c r="A404" s="77" t="s">
        <v>6265</v>
      </c>
      <c r="B404" s="77" t="s">
        <v>6266</v>
      </c>
    </row>
    <row r="405" spans="1:2" x14ac:dyDescent="0.2">
      <c r="A405" s="77" t="s">
        <v>6274</v>
      </c>
      <c r="B405" s="77" t="s">
        <v>6275</v>
      </c>
    </row>
    <row r="406" spans="1:2" x14ac:dyDescent="0.2">
      <c r="A406" s="77" t="s">
        <v>5154</v>
      </c>
      <c r="B406" s="77" t="s">
        <v>6279</v>
      </c>
    </row>
    <row r="407" spans="1:2" x14ac:dyDescent="0.2">
      <c r="A407" s="77" t="s">
        <v>6282</v>
      </c>
      <c r="B407" s="77" t="s">
        <v>4999</v>
      </c>
    </row>
    <row r="408" spans="1:2" x14ac:dyDescent="0.2">
      <c r="A408" s="77" t="s">
        <v>6284</v>
      </c>
      <c r="B408" s="77" t="s">
        <v>5769</v>
      </c>
    </row>
    <row r="409" spans="1:2" x14ac:dyDescent="0.2">
      <c r="A409" s="77" t="s">
        <v>6284</v>
      </c>
      <c r="B409" s="77" t="s">
        <v>5769</v>
      </c>
    </row>
    <row r="410" spans="1:2" x14ac:dyDescent="0.2">
      <c r="A410" s="77" t="s">
        <v>5018</v>
      </c>
      <c r="B410" s="77" t="s">
        <v>6266</v>
      </c>
    </row>
    <row r="411" spans="1:2" x14ac:dyDescent="0.2">
      <c r="A411" s="77" t="s">
        <v>6291</v>
      </c>
      <c r="B411" s="77" t="s">
        <v>6292</v>
      </c>
    </row>
    <row r="412" spans="1:2" x14ac:dyDescent="0.2">
      <c r="A412" s="77" t="s">
        <v>6304</v>
      </c>
      <c r="B412" s="77" t="s">
        <v>6305</v>
      </c>
    </row>
    <row r="413" spans="1:2" x14ac:dyDescent="0.2">
      <c r="A413" s="77" t="s">
        <v>6307</v>
      </c>
      <c r="B413" s="77" t="s">
        <v>6308</v>
      </c>
    </row>
    <row r="414" spans="1:2" x14ac:dyDescent="0.2">
      <c r="A414" s="77" t="s">
        <v>6310</v>
      </c>
      <c r="B414" s="77" t="s">
        <v>6311</v>
      </c>
    </row>
    <row r="415" spans="1:2" x14ac:dyDescent="0.2">
      <c r="A415" s="77" t="s">
        <v>6313</v>
      </c>
      <c r="B415" s="77" t="s">
        <v>6314</v>
      </c>
    </row>
    <row r="416" spans="1:2" x14ac:dyDescent="0.2">
      <c r="A416" s="77" t="s">
        <v>6316</v>
      </c>
      <c r="B416" s="77" t="s">
        <v>6317</v>
      </c>
    </row>
    <row r="417" spans="1:2" x14ac:dyDescent="0.2">
      <c r="A417" s="77" t="s">
        <v>6319</v>
      </c>
      <c r="B417" s="77" t="s">
        <v>6320</v>
      </c>
    </row>
    <row r="418" spans="1:2" x14ac:dyDescent="0.2">
      <c r="A418" s="77" t="s">
        <v>6322</v>
      </c>
      <c r="B418" s="77" t="s">
        <v>6323</v>
      </c>
    </row>
    <row r="419" spans="1:2" x14ac:dyDescent="0.2">
      <c r="A419" s="77" t="s">
        <v>6325</v>
      </c>
      <c r="B419" s="77" t="s">
        <v>6326</v>
      </c>
    </row>
    <row r="420" spans="1:2" x14ac:dyDescent="0.2">
      <c r="A420" s="77" t="s">
        <v>6328</v>
      </c>
      <c r="B420" s="77" t="s">
        <v>6329</v>
      </c>
    </row>
    <row r="421" spans="1:2" x14ac:dyDescent="0.2">
      <c r="A421" s="77" t="s">
        <v>6331</v>
      </c>
      <c r="B421" s="77" t="s">
        <v>5240</v>
      </c>
    </row>
    <row r="422" spans="1:2" x14ac:dyDescent="0.2">
      <c r="A422" s="77" t="s">
        <v>6334</v>
      </c>
      <c r="B422" s="77" t="s">
        <v>6335</v>
      </c>
    </row>
    <row r="423" spans="1:2" x14ac:dyDescent="0.2">
      <c r="A423" s="77" t="s">
        <v>6337</v>
      </c>
      <c r="B423" s="77" t="s">
        <v>6338</v>
      </c>
    </row>
    <row r="424" spans="1:2" x14ac:dyDescent="0.2">
      <c r="A424" s="77" t="s">
        <v>6340</v>
      </c>
      <c r="B424" s="77" t="s">
        <v>6341</v>
      </c>
    </row>
    <row r="425" spans="1:2" x14ac:dyDescent="0.2">
      <c r="A425" s="77" t="s">
        <v>6343</v>
      </c>
      <c r="B425" s="77" t="s">
        <v>6344</v>
      </c>
    </row>
    <row r="426" spans="1:2" x14ac:dyDescent="0.2">
      <c r="A426" s="77" t="s">
        <v>6346</v>
      </c>
      <c r="B426" s="77" t="s">
        <v>6347</v>
      </c>
    </row>
    <row r="427" spans="1:2" x14ac:dyDescent="0.2">
      <c r="A427" s="77" t="s">
        <v>6349</v>
      </c>
      <c r="B427" s="77" t="s">
        <v>6350</v>
      </c>
    </row>
    <row r="428" spans="1:2" x14ac:dyDescent="0.2">
      <c r="A428" s="77" t="s">
        <v>6352</v>
      </c>
      <c r="B428" s="77" t="s">
        <v>6353</v>
      </c>
    </row>
    <row r="429" spans="1:2" x14ac:dyDescent="0.2">
      <c r="A429" s="77" t="s">
        <v>6355</v>
      </c>
      <c r="B429" s="77" t="s">
        <v>6356</v>
      </c>
    </row>
    <row r="430" spans="1:2" x14ac:dyDescent="0.2">
      <c r="A430" s="77" t="s">
        <v>6358</v>
      </c>
      <c r="B430" s="77" t="s">
        <v>6359</v>
      </c>
    </row>
    <row r="431" spans="1:2" x14ac:dyDescent="0.2">
      <c r="A431" s="77" t="s">
        <v>6362</v>
      </c>
      <c r="B431" s="77" t="s">
        <v>6363</v>
      </c>
    </row>
    <row r="432" spans="1:2" x14ac:dyDescent="0.2">
      <c r="A432" s="77" t="s">
        <v>6366</v>
      </c>
      <c r="B432" s="77" t="s">
        <v>6367</v>
      </c>
    </row>
    <row r="433" spans="1:2" x14ac:dyDescent="0.2">
      <c r="A433" s="77" t="s">
        <v>5328</v>
      </c>
      <c r="B433" s="77" t="s">
        <v>6026</v>
      </c>
    </row>
    <row r="434" spans="1:2" x14ac:dyDescent="0.2">
      <c r="A434" s="77" t="s">
        <v>6023</v>
      </c>
      <c r="B434" s="77" t="s">
        <v>6376</v>
      </c>
    </row>
    <row r="435" spans="1:2" x14ac:dyDescent="0.2">
      <c r="A435" s="77" t="s">
        <v>6379</v>
      </c>
      <c r="B435" s="77" t="s">
        <v>6004</v>
      </c>
    </row>
    <row r="436" spans="1:2" x14ac:dyDescent="0.2">
      <c r="A436" s="77" t="s">
        <v>6381</v>
      </c>
      <c r="B436" s="77" t="s">
        <v>6004</v>
      </c>
    </row>
    <row r="437" spans="1:2" x14ac:dyDescent="0.2">
      <c r="A437" s="77" t="s">
        <v>6383</v>
      </c>
      <c r="B437" s="77" t="s">
        <v>6004</v>
      </c>
    </row>
    <row r="438" spans="1:2" x14ac:dyDescent="0.2">
      <c r="A438" s="77" t="s">
        <v>6386</v>
      </c>
      <c r="B438" s="77" t="s">
        <v>6004</v>
      </c>
    </row>
    <row r="439" spans="1:2" x14ac:dyDescent="0.2">
      <c r="A439" s="77" t="s">
        <v>5154</v>
      </c>
      <c r="B439" s="77" t="s">
        <v>6388</v>
      </c>
    </row>
    <row r="440" spans="1:2" x14ac:dyDescent="0.2">
      <c r="A440" s="77" t="s">
        <v>5154</v>
      </c>
      <c r="B440" s="77" t="s">
        <v>6391</v>
      </c>
    </row>
    <row r="441" spans="1:2" x14ac:dyDescent="0.2">
      <c r="A441" s="77" t="s">
        <v>5154</v>
      </c>
      <c r="B441" s="77" t="s">
        <v>6393</v>
      </c>
    </row>
    <row r="442" spans="1:2" x14ac:dyDescent="0.2">
      <c r="A442" s="77" t="s">
        <v>5154</v>
      </c>
      <c r="B442" s="77">
        <v>728</v>
      </c>
    </row>
    <row r="443" spans="1:2" x14ac:dyDescent="0.2">
      <c r="A443" s="77" t="s">
        <v>5154</v>
      </c>
      <c r="B443" s="82" t="s">
        <v>7750</v>
      </c>
    </row>
    <row r="444" spans="1:2" x14ac:dyDescent="0.2">
      <c r="A444" s="77" t="s">
        <v>5154</v>
      </c>
      <c r="B444" s="77" t="s">
        <v>5784</v>
      </c>
    </row>
    <row r="445" spans="1:2" x14ac:dyDescent="0.2">
      <c r="A445" s="77" t="s">
        <v>5154</v>
      </c>
      <c r="B445" s="77" t="s">
        <v>5785</v>
      </c>
    </row>
    <row r="446" spans="1:2" x14ac:dyDescent="0.2">
      <c r="A446" s="77" t="s">
        <v>5154</v>
      </c>
      <c r="B446" s="77" t="s">
        <v>6399</v>
      </c>
    </row>
    <row r="447" spans="1:2" x14ac:dyDescent="0.2">
      <c r="A447" s="77" t="s">
        <v>5154</v>
      </c>
      <c r="B447" s="77" t="s">
        <v>6401</v>
      </c>
    </row>
    <row r="448" spans="1:2" x14ac:dyDescent="0.2">
      <c r="A448" s="77" t="s">
        <v>5154</v>
      </c>
      <c r="B448" s="77" t="s">
        <v>6403</v>
      </c>
    </row>
    <row r="449" spans="1:2" x14ac:dyDescent="0.2">
      <c r="A449" s="77" t="s">
        <v>5154</v>
      </c>
      <c r="B449" s="77" t="s">
        <v>5783</v>
      </c>
    </row>
    <row r="450" spans="1:2" x14ac:dyDescent="0.2">
      <c r="A450" s="77" t="s">
        <v>5154</v>
      </c>
      <c r="B450" s="77" t="s">
        <v>6406</v>
      </c>
    </row>
    <row r="451" spans="1:2" x14ac:dyDescent="0.2">
      <c r="A451" s="77" t="s">
        <v>5154</v>
      </c>
      <c r="B451" s="77" t="s">
        <v>6408</v>
      </c>
    </row>
    <row r="452" spans="1:2" x14ac:dyDescent="0.2">
      <c r="A452" s="77" t="s">
        <v>5154</v>
      </c>
      <c r="B452" s="77" t="s">
        <v>6410</v>
      </c>
    </row>
    <row r="453" spans="1:2" x14ac:dyDescent="0.2">
      <c r="A453" s="77" t="s">
        <v>6413</v>
      </c>
      <c r="B453" s="77" t="s">
        <v>6414</v>
      </c>
    </row>
    <row r="454" spans="1:2" x14ac:dyDescent="0.2">
      <c r="A454" s="77" t="s">
        <v>6416</v>
      </c>
      <c r="B454" s="77" t="s">
        <v>6417</v>
      </c>
    </row>
    <row r="455" spans="1:2" x14ac:dyDescent="0.2">
      <c r="A455" s="77" t="s">
        <v>6416</v>
      </c>
      <c r="B455" s="77" t="s">
        <v>6419</v>
      </c>
    </row>
    <row r="456" spans="1:2" x14ac:dyDescent="0.2">
      <c r="A456" s="77" t="s">
        <v>6416</v>
      </c>
      <c r="B456" s="77" t="s">
        <v>6421</v>
      </c>
    </row>
    <row r="457" spans="1:2" x14ac:dyDescent="0.2">
      <c r="A457" s="77" t="s">
        <v>6423</v>
      </c>
      <c r="B457" s="77" t="s">
        <v>6424</v>
      </c>
    </row>
    <row r="458" spans="1:2" x14ac:dyDescent="0.2">
      <c r="A458" s="77" t="s">
        <v>6426</v>
      </c>
      <c r="B458" s="77" t="s">
        <v>6427</v>
      </c>
    </row>
    <row r="459" spans="1:2" x14ac:dyDescent="0.2">
      <c r="A459" s="77" t="s">
        <v>6213</v>
      </c>
      <c r="B459" s="77">
        <v>30</v>
      </c>
    </row>
    <row r="460" spans="1:2" x14ac:dyDescent="0.2">
      <c r="A460" s="77" t="s">
        <v>6431</v>
      </c>
      <c r="B460" s="77" t="s">
        <v>6432</v>
      </c>
    </row>
    <row r="461" spans="1:2" x14ac:dyDescent="0.2">
      <c r="A461" s="77" t="s">
        <v>2176</v>
      </c>
      <c r="B461" s="77" t="s">
        <v>6436</v>
      </c>
    </row>
    <row r="462" spans="1:2" x14ac:dyDescent="0.2">
      <c r="A462" s="77" t="s">
        <v>2176</v>
      </c>
      <c r="B462" s="77" t="s">
        <v>6438</v>
      </c>
    </row>
    <row r="463" spans="1:2" x14ac:dyDescent="0.2">
      <c r="A463" s="77" t="s">
        <v>6441</v>
      </c>
      <c r="B463" s="77" t="s">
        <v>6442</v>
      </c>
    </row>
    <row r="464" spans="1:2" x14ac:dyDescent="0.2">
      <c r="A464" s="77" t="s">
        <v>6444</v>
      </c>
      <c r="B464" s="77" t="s">
        <v>6445</v>
      </c>
    </row>
    <row r="465" spans="1:2" x14ac:dyDescent="0.2">
      <c r="A465" s="77" t="s">
        <v>6416</v>
      </c>
      <c r="B465" s="77" t="s">
        <v>6448</v>
      </c>
    </row>
    <row r="466" spans="1:2" x14ac:dyDescent="0.2">
      <c r="A466" s="77" t="s">
        <v>6416</v>
      </c>
      <c r="B466" s="77" t="s">
        <v>6450</v>
      </c>
    </row>
    <row r="467" spans="1:2" x14ac:dyDescent="0.2">
      <c r="A467" s="77" t="s">
        <v>6416</v>
      </c>
      <c r="B467" s="77" t="s">
        <v>6452</v>
      </c>
    </row>
    <row r="468" spans="1:2" x14ac:dyDescent="0.2">
      <c r="A468" s="77" t="s">
        <v>6455</v>
      </c>
      <c r="B468" s="77" t="s">
        <v>6456</v>
      </c>
    </row>
    <row r="469" spans="1:2" x14ac:dyDescent="0.2">
      <c r="A469" s="77" t="s">
        <v>6213</v>
      </c>
      <c r="B469" s="77" t="s">
        <v>5046</v>
      </c>
    </row>
    <row r="470" spans="1:2" x14ac:dyDescent="0.2">
      <c r="A470" s="77" t="s">
        <v>5154</v>
      </c>
      <c r="B470" s="77" t="s">
        <v>6460</v>
      </c>
    </row>
    <row r="471" spans="1:2" x14ac:dyDescent="0.2">
      <c r="A471" s="77" t="s">
        <v>6462</v>
      </c>
      <c r="B471" s="77" t="s">
        <v>6463</v>
      </c>
    </row>
    <row r="472" spans="1:2" x14ac:dyDescent="0.2">
      <c r="A472" s="77" t="s">
        <v>5616</v>
      </c>
      <c r="B472" s="77" t="s">
        <v>6472</v>
      </c>
    </row>
    <row r="473" spans="1:2" x14ac:dyDescent="0.2">
      <c r="A473" s="77" t="s">
        <v>6474</v>
      </c>
      <c r="B473" s="77" t="s">
        <v>6475</v>
      </c>
    </row>
    <row r="474" spans="1:2" x14ac:dyDescent="0.2">
      <c r="A474" s="77" t="s">
        <v>6479</v>
      </c>
      <c r="B474" s="77" t="s">
        <v>6480</v>
      </c>
    </row>
    <row r="475" spans="1:2" x14ac:dyDescent="0.2">
      <c r="A475" s="77" t="s">
        <v>6482</v>
      </c>
      <c r="B475" s="77" t="s">
        <v>6483</v>
      </c>
    </row>
    <row r="476" spans="1:2" x14ac:dyDescent="0.2">
      <c r="A476" s="77" t="s">
        <v>6183</v>
      </c>
      <c r="B476" s="77" t="s">
        <v>6184</v>
      </c>
    </row>
    <row r="477" spans="1:2" x14ac:dyDescent="0.2">
      <c r="A477" s="77" t="s">
        <v>6486</v>
      </c>
      <c r="B477" s="77" t="s">
        <v>6487</v>
      </c>
    </row>
    <row r="478" spans="1:2" x14ac:dyDescent="0.2">
      <c r="A478" s="77" t="s">
        <v>5367</v>
      </c>
      <c r="B478" s="77" t="s">
        <v>6489</v>
      </c>
    </row>
    <row r="479" spans="1:2" x14ac:dyDescent="0.2">
      <c r="A479" s="77" t="s">
        <v>6491</v>
      </c>
      <c r="B479" s="77" t="s">
        <v>6492</v>
      </c>
    </row>
    <row r="480" spans="1:2" x14ac:dyDescent="0.2">
      <c r="A480" s="77" t="s">
        <v>6494</v>
      </c>
      <c r="B480" s="77" t="s">
        <v>6495</v>
      </c>
    </row>
    <row r="481" spans="1:2" x14ac:dyDescent="0.2">
      <c r="A481" s="77" t="s">
        <v>5574</v>
      </c>
      <c r="B481" s="77" t="s">
        <v>6288</v>
      </c>
    </row>
    <row r="482" spans="1:2" x14ac:dyDescent="0.2">
      <c r="A482" s="77" t="s">
        <v>6498</v>
      </c>
      <c r="B482" s="77" t="s">
        <v>6499</v>
      </c>
    </row>
    <row r="483" spans="1:2" x14ac:dyDescent="0.2">
      <c r="A483" s="77" t="s">
        <v>6501</v>
      </c>
      <c r="B483" s="77" t="s">
        <v>1478</v>
      </c>
    </row>
    <row r="484" spans="1:2" x14ac:dyDescent="0.2">
      <c r="A484" s="77" t="s">
        <v>6505</v>
      </c>
      <c r="B484" s="77" t="s">
        <v>6506</v>
      </c>
    </row>
    <row r="485" spans="1:2" x14ac:dyDescent="0.2">
      <c r="A485" s="77" t="s">
        <v>6508</v>
      </c>
      <c r="B485" s="77" t="s">
        <v>6506</v>
      </c>
    </row>
    <row r="486" spans="1:2" x14ac:dyDescent="0.2">
      <c r="A486" s="77" t="s">
        <v>6510</v>
      </c>
      <c r="B486" s="77" t="s">
        <v>6511</v>
      </c>
    </row>
    <row r="487" spans="1:2" x14ac:dyDescent="0.2">
      <c r="A487" s="77" t="s">
        <v>6513</v>
      </c>
      <c r="B487" s="77" t="s">
        <v>6004</v>
      </c>
    </row>
    <row r="488" spans="1:2" x14ac:dyDescent="0.2">
      <c r="A488" s="77" t="s">
        <v>6517</v>
      </c>
      <c r="B488" s="77" t="s">
        <v>6518</v>
      </c>
    </row>
    <row r="489" spans="1:2" x14ac:dyDescent="0.2">
      <c r="A489" s="77" t="s">
        <v>6528</v>
      </c>
      <c r="B489" s="77" t="s">
        <v>5240</v>
      </c>
    </row>
    <row r="490" spans="1:2" x14ac:dyDescent="0.2">
      <c r="A490" s="77" t="s">
        <v>6530</v>
      </c>
      <c r="B490" s="77" t="s">
        <v>5240</v>
      </c>
    </row>
    <row r="491" spans="1:2" x14ac:dyDescent="0.2">
      <c r="A491" s="77" t="s">
        <v>6532</v>
      </c>
      <c r="B491" s="77" t="s">
        <v>5240</v>
      </c>
    </row>
    <row r="492" spans="1:2" x14ac:dyDescent="0.2">
      <c r="A492" s="77" t="s">
        <v>6534</v>
      </c>
      <c r="B492" s="77" t="s">
        <v>5240</v>
      </c>
    </row>
    <row r="493" spans="1:2" x14ac:dyDescent="0.2">
      <c r="A493" s="77" t="s">
        <v>6536</v>
      </c>
      <c r="B493" s="77" t="s">
        <v>6537</v>
      </c>
    </row>
    <row r="494" spans="1:2" x14ac:dyDescent="0.2">
      <c r="A494" s="77" t="s">
        <v>6542</v>
      </c>
      <c r="B494" s="77" t="s">
        <v>6522</v>
      </c>
    </row>
    <row r="495" spans="1:2" x14ac:dyDescent="0.2">
      <c r="A495" s="77" t="s">
        <v>6551</v>
      </c>
      <c r="B495" s="77" t="s">
        <v>6552</v>
      </c>
    </row>
    <row r="496" spans="1:2" x14ac:dyDescent="0.2">
      <c r="A496" s="77" t="s">
        <v>6560</v>
      </c>
      <c r="B496" s="77" t="s">
        <v>5833</v>
      </c>
    </row>
    <row r="497" spans="1:2" x14ac:dyDescent="0.2">
      <c r="A497" s="77" t="s">
        <v>6566</v>
      </c>
      <c r="B497" s="77" t="s">
        <v>5833</v>
      </c>
    </row>
    <row r="498" spans="1:2" x14ac:dyDescent="0.2">
      <c r="A498" s="77" t="s">
        <v>6568</v>
      </c>
      <c r="B498" s="77" t="s">
        <v>5833</v>
      </c>
    </row>
    <row r="499" spans="1:2" x14ac:dyDescent="0.2">
      <c r="A499" s="77" t="s">
        <v>6570</v>
      </c>
      <c r="B499" s="77" t="s">
        <v>5833</v>
      </c>
    </row>
    <row r="500" spans="1:2" x14ac:dyDescent="0.2">
      <c r="A500" s="77" t="s">
        <v>6572</v>
      </c>
      <c r="B500" s="77" t="s">
        <v>5833</v>
      </c>
    </row>
    <row r="501" spans="1:2" x14ac:dyDescent="0.2">
      <c r="A501" s="77" t="s">
        <v>6574</v>
      </c>
      <c r="B501" s="77" t="s">
        <v>5833</v>
      </c>
    </row>
    <row r="502" spans="1:2" x14ac:dyDescent="0.2">
      <c r="A502" s="77" t="s">
        <v>6579</v>
      </c>
      <c r="B502" s="77" t="s">
        <v>5833</v>
      </c>
    </row>
    <row r="503" spans="1:2" x14ac:dyDescent="0.2">
      <c r="A503" s="77" t="s">
        <v>6582</v>
      </c>
      <c r="B503" s="77" t="s">
        <v>5833</v>
      </c>
    </row>
    <row r="504" spans="1:2" x14ac:dyDescent="0.2">
      <c r="A504" s="77" t="s">
        <v>6584</v>
      </c>
      <c r="B504" s="77" t="s">
        <v>5833</v>
      </c>
    </row>
    <row r="505" spans="1:2" x14ac:dyDescent="0.2">
      <c r="A505" s="77" t="s">
        <v>6587</v>
      </c>
      <c r="B505" s="77" t="s">
        <v>6588</v>
      </c>
    </row>
    <row r="506" spans="1:2" x14ac:dyDescent="0.2">
      <c r="A506" s="77" t="s">
        <v>6590</v>
      </c>
      <c r="B506" s="77" t="s">
        <v>6591</v>
      </c>
    </row>
    <row r="507" spans="1:2" x14ac:dyDescent="0.2">
      <c r="A507" s="77" t="s">
        <v>6593</v>
      </c>
      <c r="B507" s="77" t="s">
        <v>6594</v>
      </c>
    </row>
    <row r="508" spans="1:2" x14ac:dyDescent="0.2">
      <c r="A508" s="77" t="s">
        <v>6596</v>
      </c>
      <c r="B508" s="77" t="s">
        <v>2095</v>
      </c>
    </row>
    <row r="509" spans="1:2" x14ac:dyDescent="0.2">
      <c r="A509" s="77" t="s">
        <v>6598</v>
      </c>
      <c r="B509" s="77" t="s">
        <v>6599</v>
      </c>
    </row>
    <row r="510" spans="1:2" x14ac:dyDescent="0.2">
      <c r="A510" s="77" t="s">
        <v>6605</v>
      </c>
      <c r="B510" s="77" t="s">
        <v>6606</v>
      </c>
    </row>
    <row r="511" spans="1:2" x14ac:dyDescent="0.2">
      <c r="A511" s="77" t="s">
        <v>6608</v>
      </c>
      <c r="B511" s="77" t="s">
        <v>6221</v>
      </c>
    </row>
    <row r="512" spans="1:2" x14ac:dyDescent="0.2">
      <c r="A512" s="77" t="s">
        <v>6612</v>
      </c>
      <c r="B512" s="77" t="s">
        <v>6613</v>
      </c>
    </row>
    <row r="513" spans="1:2" x14ac:dyDescent="0.2">
      <c r="A513" s="77" t="s">
        <v>6615</v>
      </c>
      <c r="B513" s="77" t="s">
        <v>6613</v>
      </c>
    </row>
    <row r="514" spans="1:2" x14ac:dyDescent="0.2">
      <c r="A514" s="77" t="s">
        <v>6617</v>
      </c>
      <c r="B514" s="77" t="s">
        <v>6613</v>
      </c>
    </row>
    <row r="515" spans="1:2" x14ac:dyDescent="0.2">
      <c r="A515" s="77" t="s">
        <v>6619</v>
      </c>
      <c r="B515" s="77" t="s">
        <v>6620</v>
      </c>
    </row>
    <row r="516" spans="1:2" x14ac:dyDescent="0.2">
      <c r="A516" s="77" t="s">
        <v>6622</v>
      </c>
      <c r="B516" s="77" t="s">
        <v>6620</v>
      </c>
    </row>
    <row r="517" spans="1:2" x14ac:dyDescent="0.2">
      <c r="A517" s="77" t="s">
        <v>6619</v>
      </c>
      <c r="B517" s="77" t="s">
        <v>6624</v>
      </c>
    </row>
    <row r="518" spans="1:2" x14ac:dyDescent="0.2">
      <c r="A518" s="77" t="s">
        <v>6622</v>
      </c>
      <c r="B518" s="77" t="s">
        <v>6624</v>
      </c>
    </row>
    <row r="519" spans="1:2" x14ac:dyDescent="0.2">
      <c r="A519" s="77" t="s">
        <v>6627</v>
      </c>
      <c r="B519" s="77" t="s">
        <v>6628</v>
      </c>
    </row>
    <row r="520" spans="1:2" x14ac:dyDescent="0.2">
      <c r="A520" s="77" t="s">
        <v>6630</v>
      </c>
      <c r="B520" s="77" t="s">
        <v>6628</v>
      </c>
    </row>
    <row r="521" spans="1:2" x14ac:dyDescent="0.2">
      <c r="A521" s="77" t="s">
        <v>6632</v>
      </c>
      <c r="B521" s="77" t="s">
        <v>6628</v>
      </c>
    </row>
    <row r="522" spans="1:2" x14ac:dyDescent="0.2">
      <c r="A522" s="77" t="s">
        <v>6630</v>
      </c>
      <c r="B522" s="77" t="s">
        <v>6628</v>
      </c>
    </row>
    <row r="523" spans="1:2" x14ac:dyDescent="0.2">
      <c r="A523" s="77" t="s">
        <v>6635</v>
      </c>
      <c r="B523" s="77" t="s">
        <v>6636</v>
      </c>
    </row>
    <row r="524" spans="1:2" x14ac:dyDescent="0.2">
      <c r="A524" s="77" t="s">
        <v>6638</v>
      </c>
      <c r="B524" s="77" t="s">
        <v>6636</v>
      </c>
    </row>
    <row r="525" spans="1:2" x14ac:dyDescent="0.2">
      <c r="A525" s="77" t="s">
        <v>6640</v>
      </c>
      <c r="B525" s="77" t="s">
        <v>6636</v>
      </c>
    </row>
    <row r="526" spans="1:2" x14ac:dyDescent="0.2">
      <c r="A526" s="77" t="s">
        <v>6642</v>
      </c>
      <c r="B526" s="77" t="s">
        <v>6643</v>
      </c>
    </row>
    <row r="527" spans="1:2" x14ac:dyDescent="0.2">
      <c r="A527" s="77" t="s">
        <v>6645</v>
      </c>
      <c r="B527" s="77" t="s">
        <v>6643</v>
      </c>
    </row>
    <row r="528" spans="1:2" x14ac:dyDescent="0.2">
      <c r="A528" s="77" t="s">
        <v>6640</v>
      </c>
      <c r="B528" s="77" t="s">
        <v>6643</v>
      </c>
    </row>
    <row r="529" spans="1:2" x14ac:dyDescent="0.2">
      <c r="A529" s="77" t="s">
        <v>6648</v>
      </c>
      <c r="B529" s="77" t="s">
        <v>6522</v>
      </c>
    </row>
    <row r="530" spans="1:2" x14ac:dyDescent="0.2">
      <c r="A530" s="77" t="s">
        <v>6128</v>
      </c>
      <c r="B530" s="77" t="s">
        <v>6457</v>
      </c>
    </row>
    <row r="531" spans="1:2" x14ac:dyDescent="0.2">
      <c r="A531" s="77" t="s">
        <v>6657</v>
      </c>
      <c r="B531" s="77" t="s">
        <v>2141</v>
      </c>
    </row>
    <row r="532" spans="1:2" x14ac:dyDescent="0.2">
      <c r="A532" s="77" t="s">
        <v>6659</v>
      </c>
      <c r="B532" s="77" t="s">
        <v>2117</v>
      </c>
    </row>
    <row r="533" spans="1:2" x14ac:dyDescent="0.2">
      <c r="A533" s="77" t="s">
        <v>2157</v>
      </c>
      <c r="B533" s="77" t="s">
        <v>6661</v>
      </c>
    </row>
    <row r="534" spans="1:2" x14ac:dyDescent="0.2">
      <c r="A534" s="77" t="s">
        <v>2176</v>
      </c>
      <c r="B534" s="77" t="s">
        <v>6664</v>
      </c>
    </row>
    <row r="535" spans="1:2" x14ac:dyDescent="0.2">
      <c r="A535" s="77" t="s">
        <v>2176</v>
      </c>
      <c r="B535" s="77" t="s">
        <v>6668</v>
      </c>
    </row>
    <row r="536" spans="1:2" x14ac:dyDescent="0.2">
      <c r="A536" s="77" t="s">
        <v>6670</v>
      </c>
      <c r="B536" s="77" t="s">
        <v>6671</v>
      </c>
    </row>
    <row r="537" spans="1:2" x14ac:dyDescent="0.2">
      <c r="A537" s="77" t="s">
        <v>6673</v>
      </c>
      <c r="B537" s="77" t="s">
        <v>2639</v>
      </c>
    </row>
    <row r="538" spans="1:2" x14ac:dyDescent="0.2">
      <c r="A538" s="77" t="s">
        <v>5005</v>
      </c>
      <c r="B538" s="77" t="s">
        <v>6467</v>
      </c>
    </row>
    <row r="539" spans="1:2" x14ac:dyDescent="0.2">
      <c r="A539" s="77" t="s">
        <v>6679</v>
      </c>
      <c r="B539" s="77" t="s">
        <v>6680</v>
      </c>
    </row>
    <row r="540" spans="1:2" x14ac:dyDescent="0.2">
      <c r="A540" s="77" t="s">
        <v>6683</v>
      </c>
      <c r="B540" s="77" t="s">
        <v>6684</v>
      </c>
    </row>
    <row r="541" spans="1:2" x14ac:dyDescent="0.2">
      <c r="A541" s="77" t="s">
        <v>6686</v>
      </c>
      <c r="B541" s="77" t="s">
        <v>6687</v>
      </c>
    </row>
    <row r="542" spans="1:2" x14ac:dyDescent="0.2">
      <c r="A542" s="77" t="s">
        <v>6698</v>
      </c>
      <c r="B542" s="77" t="s">
        <v>6695</v>
      </c>
    </row>
    <row r="543" spans="1:2" x14ac:dyDescent="0.2">
      <c r="A543" s="77" t="s">
        <v>6701</v>
      </c>
      <c r="B543" s="77" t="s">
        <v>5486</v>
      </c>
    </row>
    <row r="544" spans="1:2" x14ac:dyDescent="0.2">
      <c r="A544" s="77" t="s">
        <v>6705</v>
      </c>
      <c r="B544" s="77" t="s">
        <v>6537</v>
      </c>
    </row>
    <row r="545" spans="1:2" x14ac:dyDescent="0.2">
      <c r="A545" s="77" t="s">
        <v>6676</v>
      </c>
      <c r="B545" s="77" t="s">
        <v>5240</v>
      </c>
    </row>
    <row r="546" spans="1:2" x14ac:dyDescent="0.2">
      <c r="A546" s="77" t="s">
        <v>6532</v>
      </c>
      <c r="B546" s="77" t="s">
        <v>5240</v>
      </c>
    </row>
    <row r="547" spans="1:2" x14ac:dyDescent="0.2">
      <c r="A547" s="77" t="s">
        <v>6226</v>
      </c>
      <c r="B547" s="77" t="s">
        <v>6711</v>
      </c>
    </row>
    <row r="548" spans="1:2" x14ac:dyDescent="0.2">
      <c r="A548" s="77" t="s">
        <v>6713</v>
      </c>
      <c r="B548" s="77" t="s">
        <v>6714</v>
      </c>
    </row>
    <row r="549" spans="1:2" x14ac:dyDescent="0.2">
      <c r="A549" s="77" t="s">
        <v>6716</v>
      </c>
      <c r="B549" s="77" t="s">
        <v>6717</v>
      </c>
    </row>
    <row r="550" spans="1:2" x14ac:dyDescent="0.2">
      <c r="A550" s="77" t="s">
        <v>6718</v>
      </c>
      <c r="B550" s="77" t="s">
        <v>6717</v>
      </c>
    </row>
    <row r="551" spans="1:2" x14ac:dyDescent="0.2">
      <c r="A551" s="77" t="s">
        <v>6720</v>
      </c>
      <c r="B551" s="77" t="s">
        <v>6721</v>
      </c>
    </row>
    <row r="552" spans="1:2" x14ac:dyDescent="0.2">
      <c r="A552" s="77" t="s">
        <v>6723</v>
      </c>
      <c r="B552" s="77" t="s">
        <v>6724</v>
      </c>
    </row>
    <row r="553" spans="1:2" x14ac:dyDescent="0.2">
      <c r="A553" s="77" t="s">
        <v>6010</v>
      </c>
      <c r="B553" s="77" t="s">
        <v>6726</v>
      </c>
    </row>
    <row r="554" spans="1:2" x14ac:dyDescent="0.2">
      <c r="A554" s="77" t="s">
        <v>6728</v>
      </c>
      <c r="B554" s="77" t="s">
        <v>6729</v>
      </c>
    </row>
    <row r="555" spans="1:2" x14ac:dyDescent="0.2">
      <c r="A555" s="77" t="s">
        <v>6280</v>
      </c>
      <c r="B555" s="77" t="s">
        <v>6737</v>
      </c>
    </row>
    <row r="556" spans="1:2" x14ac:dyDescent="0.2">
      <c r="A556" s="77" t="s">
        <v>6280</v>
      </c>
      <c r="B556" s="77" t="s">
        <v>6739</v>
      </c>
    </row>
    <row r="557" spans="1:2" x14ac:dyDescent="0.2">
      <c r="A557" s="77" t="s">
        <v>6280</v>
      </c>
      <c r="B557" s="77" t="s">
        <v>6741</v>
      </c>
    </row>
    <row r="558" spans="1:2" x14ac:dyDescent="0.2">
      <c r="A558" s="77" t="s">
        <v>6744</v>
      </c>
      <c r="B558" s="77" t="s">
        <v>6745</v>
      </c>
    </row>
    <row r="559" spans="1:2" x14ac:dyDescent="0.2">
      <c r="A559" s="77" t="s">
        <v>6747</v>
      </c>
      <c r="B559" s="77" t="s">
        <v>6748</v>
      </c>
    </row>
    <row r="560" spans="1:2" x14ac:dyDescent="0.2">
      <c r="A560" s="77" t="s">
        <v>6262</v>
      </c>
      <c r="B560" s="77" t="s">
        <v>6263</v>
      </c>
    </row>
    <row r="561" spans="1:2" x14ac:dyDescent="0.2">
      <c r="A561" s="77" t="s">
        <v>6760</v>
      </c>
      <c r="B561" s="77" t="s">
        <v>5163</v>
      </c>
    </row>
    <row r="562" spans="1:2" x14ac:dyDescent="0.2">
      <c r="A562" s="77" t="s">
        <v>6762</v>
      </c>
      <c r="B562" s="77" t="s">
        <v>6763</v>
      </c>
    </row>
    <row r="563" spans="1:2" x14ac:dyDescent="0.2">
      <c r="A563" s="77" t="s">
        <v>6765</v>
      </c>
      <c r="B563" s="77" t="s">
        <v>4999</v>
      </c>
    </row>
    <row r="564" spans="1:2" x14ac:dyDescent="0.2">
      <c r="A564" s="77" t="s">
        <v>6767</v>
      </c>
      <c r="B564" s="77" t="s">
        <v>6768</v>
      </c>
    </row>
    <row r="565" spans="1:2" x14ac:dyDescent="0.2">
      <c r="A565" s="77" t="s">
        <v>6770</v>
      </c>
      <c r="B565" s="77" t="s">
        <v>5403</v>
      </c>
    </row>
    <row r="566" spans="1:2" x14ac:dyDescent="0.2">
      <c r="A566" s="77" t="s">
        <v>6772</v>
      </c>
      <c r="B566" s="77" t="s">
        <v>6772</v>
      </c>
    </row>
    <row r="567" spans="1:2" x14ac:dyDescent="0.2">
      <c r="A567" s="77" t="s">
        <v>6774</v>
      </c>
      <c r="B567" s="77" t="s">
        <v>6775</v>
      </c>
    </row>
    <row r="568" spans="1:2" x14ac:dyDescent="0.2">
      <c r="A568" s="77" t="s">
        <v>6777</v>
      </c>
      <c r="B568" s="77" t="s">
        <v>6778</v>
      </c>
    </row>
    <row r="569" spans="1:2" x14ac:dyDescent="0.2">
      <c r="A569" s="77" t="s">
        <v>5154</v>
      </c>
      <c r="B569" s="77" t="s">
        <v>6783</v>
      </c>
    </row>
    <row r="570" spans="1:2" x14ac:dyDescent="0.2">
      <c r="A570" s="77" t="s">
        <v>5154</v>
      </c>
      <c r="B570" s="77" t="s">
        <v>6785</v>
      </c>
    </row>
    <row r="571" spans="1:2" x14ac:dyDescent="0.2">
      <c r="A571" s="77" t="s">
        <v>5154</v>
      </c>
      <c r="B571" s="77" t="s">
        <v>5808</v>
      </c>
    </row>
    <row r="572" spans="1:2" x14ac:dyDescent="0.2">
      <c r="A572" s="77" t="s">
        <v>6186</v>
      </c>
      <c r="B572" s="77" t="s">
        <v>6788</v>
      </c>
    </row>
    <row r="573" spans="1:2" x14ac:dyDescent="0.2">
      <c r="A573" s="77" t="s">
        <v>5154</v>
      </c>
      <c r="B573" s="77" t="s">
        <v>6790</v>
      </c>
    </row>
    <row r="574" spans="1:2" x14ac:dyDescent="0.2">
      <c r="A574" s="77" t="s">
        <v>6793</v>
      </c>
      <c r="B574" s="77" t="s">
        <v>5240</v>
      </c>
    </row>
    <row r="575" spans="1:2" x14ac:dyDescent="0.2">
      <c r="A575" s="77" t="s">
        <v>6795</v>
      </c>
      <c r="B575" s="77" t="s">
        <v>5240</v>
      </c>
    </row>
    <row r="576" spans="1:2" x14ac:dyDescent="0.2">
      <c r="A576" s="77" t="s">
        <v>6797</v>
      </c>
      <c r="B576" s="77" t="s">
        <v>5240</v>
      </c>
    </row>
    <row r="577" spans="1:2" x14ac:dyDescent="0.2">
      <c r="A577" s="77" t="s">
        <v>6799</v>
      </c>
      <c r="B577" s="77" t="s">
        <v>6537</v>
      </c>
    </row>
    <row r="578" spans="1:2" x14ac:dyDescent="0.2">
      <c r="A578" s="77" t="s">
        <v>6801</v>
      </c>
      <c r="B578" s="77" t="s">
        <v>5246</v>
      </c>
    </row>
    <row r="579" spans="1:2" x14ac:dyDescent="0.2">
      <c r="A579" s="77" t="s">
        <v>6803</v>
      </c>
      <c r="B579" s="77" t="s">
        <v>5833</v>
      </c>
    </row>
    <row r="580" spans="1:2" x14ac:dyDescent="0.2">
      <c r="A580" s="77" t="s">
        <v>6805</v>
      </c>
      <c r="B580" s="77" t="s">
        <v>5833</v>
      </c>
    </row>
    <row r="581" spans="1:2" x14ac:dyDescent="0.2">
      <c r="A581" s="77" t="s">
        <v>6807</v>
      </c>
      <c r="B581" s="77" t="s">
        <v>5833</v>
      </c>
    </row>
    <row r="582" spans="1:2" x14ac:dyDescent="0.2">
      <c r="A582" s="77" t="s">
        <v>6809</v>
      </c>
      <c r="B582" s="77" t="s">
        <v>5833</v>
      </c>
    </row>
    <row r="583" spans="1:2" x14ac:dyDescent="0.2">
      <c r="A583" s="77" t="s">
        <v>6811</v>
      </c>
      <c r="B583" s="77" t="s">
        <v>5833</v>
      </c>
    </row>
    <row r="584" spans="1:2" x14ac:dyDescent="0.2">
      <c r="A584" s="77" t="s">
        <v>6813</v>
      </c>
      <c r="B584" s="77" t="s">
        <v>5833</v>
      </c>
    </row>
    <row r="585" spans="1:2" x14ac:dyDescent="0.2">
      <c r="A585" s="77" t="s">
        <v>6815</v>
      </c>
      <c r="B585" s="77" t="s">
        <v>5833</v>
      </c>
    </row>
    <row r="586" spans="1:2" x14ac:dyDescent="0.2">
      <c r="A586" s="77" t="s">
        <v>6817</v>
      </c>
      <c r="B586" s="77" t="s">
        <v>5833</v>
      </c>
    </row>
    <row r="587" spans="1:2" x14ac:dyDescent="0.2">
      <c r="A587" s="77" t="s">
        <v>6819</v>
      </c>
      <c r="B587" s="77" t="s">
        <v>5833</v>
      </c>
    </row>
    <row r="588" spans="1:2" x14ac:dyDescent="0.2">
      <c r="A588" s="77" t="s">
        <v>6821</v>
      </c>
      <c r="B588" s="77" t="s">
        <v>5833</v>
      </c>
    </row>
    <row r="589" spans="1:2" x14ac:dyDescent="0.2">
      <c r="A589" s="77" t="s">
        <v>6823</v>
      </c>
      <c r="B589" s="77" t="s">
        <v>5833</v>
      </c>
    </row>
    <row r="590" spans="1:2" x14ac:dyDescent="0.2">
      <c r="A590" s="77" t="s">
        <v>6825</v>
      </c>
      <c r="B590" s="77" t="s">
        <v>5833</v>
      </c>
    </row>
    <row r="591" spans="1:2" x14ac:dyDescent="0.2">
      <c r="A591" s="77" t="s">
        <v>6827</v>
      </c>
      <c r="B591" s="77" t="s">
        <v>5833</v>
      </c>
    </row>
    <row r="592" spans="1:2" x14ac:dyDescent="0.2">
      <c r="A592" s="77" t="s">
        <v>6829</v>
      </c>
      <c r="B592" s="77" t="s">
        <v>5833</v>
      </c>
    </row>
    <row r="593" spans="1:2" x14ac:dyDescent="0.2">
      <c r="A593" s="77" t="s">
        <v>6835</v>
      </c>
      <c r="B593" s="77" t="s">
        <v>6836</v>
      </c>
    </row>
    <row r="594" spans="1:2" x14ac:dyDescent="0.2">
      <c r="A594" s="77" t="s">
        <v>6838</v>
      </c>
      <c r="B594" s="77" t="s">
        <v>6839</v>
      </c>
    </row>
    <row r="595" spans="1:2" x14ac:dyDescent="0.2">
      <c r="A595" s="77" t="s">
        <v>5123</v>
      </c>
      <c r="B595" s="77" t="s">
        <v>6841</v>
      </c>
    </row>
    <row r="596" spans="1:2" x14ac:dyDescent="0.2">
      <c r="A596" s="77" t="s">
        <v>5123</v>
      </c>
      <c r="B596" s="77" t="s">
        <v>6843</v>
      </c>
    </row>
    <row r="597" spans="1:2" x14ac:dyDescent="0.2">
      <c r="A597" s="77" t="s">
        <v>6362</v>
      </c>
      <c r="B597" s="77" t="s">
        <v>6363</v>
      </c>
    </row>
    <row r="598" spans="1:2" x14ac:dyDescent="0.2">
      <c r="A598" s="77" t="s">
        <v>6846</v>
      </c>
      <c r="B598" s="77" t="s">
        <v>6847</v>
      </c>
    </row>
    <row r="599" spans="1:2" x14ac:dyDescent="0.2">
      <c r="A599" s="77" t="s">
        <v>6849</v>
      </c>
      <c r="B599" s="77" t="s">
        <v>6850</v>
      </c>
    </row>
    <row r="600" spans="1:2" x14ac:dyDescent="0.2">
      <c r="A600" s="77" t="s">
        <v>6852</v>
      </c>
      <c r="B600" s="77" t="s">
        <v>6853</v>
      </c>
    </row>
    <row r="601" spans="1:2" x14ac:dyDescent="0.2">
      <c r="A601" s="77" t="s">
        <v>6855</v>
      </c>
      <c r="B601" s="77" t="s">
        <v>6856</v>
      </c>
    </row>
    <row r="602" spans="1:2" x14ac:dyDescent="0.2">
      <c r="A602" s="77" t="s">
        <v>6501</v>
      </c>
      <c r="B602" s="77" t="s">
        <v>6119</v>
      </c>
    </row>
    <row r="603" spans="1:2" x14ac:dyDescent="0.2">
      <c r="A603" s="77" t="s">
        <v>6859</v>
      </c>
      <c r="B603" s="77" t="s">
        <v>6860</v>
      </c>
    </row>
    <row r="604" spans="1:2" x14ac:dyDescent="0.2">
      <c r="A604" s="77" t="s">
        <v>6862</v>
      </c>
      <c r="B604" s="77" t="s">
        <v>6863</v>
      </c>
    </row>
    <row r="605" spans="1:2" x14ac:dyDescent="0.2">
      <c r="A605" s="77" t="s">
        <v>6865</v>
      </c>
      <c r="B605" s="77" t="s">
        <v>6866</v>
      </c>
    </row>
    <row r="606" spans="1:2" x14ac:dyDescent="0.2">
      <c r="A606" s="77" t="s">
        <v>6868</v>
      </c>
      <c r="B606" s="77" t="s">
        <v>6869</v>
      </c>
    </row>
    <row r="607" spans="1:2" x14ac:dyDescent="0.2">
      <c r="A607" s="77" t="s">
        <v>2176</v>
      </c>
      <c r="B607" s="77" t="s">
        <v>6871</v>
      </c>
    </row>
    <row r="608" spans="1:2" x14ac:dyDescent="0.2">
      <c r="A608" s="77" t="s">
        <v>6874</v>
      </c>
      <c r="B608" s="77" t="s">
        <v>6872</v>
      </c>
    </row>
    <row r="609" spans="1:2" x14ac:dyDescent="0.2">
      <c r="A609" s="77" t="s">
        <v>6876</v>
      </c>
      <c r="B609" s="77" t="s">
        <v>6877</v>
      </c>
    </row>
    <row r="610" spans="1:2" x14ac:dyDescent="0.2">
      <c r="A610" s="77" t="s">
        <v>6160</v>
      </c>
      <c r="B610" s="77" t="s">
        <v>6877</v>
      </c>
    </row>
    <row r="611" spans="1:2" x14ac:dyDescent="0.2">
      <c r="A611" s="77" t="s">
        <v>2176</v>
      </c>
      <c r="B611" s="77" t="s">
        <v>6880</v>
      </c>
    </row>
    <row r="612" spans="1:2" x14ac:dyDescent="0.2">
      <c r="A612" s="77" t="s">
        <v>6883</v>
      </c>
      <c r="B612" s="77" t="s">
        <v>6872</v>
      </c>
    </row>
    <row r="613" spans="1:2" x14ac:dyDescent="0.2">
      <c r="A613" s="77" t="s">
        <v>6885</v>
      </c>
      <c r="B613" s="77" t="s">
        <v>6886</v>
      </c>
    </row>
    <row r="614" spans="1:2" x14ac:dyDescent="0.2">
      <c r="A614" s="77" t="s">
        <v>6888</v>
      </c>
      <c r="B614" s="77" t="s">
        <v>6889</v>
      </c>
    </row>
    <row r="615" spans="1:2" x14ac:dyDescent="0.2">
      <c r="A615" s="77" t="s">
        <v>6893</v>
      </c>
      <c r="B615" s="77" t="s">
        <v>5479</v>
      </c>
    </row>
    <row r="616" spans="1:2" x14ac:dyDescent="0.2">
      <c r="A616" s="77" t="s">
        <v>6899</v>
      </c>
      <c r="B616" s="77" t="s">
        <v>6900</v>
      </c>
    </row>
    <row r="617" spans="1:2" x14ac:dyDescent="0.2">
      <c r="A617" s="77" t="s">
        <v>6902</v>
      </c>
      <c r="B617" s="77" t="s">
        <v>6139</v>
      </c>
    </row>
    <row r="618" spans="1:2" x14ac:dyDescent="0.2">
      <c r="A618" s="77" t="s">
        <v>6911</v>
      </c>
      <c r="B618" s="77" t="s">
        <v>6912</v>
      </c>
    </row>
    <row r="619" spans="1:2" x14ac:dyDescent="0.2">
      <c r="A619" s="77" t="s">
        <v>6540</v>
      </c>
      <c r="B619" s="77" t="s">
        <v>6914</v>
      </c>
    </row>
    <row r="620" spans="1:2" x14ac:dyDescent="0.2">
      <c r="A620" s="77" t="s">
        <v>6919</v>
      </c>
      <c r="B620" s="77" t="s">
        <v>6920</v>
      </c>
    </row>
    <row r="621" spans="1:2" x14ac:dyDescent="0.2">
      <c r="A621" s="77" t="s">
        <v>6213</v>
      </c>
      <c r="B621" s="77" t="s">
        <v>6922</v>
      </c>
    </row>
    <row r="622" spans="1:2" x14ac:dyDescent="0.2">
      <c r="A622" s="77" t="s">
        <v>2067</v>
      </c>
      <c r="B622" s="77" t="s">
        <v>6925</v>
      </c>
    </row>
    <row r="623" spans="1:2" x14ac:dyDescent="0.2">
      <c r="A623" s="77" t="s">
        <v>2067</v>
      </c>
      <c r="B623" s="77" t="s">
        <v>6927</v>
      </c>
    </row>
    <row r="624" spans="1:2" x14ac:dyDescent="0.2">
      <c r="A624" s="77" t="s">
        <v>2176</v>
      </c>
      <c r="B624" s="77" t="s">
        <v>6154</v>
      </c>
    </row>
    <row r="625" spans="1:2" x14ac:dyDescent="0.2">
      <c r="A625" s="77" t="s">
        <v>2176</v>
      </c>
      <c r="B625" s="77" t="s">
        <v>6438</v>
      </c>
    </row>
    <row r="626" spans="1:2" x14ac:dyDescent="0.2">
      <c r="A626" s="77" t="s">
        <v>2176</v>
      </c>
      <c r="B626" s="77" t="s">
        <v>6931</v>
      </c>
    </row>
    <row r="627" spans="1:2" x14ac:dyDescent="0.2">
      <c r="A627" s="77" t="s">
        <v>6933</v>
      </c>
      <c r="B627" s="77" t="s">
        <v>4999</v>
      </c>
    </row>
    <row r="628" spans="1:2" x14ac:dyDescent="0.2">
      <c r="A628" s="77" t="s">
        <v>6935</v>
      </c>
      <c r="B628" s="77" t="s">
        <v>4999</v>
      </c>
    </row>
    <row r="629" spans="1:2" x14ac:dyDescent="0.2">
      <c r="A629" s="77" t="s">
        <v>6938</v>
      </c>
      <c r="B629" s="77" t="s">
        <v>6939</v>
      </c>
    </row>
    <row r="630" spans="1:2" x14ac:dyDescent="0.2">
      <c r="A630" s="77" t="s">
        <v>6170</v>
      </c>
      <c r="B630" s="77" t="s">
        <v>4999</v>
      </c>
    </row>
    <row r="631" spans="1:2" x14ac:dyDescent="0.2">
      <c r="A631" s="77" t="s">
        <v>6175</v>
      </c>
      <c r="B631" s="77" t="s">
        <v>4999</v>
      </c>
    </row>
    <row r="632" spans="1:2" x14ac:dyDescent="0.2">
      <c r="A632" s="77" t="s">
        <v>6936</v>
      </c>
      <c r="B632" s="77" t="s">
        <v>5403</v>
      </c>
    </row>
    <row r="633" spans="1:2" x14ac:dyDescent="0.2">
      <c r="A633" s="77" t="s">
        <v>6944</v>
      </c>
      <c r="B633" s="77" t="s">
        <v>5163</v>
      </c>
    </row>
    <row r="634" spans="1:2" x14ac:dyDescent="0.2">
      <c r="A634" s="77" t="s">
        <v>6946</v>
      </c>
      <c r="B634" s="77" t="s">
        <v>5160</v>
      </c>
    </row>
    <row r="635" spans="1:2" x14ac:dyDescent="0.2">
      <c r="A635" s="77" t="s">
        <v>5443</v>
      </c>
      <c r="B635" s="77" t="s">
        <v>6948</v>
      </c>
    </row>
    <row r="636" spans="1:2" x14ac:dyDescent="0.2">
      <c r="A636" s="77" t="s">
        <v>6953</v>
      </c>
      <c r="B636" s="77" t="s">
        <v>6954</v>
      </c>
    </row>
    <row r="637" spans="1:2" x14ac:dyDescent="0.2">
      <c r="A637" s="77" t="s">
        <v>6956</v>
      </c>
      <c r="B637" s="77" t="s">
        <v>2650</v>
      </c>
    </row>
    <row r="638" spans="1:2" x14ac:dyDescent="0.2">
      <c r="A638" s="77" t="s">
        <v>3588</v>
      </c>
      <c r="B638" s="77" t="s">
        <v>6958</v>
      </c>
    </row>
    <row r="639" spans="1:2" x14ac:dyDescent="0.2">
      <c r="A639" s="77" t="s">
        <v>3588</v>
      </c>
      <c r="B639" s="77" t="s">
        <v>6960</v>
      </c>
    </row>
    <row r="640" spans="1:2" x14ac:dyDescent="0.2">
      <c r="A640" s="77" t="s">
        <v>3588</v>
      </c>
      <c r="B640" s="77" t="s">
        <v>6962</v>
      </c>
    </row>
    <row r="641" spans="1:2" x14ac:dyDescent="0.2">
      <c r="A641" s="77" t="s">
        <v>6964</v>
      </c>
      <c r="B641" s="77" t="s">
        <v>6965</v>
      </c>
    </row>
    <row r="642" spans="1:2" x14ac:dyDescent="0.2">
      <c r="A642" s="77" t="s">
        <v>6967</v>
      </c>
      <c r="B642" s="77" t="s">
        <v>6968</v>
      </c>
    </row>
    <row r="643" spans="1:2" x14ac:dyDescent="0.2">
      <c r="A643" s="77" t="s">
        <v>6967</v>
      </c>
      <c r="B643" s="77" t="s">
        <v>6970</v>
      </c>
    </row>
    <row r="644" spans="1:2" x14ac:dyDescent="0.2">
      <c r="A644" s="77" t="s">
        <v>6974</v>
      </c>
      <c r="B644" s="77" t="s">
        <v>6975</v>
      </c>
    </row>
    <row r="645" spans="1:2" x14ac:dyDescent="0.2">
      <c r="A645" s="77" t="s">
        <v>5154</v>
      </c>
      <c r="B645" s="77" t="s">
        <v>5809</v>
      </c>
    </row>
    <row r="646" spans="1:2" x14ac:dyDescent="0.2">
      <c r="A646" s="77" t="s">
        <v>3404</v>
      </c>
      <c r="B646" s="77" t="s">
        <v>6979</v>
      </c>
    </row>
    <row r="647" spans="1:2" x14ac:dyDescent="0.2">
      <c r="A647" s="77" t="s">
        <v>3404</v>
      </c>
      <c r="B647" s="77" t="s">
        <v>6981</v>
      </c>
    </row>
    <row r="648" spans="1:2" x14ac:dyDescent="0.2">
      <c r="A648" s="77" t="s">
        <v>3404</v>
      </c>
      <c r="B648" s="77" t="s">
        <v>6983</v>
      </c>
    </row>
    <row r="649" spans="1:2" x14ac:dyDescent="0.2">
      <c r="A649" s="77" t="s">
        <v>3404</v>
      </c>
      <c r="B649" s="77" t="s">
        <v>6985</v>
      </c>
    </row>
    <row r="650" spans="1:2" x14ac:dyDescent="0.2">
      <c r="A650" s="77" t="s">
        <v>3404</v>
      </c>
      <c r="B650" s="77" t="s">
        <v>6987</v>
      </c>
    </row>
    <row r="651" spans="1:2" x14ac:dyDescent="0.2">
      <c r="A651" s="77" t="s">
        <v>3404</v>
      </c>
      <c r="B651" s="77" t="s">
        <v>6989</v>
      </c>
    </row>
    <row r="652" spans="1:2" x14ac:dyDescent="0.2">
      <c r="A652" s="77" t="s">
        <v>3404</v>
      </c>
      <c r="B652" s="77" t="s">
        <v>6991</v>
      </c>
    </row>
    <row r="653" spans="1:2" x14ac:dyDescent="0.2">
      <c r="A653" s="77" t="s">
        <v>3404</v>
      </c>
      <c r="B653" s="77" t="s">
        <v>6993</v>
      </c>
    </row>
    <row r="654" spans="1:2" x14ac:dyDescent="0.2">
      <c r="A654" s="77" t="s">
        <v>3404</v>
      </c>
      <c r="B654" s="77" t="s">
        <v>6995</v>
      </c>
    </row>
    <row r="655" spans="1:2" x14ac:dyDescent="0.2">
      <c r="A655" s="77" t="s">
        <v>3404</v>
      </c>
      <c r="B655" s="77" t="s">
        <v>6997</v>
      </c>
    </row>
    <row r="656" spans="1:2" x14ac:dyDescent="0.2">
      <c r="A656" s="77" t="s">
        <v>3404</v>
      </c>
      <c r="B656" s="77" t="s">
        <v>6999</v>
      </c>
    </row>
    <row r="657" spans="1:2" x14ac:dyDescent="0.2">
      <c r="A657" s="77" t="s">
        <v>3404</v>
      </c>
      <c r="B657" s="77" t="s">
        <v>6968</v>
      </c>
    </row>
    <row r="658" spans="1:2" x14ac:dyDescent="0.2">
      <c r="A658" s="77" t="s">
        <v>3404</v>
      </c>
      <c r="B658" s="77" t="s">
        <v>7002</v>
      </c>
    </row>
    <row r="659" spans="1:2" x14ac:dyDescent="0.2">
      <c r="A659" s="77" t="s">
        <v>3404</v>
      </c>
      <c r="B659" s="77" t="s">
        <v>7004</v>
      </c>
    </row>
    <row r="660" spans="1:2" x14ac:dyDescent="0.2">
      <c r="A660" s="77" t="s">
        <v>3404</v>
      </c>
      <c r="B660" s="77" t="s">
        <v>7006</v>
      </c>
    </row>
    <row r="661" spans="1:2" x14ac:dyDescent="0.2">
      <c r="A661" s="77" t="s">
        <v>3404</v>
      </c>
      <c r="B661" s="77" t="s">
        <v>7008</v>
      </c>
    </row>
    <row r="662" spans="1:2" x14ac:dyDescent="0.2">
      <c r="A662" s="77" t="s">
        <v>7010</v>
      </c>
      <c r="B662" s="77" t="s">
        <v>7011</v>
      </c>
    </row>
    <row r="663" spans="1:2" x14ac:dyDescent="0.2">
      <c r="A663" s="77" t="s">
        <v>7013</v>
      </c>
      <c r="B663" s="77" t="s">
        <v>7014</v>
      </c>
    </row>
    <row r="664" spans="1:2" x14ac:dyDescent="0.2">
      <c r="A664" s="77" t="s">
        <v>7016</v>
      </c>
      <c r="B664" s="77" t="s">
        <v>7017</v>
      </c>
    </row>
    <row r="665" spans="1:2" x14ac:dyDescent="0.2">
      <c r="A665" s="77" t="s">
        <v>7019</v>
      </c>
      <c r="B665" s="77" t="s">
        <v>7020</v>
      </c>
    </row>
    <row r="666" spans="1:2" x14ac:dyDescent="0.2">
      <c r="A666" s="77" t="s">
        <v>7022</v>
      </c>
      <c r="B666" s="77" t="s">
        <v>7023</v>
      </c>
    </row>
    <row r="667" spans="1:2" x14ac:dyDescent="0.2">
      <c r="A667" s="77" t="s">
        <v>5129</v>
      </c>
      <c r="B667" s="77" t="s">
        <v>7025</v>
      </c>
    </row>
    <row r="668" spans="1:2" x14ac:dyDescent="0.2">
      <c r="A668" s="77" t="s">
        <v>5129</v>
      </c>
      <c r="B668" s="77" t="s">
        <v>7027</v>
      </c>
    </row>
    <row r="669" spans="1:2" x14ac:dyDescent="0.2">
      <c r="A669" s="77" t="s">
        <v>5129</v>
      </c>
      <c r="B669" s="77" t="s">
        <v>5157</v>
      </c>
    </row>
    <row r="670" spans="1:2" x14ac:dyDescent="0.2">
      <c r="A670" s="77" t="s">
        <v>5129</v>
      </c>
      <c r="B670" s="77" t="s">
        <v>7030</v>
      </c>
    </row>
    <row r="671" spans="1:2" x14ac:dyDescent="0.2">
      <c r="A671" s="77" t="s">
        <v>5154</v>
      </c>
      <c r="B671" s="77" t="s">
        <v>7032</v>
      </c>
    </row>
    <row r="672" spans="1:2" x14ac:dyDescent="0.2">
      <c r="A672" s="77" t="s">
        <v>7034</v>
      </c>
      <c r="B672" s="77" t="s">
        <v>7035</v>
      </c>
    </row>
    <row r="673" spans="1:2" x14ac:dyDescent="0.2">
      <c r="A673" s="77" t="s">
        <v>7037</v>
      </c>
      <c r="B673" s="77" t="s">
        <v>6360</v>
      </c>
    </row>
    <row r="674" spans="1:2" x14ac:dyDescent="0.2">
      <c r="A674" s="77" t="s">
        <v>7039</v>
      </c>
      <c r="B674" s="77" t="s">
        <v>7040</v>
      </c>
    </row>
    <row r="675" spans="1:2" x14ac:dyDescent="0.2">
      <c r="A675" s="77" t="s">
        <v>6730</v>
      </c>
      <c r="B675" s="77" t="s">
        <v>6731</v>
      </c>
    </row>
    <row r="676" spans="1:2" x14ac:dyDescent="0.2">
      <c r="A676" s="77" t="s">
        <v>7043</v>
      </c>
      <c r="B676" s="77" t="s">
        <v>7044</v>
      </c>
    </row>
    <row r="677" spans="1:2" x14ac:dyDescent="0.2">
      <c r="A677" s="77" t="s">
        <v>7047</v>
      </c>
      <c r="B677" s="77" t="s">
        <v>5160</v>
      </c>
    </row>
    <row r="678" spans="1:2" x14ac:dyDescent="0.2">
      <c r="A678" s="82" t="s">
        <v>7610</v>
      </c>
      <c r="B678" s="82" t="s">
        <v>7611</v>
      </c>
    </row>
    <row r="679" spans="1:2" x14ac:dyDescent="0.2">
      <c r="A679" s="82" t="s">
        <v>7608</v>
      </c>
      <c r="B679" s="82" t="s">
        <v>7609</v>
      </c>
    </row>
    <row r="680" spans="1:2" x14ac:dyDescent="0.2">
      <c r="A680" s="77" t="s">
        <v>2067</v>
      </c>
      <c r="B680" s="77" t="s">
        <v>7053</v>
      </c>
    </row>
    <row r="681" spans="1:2" x14ac:dyDescent="0.2">
      <c r="A681" s="77" t="s">
        <v>5992</v>
      </c>
      <c r="B681" s="77" t="s">
        <v>7055</v>
      </c>
    </row>
    <row r="682" spans="1:2" x14ac:dyDescent="0.2">
      <c r="A682" s="77" t="s">
        <v>2931</v>
      </c>
      <c r="B682" s="77" t="s">
        <v>7057</v>
      </c>
    </row>
    <row r="683" spans="1:2" x14ac:dyDescent="0.2">
      <c r="A683" s="77" t="s">
        <v>7059</v>
      </c>
      <c r="B683" s="77" t="s">
        <v>7060</v>
      </c>
    </row>
    <row r="684" spans="1:2" x14ac:dyDescent="0.2">
      <c r="A684" s="77" t="s">
        <v>7062</v>
      </c>
      <c r="B684" s="77" t="s">
        <v>7063</v>
      </c>
    </row>
    <row r="685" spans="1:2" x14ac:dyDescent="0.2">
      <c r="A685" s="77" t="s">
        <v>7065</v>
      </c>
      <c r="B685" s="77" t="s">
        <v>7066</v>
      </c>
    </row>
    <row r="686" spans="1:2" x14ac:dyDescent="0.2">
      <c r="A686" s="77" t="s">
        <v>6213</v>
      </c>
      <c r="B686" s="77" t="s">
        <v>7068</v>
      </c>
    </row>
    <row r="687" spans="1:2" x14ac:dyDescent="0.2">
      <c r="A687" s="77" t="s">
        <v>7072</v>
      </c>
      <c r="B687" s="77" t="s">
        <v>7073</v>
      </c>
    </row>
    <row r="688" spans="1:2" x14ac:dyDescent="0.2">
      <c r="A688" s="82" t="s">
        <v>7606</v>
      </c>
      <c r="B688" s="82" t="s">
        <v>7607</v>
      </c>
    </row>
    <row r="689" spans="1:2" x14ac:dyDescent="0.2">
      <c r="A689" s="77" t="s">
        <v>7077</v>
      </c>
      <c r="B689" s="77" t="s">
        <v>7048</v>
      </c>
    </row>
    <row r="690" spans="1:2" x14ac:dyDescent="0.2">
      <c r="A690" s="77" t="s">
        <v>7078</v>
      </c>
      <c r="B690" s="77" t="s">
        <v>7080</v>
      </c>
    </row>
    <row r="691" spans="1:2" x14ac:dyDescent="0.2">
      <c r="A691" s="77" t="s">
        <v>7078</v>
      </c>
      <c r="B691" s="77" t="s">
        <v>7082</v>
      </c>
    </row>
    <row r="692" spans="1:2" x14ac:dyDescent="0.2">
      <c r="A692" s="77" t="s">
        <v>2176</v>
      </c>
      <c r="B692" s="77" t="s">
        <v>6445</v>
      </c>
    </row>
    <row r="693" spans="1:2" x14ac:dyDescent="0.2">
      <c r="A693" s="77" t="s">
        <v>7087</v>
      </c>
      <c r="B693" s="77" t="s">
        <v>5160</v>
      </c>
    </row>
    <row r="694" spans="1:2" x14ac:dyDescent="0.2">
      <c r="A694" s="77" t="s">
        <v>7090</v>
      </c>
      <c r="B694" s="77" t="s">
        <v>7091</v>
      </c>
    </row>
    <row r="695" spans="1:2" x14ac:dyDescent="0.2">
      <c r="A695" s="77" t="s">
        <v>7093</v>
      </c>
      <c r="B695" s="77" t="s">
        <v>6200</v>
      </c>
    </row>
    <row r="696" spans="1:2" x14ac:dyDescent="0.2">
      <c r="A696" s="77" t="s">
        <v>2070</v>
      </c>
      <c r="B696" s="77" t="s">
        <v>7097</v>
      </c>
    </row>
    <row r="697" spans="1:2" x14ac:dyDescent="0.2">
      <c r="A697" s="77" t="s">
        <v>7100</v>
      </c>
      <c r="B697" s="77">
        <v>646</v>
      </c>
    </row>
    <row r="698" spans="1:2" x14ac:dyDescent="0.2">
      <c r="A698" s="77" t="s">
        <v>7102</v>
      </c>
      <c r="B698" s="77">
        <v>639</v>
      </c>
    </row>
    <row r="699" spans="1:2" x14ac:dyDescent="0.2">
      <c r="A699" s="77" t="s">
        <v>7105</v>
      </c>
      <c r="B699" s="77" t="s">
        <v>7106</v>
      </c>
    </row>
    <row r="700" spans="1:2" x14ac:dyDescent="0.2">
      <c r="A700" s="77" t="s">
        <v>7109</v>
      </c>
      <c r="B700" s="77">
        <v>0</v>
      </c>
    </row>
    <row r="701" spans="1:2" x14ac:dyDescent="0.2">
      <c r="A701" s="77" t="s">
        <v>7111</v>
      </c>
      <c r="B701" s="77" t="s">
        <v>7112</v>
      </c>
    </row>
    <row r="702" spans="1:2" x14ac:dyDescent="0.2">
      <c r="A702" s="77" t="s">
        <v>7115</v>
      </c>
      <c r="B702" s="77">
        <v>0</v>
      </c>
    </row>
    <row r="703" spans="1:2" x14ac:dyDescent="0.2">
      <c r="A703" s="77" t="s">
        <v>7117</v>
      </c>
      <c r="B703" s="77" t="s">
        <v>7118</v>
      </c>
    </row>
    <row r="704" spans="1:2" x14ac:dyDescent="0.2">
      <c r="A704" s="77" t="s">
        <v>2476</v>
      </c>
      <c r="B704" s="77" t="s">
        <v>7120</v>
      </c>
    </row>
    <row r="705" spans="1:2" x14ac:dyDescent="0.2">
      <c r="A705" s="77" t="s">
        <v>2067</v>
      </c>
      <c r="B705" s="77" t="s">
        <v>7124</v>
      </c>
    </row>
    <row r="706" spans="1:2" x14ac:dyDescent="0.2">
      <c r="A706" s="77" t="s">
        <v>7126</v>
      </c>
      <c r="B706" s="77">
        <v>0</v>
      </c>
    </row>
    <row r="707" spans="1:2" x14ac:dyDescent="0.2">
      <c r="A707" s="77" t="s">
        <v>5328</v>
      </c>
      <c r="B707" s="77" t="s">
        <v>7128</v>
      </c>
    </row>
    <row r="708" spans="1:2" x14ac:dyDescent="0.2">
      <c r="A708" s="77" t="s">
        <v>7130</v>
      </c>
      <c r="B708" s="77" t="s">
        <v>7131</v>
      </c>
    </row>
    <row r="709" spans="1:2" x14ac:dyDescent="0.2">
      <c r="A709" s="77" t="s">
        <v>7133</v>
      </c>
      <c r="B709" s="77" t="s">
        <v>7134</v>
      </c>
    </row>
    <row r="710" spans="1:2" x14ac:dyDescent="0.2">
      <c r="A710" s="77" t="s">
        <v>7136</v>
      </c>
      <c r="B710" s="77">
        <v>0</v>
      </c>
    </row>
    <row r="711" spans="1:2" x14ac:dyDescent="0.2">
      <c r="A711" s="77" t="s">
        <v>7138</v>
      </c>
      <c r="B711" s="77" t="s">
        <v>7095</v>
      </c>
    </row>
    <row r="712" spans="1:2" x14ac:dyDescent="0.2">
      <c r="A712" s="77" t="s">
        <v>7140</v>
      </c>
      <c r="B712" s="77">
        <v>0</v>
      </c>
    </row>
    <row r="713" spans="1:2" x14ac:dyDescent="0.2">
      <c r="A713" s="77" t="s">
        <v>7142</v>
      </c>
      <c r="B713" s="77">
        <v>0</v>
      </c>
    </row>
    <row r="714" spans="1:2" x14ac:dyDescent="0.2">
      <c r="A714" s="77" t="s">
        <v>7144</v>
      </c>
      <c r="B714" s="77">
        <v>0</v>
      </c>
    </row>
    <row r="715" spans="1:2" x14ac:dyDescent="0.2">
      <c r="A715" s="77" t="s">
        <v>7146</v>
      </c>
      <c r="B715" s="77">
        <v>0</v>
      </c>
    </row>
    <row r="716" spans="1:2" x14ac:dyDescent="0.2">
      <c r="A716" s="77" t="s">
        <v>7148</v>
      </c>
      <c r="B716" s="77">
        <v>0</v>
      </c>
    </row>
    <row r="717" spans="1:2" x14ac:dyDescent="0.2">
      <c r="A717" s="77" t="s">
        <v>7150</v>
      </c>
      <c r="B717" s="77">
        <v>0</v>
      </c>
    </row>
    <row r="718" spans="1:2" x14ac:dyDescent="0.2">
      <c r="A718" s="77" t="s">
        <v>7152</v>
      </c>
      <c r="B718" s="77" t="s">
        <v>6539</v>
      </c>
    </row>
    <row r="719" spans="1:2" x14ac:dyDescent="0.2">
      <c r="A719" s="77" t="s">
        <v>7152</v>
      </c>
      <c r="B719" s="77" t="s">
        <v>7154</v>
      </c>
    </row>
    <row r="720" spans="1:2" x14ac:dyDescent="0.2">
      <c r="A720" s="77" t="s">
        <v>7152</v>
      </c>
      <c r="B720" s="77" t="s">
        <v>5833</v>
      </c>
    </row>
    <row r="721" spans="1:2" x14ac:dyDescent="0.2">
      <c r="A721" s="77" t="s">
        <v>6540</v>
      </c>
      <c r="B721" s="77" t="s">
        <v>7157</v>
      </c>
    </row>
    <row r="722" spans="1:2" x14ac:dyDescent="0.2">
      <c r="A722" s="77" t="s">
        <v>7160</v>
      </c>
      <c r="B722" s="77">
        <v>0</v>
      </c>
    </row>
    <row r="723" spans="1:2" x14ac:dyDescent="0.2">
      <c r="A723" s="77" t="s">
        <v>7162</v>
      </c>
      <c r="B723" s="77">
        <v>0</v>
      </c>
    </row>
    <row r="724" spans="1:2" x14ac:dyDescent="0.2">
      <c r="A724" s="77" t="s">
        <v>7164</v>
      </c>
      <c r="B724" s="77" t="s">
        <v>7165</v>
      </c>
    </row>
    <row r="725" spans="1:2" x14ac:dyDescent="0.2">
      <c r="A725" s="77" t="s">
        <v>7167</v>
      </c>
      <c r="B725" s="77" t="s">
        <v>7168</v>
      </c>
    </row>
    <row r="726" spans="1:2" x14ac:dyDescent="0.2">
      <c r="A726" s="77" t="s">
        <v>7170</v>
      </c>
      <c r="B726" s="77" t="s">
        <v>7171</v>
      </c>
    </row>
    <row r="727" spans="1:2" x14ac:dyDescent="0.2">
      <c r="A727" s="77" t="s">
        <v>7173</v>
      </c>
      <c r="B727" s="77" t="s">
        <v>7174</v>
      </c>
    </row>
    <row r="728" spans="1:2" x14ac:dyDescent="0.2">
      <c r="A728" s="77" t="s">
        <v>7176</v>
      </c>
      <c r="B728" s="77" t="s">
        <v>7177</v>
      </c>
    </row>
    <row r="729" spans="1:2" x14ac:dyDescent="0.2">
      <c r="A729" s="77" t="s">
        <v>7176</v>
      </c>
      <c r="B729" s="77" t="s">
        <v>7179</v>
      </c>
    </row>
    <row r="730" spans="1:2" x14ac:dyDescent="0.2">
      <c r="A730" s="77" t="s">
        <v>7176</v>
      </c>
      <c r="B730" s="77" t="s">
        <v>7181</v>
      </c>
    </row>
    <row r="731" spans="1:2" x14ac:dyDescent="0.2">
      <c r="A731" s="77" t="s">
        <v>7176</v>
      </c>
      <c r="B731" s="77" t="s">
        <v>7183</v>
      </c>
    </row>
    <row r="732" spans="1:2" x14ac:dyDescent="0.2">
      <c r="A732" s="77" t="s">
        <v>7176</v>
      </c>
      <c r="B732" s="77" t="s">
        <v>7185</v>
      </c>
    </row>
    <row r="733" spans="1:2" x14ac:dyDescent="0.2">
      <c r="A733" s="77" t="s">
        <v>7186</v>
      </c>
      <c r="B733" s="77" t="s">
        <v>7189</v>
      </c>
    </row>
    <row r="734" spans="1:2" x14ac:dyDescent="0.2">
      <c r="A734" s="77" t="s">
        <v>2931</v>
      </c>
      <c r="B734" s="77" t="s">
        <v>7192</v>
      </c>
    </row>
    <row r="735" spans="1:2" x14ac:dyDescent="0.2">
      <c r="A735" s="77" t="s">
        <v>7194</v>
      </c>
      <c r="B735" s="77" t="s">
        <v>7048</v>
      </c>
    </row>
    <row r="736" spans="1:2" x14ac:dyDescent="0.2">
      <c r="A736" s="77" t="s">
        <v>7194</v>
      </c>
      <c r="B736" s="77" t="s">
        <v>7075</v>
      </c>
    </row>
    <row r="737" spans="1:2" x14ac:dyDescent="0.2">
      <c r="A737" s="77" t="s">
        <v>7194</v>
      </c>
      <c r="B737" s="77" t="s">
        <v>7197</v>
      </c>
    </row>
    <row r="738" spans="1:2" x14ac:dyDescent="0.2">
      <c r="A738" s="77" t="s">
        <v>7194</v>
      </c>
      <c r="B738" s="77" t="s">
        <v>7199</v>
      </c>
    </row>
    <row r="739" spans="1:2" x14ac:dyDescent="0.2">
      <c r="A739" s="77" t="s">
        <v>7194</v>
      </c>
      <c r="B739" s="77" t="s">
        <v>7050</v>
      </c>
    </row>
    <row r="740" spans="1:2" x14ac:dyDescent="0.2">
      <c r="A740" s="77" t="s">
        <v>7202</v>
      </c>
      <c r="B740" s="77">
        <v>9032302</v>
      </c>
    </row>
    <row r="741" spans="1:2" x14ac:dyDescent="0.2">
      <c r="A741" s="77" t="s">
        <v>5326</v>
      </c>
      <c r="B741" s="77" t="s">
        <v>7204</v>
      </c>
    </row>
    <row r="742" spans="1:2" x14ac:dyDescent="0.2">
      <c r="A742" s="77" t="s">
        <v>7206</v>
      </c>
      <c r="B742" s="77" t="s">
        <v>7207</v>
      </c>
    </row>
    <row r="743" spans="1:2" x14ac:dyDescent="0.2">
      <c r="A743" s="77" t="s">
        <v>7209</v>
      </c>
      <c r="B743" s="77" t="s">
        <v>6850</v>
      </c>
    </row>
    <row r="744" spans="1:2" x14ac:dyDescent="0.2">
      <c r="A744" s="77" t="s">
        <v>7176</v>
      </c>
      <c r="B744" s="77" t="s">
        <v>7211</v>
      </c>
    </row>
    <row r="745" spans="1:2" x14ac:dyDescent="0.2">
      <c r="A745" s="77" t="s">
        <v>5328</v>
      </c>
      <c r="B745" s="77" t="s">
        <v>7213</v>
      </c>
    </row>
    <row r="746" spans="1:2" x14ac:dyDescent="0.2">
      <c r="A746" s="77" t="s">
        <v>7215</v>
      </c>
      <c r="B746" s="77" t="s">
        <v>7216</v>
      </c>
    </row>
    <row r="747" spans="1:2" x14ac:dyDescent="0.2">
      <c r="A747" s="77" t="s">
        <v>7218</v>
      </c>
      <c r="B747" s="77" t="s">
        <v>7219</v>
      </c>
    </row>
    <row r="748" spans="1:2" x14ac:dyDescent="0.2">
      <c r="A748" s="77" t="s">
        <v>5782</v>
      </c>
      <c r="B748" s="77" t="s">
        <v>7222</v>
      </c>
    </row>
    <row r="749" spans="1:2" x14ac:dyDescent="0.2">
      <c r="A749" s="77" t="s">
        <v>2111</v>
      </c>
      <c r="B749" s="77" t="s">
        <v>7224</v>
      </c>
    </row>
    <row r="750" spans="1:2" x14ac:dyDescent="0.2">
      <c r="A750" s="77" t="s">
        <v>7226</v>
      </c>
      <c r="B750" s="77" t="s">
        <v>7227</v>
      </c>
    </row>
    <row r="751" spans="1:2" x14ac:dyDescent="0.2">
      <c r="A751" s="77" t="s">
        <v>7229</v>
      </c>
      <c r="B751" s="77" t="s">
        <v>7230</v>
      </c>
    </row>
    <row r="752" spans="1:2" x14ac:dyDescent="0.2">
      <c r="A752" s="77" t="s">
        <v>5469</v>
      </c>
      <c r="B752" s="77" t="s">
        <v>7235</v>
      </c>
    </row>
    <row r="753" spans="1:2" x14ac:dyDescent="0.2">
      <c r="A753" s="77" t="s">
        <v>7237</v>
      </c>
      <c r="B753" s="77" t="s">
        <v>7238</v>
      </c>
    </row>
    <row r="754" spans="1:2" x14ac:dyDescent="0.2">
      <c r="A754" s="77" t="s">
        <v>7240</v>
      </c>
      <c r="B754" s="77">
        <v>0</v>
      </c>
    </row>
    <row r="755" spans="1:2" x14ac:dyDescent="0.2">
      <c r="A755" s="77" t="s">
        <v>7242</v>
      </c>
      <c r="B755" s="77" t="s">
        <v>7103</v>
      </c>
    </row>
    <row r="756" spans="1:2" x14ac:dyDescent="0.2">
      <c r="A756" s="77" t="s">
        <v>7244</v>
      </c>
      <c r="B756" s="77" t="s">
        <v>7245</v>
      </c>
    </row>
    <row r="757" spans="1:2" x14ac:dyDescent="0.2">
      <c r="A757" s="77" t="s">
        <v>5123</v>
      </c>
      <c r="B757" s="77" t="s">
        <v>7247</v>
      </c>
    </row>
    <row r="758" spans="1:2" x14ac:dyDescent="0.2">
      <c r="A758" s="77" t="s">
        <v>2176</v>
      </c>
      <c r="B758" s="77" t="s">
        <v>7249</v>
      </c>
    </row>
    <row r="759" spans="1:2" x14ac:dyDescent="0.2">
      <c r="A759" s="77" t="s">
        <v>2176</v>
      </c>
      <c r="B759" s="77" t="s">
        <v>7251</v>
      </c>
    </row>
    <row r="760" spans="1:2" x14ac:dyDescent="0.2">
      <c r="A760" s="77" t="s">
        <v>7256</v>
      </c>
      <c r="B760" s="77" t="s">
        <v>7253</v>
      </c>
    </row>
    <row r="761" spans="1:2" x14ac:dyDescent="0.2">
      <c r="A761" s="77" t="s">
        <v>7259</v>
      </c>
      <c r="B761" s="77" t="s">
        <v>7103</v>
      </c>
    </row>
    <row r="762" spans="1:2" x14ac:dyDescent="0.2">
      <c r="A762" s="77" t="s">
        <v>7261</v>
      </c>
      <c r="B762" s="77">
        <v>0</v>
      </c>
    </row>
    <row r="763" spans="1:2" x14ac:dyDescent="0.2">
      <c r="A763" s="77" t="s">
        <v>7263</v>
      </c>
      <c r="B763" s="77">
        <v>0</v>
      </c>
    </row>
    <row r="764" spans="1:2" x14ac:dyDescent="0.2">
      <c r="A764" s="77" t="s">
        <v>7265</v>
      </c>
      <c r="B764" s="77">
        <v>0</v>
      </c>
    </row>
    <row r="765" spans="1:2" x14ac:dyDescent="0.2">
      <c r="A765" s="77" t="s">
        <v>7268</v>
      </c>
      <c r="B765" s="77" t="s">
        <v>7269</v>
      </c>
    </row>
    <row r="766" spans="1:2" x14ac:dyDescent="0.2">
      <c r="A766" s="77" t="s">
        <v>7271</v>
      </c>
      <c r="B766" s="77">
        <v>0</v>
      </c>
    </row>
    <row r="767" spans="1:2" x14ac:dyDescent="0.2">
      <c r="A767" s="77" t="s">
        <v>7273</v>
      </c>
      <c r="B767" s="77" t="s">
        <v>7274</v>
      </c>
    </row>
    <row r="768" spans="1:2" x14ac:dyDescent="0.2">
      <c r="A768" s="77" t="s">
        <v>7276</v>
      </c>
      <c r="B768" s="77">
        <v>0</v>
      </c>
    </row>
    <row r="769" spans="1:2" x14ac:dyDescent="0.2">
      <c r="A769" s="77" t="s">
        <v>7278</v>
      </c>
      <c r="B769" s="77" t="s">
        <v>7279</v>
      </c>
    </row>
    <row r="770" spans="1:2" x14ac:dyDescent="0.2">
      <c r="A770" s="77" t="s">
        <v>5328</v>
      </c>
      <c r="B770" s="77" t="s">
        <v>7281</v>
      </c>
    </row>
    <row r="771" spans="1:2" x14ac:dyDescent="0.2">
      <c r="A771" s="77" t="s">
        <v>7283</v>
      </c>
      <c r="B771" s="77">
        <v>0</v>
      </c>
    </row>
    <row r="772" spans="1:2" x14ac:dyDescent="0.2">
      <c r="A772" s="77" t="s">
        <v>2067</v>
      </c>
      <c r="B772" s="77">
        <v>8366</v>
      </c>
    </row>
    <row r="773" spans="1:2" x14ac:dyDescent="0.2">
      <c r="A773" s="77" t="s">
        <v>5024</v>
      </c>
      <c r="B773" s="77" t="s">
        <v>7286</v>
      </c>
    </row>
    <row r="774" spans="1:2" x14ac:dyDescent="0.2">
      <c r="A774" s="77" t="s">
        <v>7288</v>
      </c>
      <c r="B774" s="77" t="s">
        <v>7289</v>
      </c>
    </row>
    <row r="775" spans="1:2" x14ac:dyDescent="0.2">
      <c r="A775" s="77" t="s">
        <v>7291</v>
      </c>
      <c r="B775" s="77" t="s">
        <v>7292</v>
      </c>
    </row>
    <row r="776" spans="1:2" x14ac:dyDescent="0.2">
      <c r="A776" s="77" t="s">
        <v>7294</v>
      </c>
      <c r="B776" s="77">
        <v>0</v>
      </c>
    </row>
    <row r="777" spans="1:2" x14ac:dyDescent="0.2">
      <c r="A777" s="77" t="s">
        <v>7258</v>
      </c>
      <c r="B777" s="77" t="s">
        <v>7297</v>
      </c>
    </row>
    <row r="778" spans="1:2" x14ac:dyDescent="0.2">
      <c r="A778" s="77" t="s">
        <v>7258</v>
      </c>
      <c r="B778" s="77" t="s">
        <v>7299</v>
      </c>
    </row>
    <row r="779" spans="1:2" x14ac:dyDescent="0.2">
      <c r="A779" s="77" t="s">
        <v>2176</v>
      </c>
      <c r="B779" s="77" t="s">
        <v>7303</v>
      </c>
    </row>
    <row r="780" spans="1:2" x14ac:dyDescent="0.2">
      <c r="A780" s="77" t="s">
        <v>7305</v>
      </c>
      <c r="B780" s="77">
        <v>0</v>
      </c>
    </row>
    <row r="781" spans="1:2" x14ac:dyDescent="0.2">
      <c r="A781" s="77" t="s">
        <v>7307</v>
      </c>
      <c r="B781" s="77">
        <v>0</v>
      </c>
    </row>
    <row r="782" spans="1:2" x14ac:dyDescent="0.2">
      <c r="A782" s="77" t="s">
        <v>7309</v>
      </c>
      <c r="B782" s="77" t="s">
        <v>7187</v>
      </c>
    </row>
    <row r="783" spans="1:2" x14ac:dyDescent="0.2">
      <c r="A783" s="77" t="s">
        <v>5154</v>
      </c>
      <c r="B783" s="82" t="s">
        <v>7614</v>
      </c>
    </row>
    <row r="784" spans="1:2" x14ac:dyDescent="0.2">
      <c r="A784" s="77" t="s">
        <v>7309</v>
      </c>
      <c r="B784" s="77" t="s">
        <v>7312</v>
      </c>
    </row>
    <row r="785" spans="1:2" x14ac:dyDescent="0.2">
      <c r="A785" s="77" t="s">
        <v>7314</v>
      </c>
      <c r="B785" s="77">
        <v>0</v>
      </c>
    </row>
    <row r="786" spans="1:2" x14ac:dyDescent="0.2">
      <c r="A786" s="77" t="s">
        <v>7316</v>
      </c>
      <c r="B786" s="77" t="s">
        <v>7317</v>
      </c>
    </row>
    <row r="787" spans="1:2" x14ac:dyDescent="0.2">
      <c r="A787" s="77" t="s">
        <v>7319</v>
      </c>
      <c r="B787" s="77" t="s">
        <v>7317</v>
      </c>
    </row>
    <row r="788" spans="1:2" x14ac:dyDescent="0.2">
      <c r="A788" s="77" t="s">
        <v>7321</v>
      </c>
      <c r="B788" s="77">
        <v>0</v>
      </c>
    </row>
    <row r="789" spans="1:2" x14ac:dyDescent="0.2">
      <c r="A789" s="77" t="s">
        <v>7323</v>
      </c>
      <c r="B789" s="77">
        <v>0</v>
      </c>
    </row>
    <row r="790" spans="1:2" x14ac:dyDescent="0.2">
      <c r="A790" s="77" t="s">
        <v>7325</v>
      </c>
      <c r="B790" s="77">
        <v>0</v>
      </c>
    </row>
    <row r="791" spans="1:2" x14ac:dyDescent="0.2">
      <c r="A791" s="77" t="s">
        <v>7327</v>
      </c>
      <c r="B791" s="77">
        <v>0</v>
      </c>
    </row>
    <row r="792" spans="1:2" x14ac:dyDescent="0.2">
      <c r="A792" s="77" t="s">
        <v>7329</v>
      </c>
      <c r="B792" s="77">
        <v>0</v>
      </c>
    </row>
    <row r="793" spans="1:2" x14ac:dyDescent="0.2">
      <c r="A793" s="77" t="s">
        <v>7331</v>
      </c>
      <c r="B793" s="77">
        <v>0</v>
      </c>
    </row>
    <row r="794" spans="1:2" x14ac:dyDescent="0.2">
      <c r="A794" s="77" t="s">
        <v>7333</v>
      </c>
      <c r="B794" s="77">
        <v>0</v>
      </c>
    </row>
    <row r="795" spans="1:2" x14ac:dyDescent="0.2">
      <c r="A795" s="77" t="s">
        <v>7335</v>
      </c>
      <c r="B795" s="77">
        <v>0</v>
      </c>
    </row>
    <row r="796" spans="1:2" x14ac:dyDescent="0.2">
      <c r="A796" s="77" t="s">
        <v>5519</v>
      </c>
      <c r="B796" s="77" t="s">
        <v>7342</v>
      </c>
    </row>
    <row r="797" spans="1:2" x14ac:dyDescent="0.2">
      <c r="A797" s="77" t="s">
        <v>2176</v>
      </c>
      <c r="B797" s="77" t="s">
        <v>7347</v>
      </c>
    </row>
    <row r="798" spans="1:2" x14ac:dyDescent="0.2">
      <c r="A798" s="77" t="s">
        <v>2476</v>
      </c>
      <c r="B798" s="77" t="s">
        <v>7350</v>
      </c>
    </row>
    <row r="799" spans="1:2" x14ac:dyDescent="0.2">
      <c r="A799" s="77" t="s">
        <v>7352</v>
      </c>
      <c r="B799" s="77" t="s">
        <v>7353</v>
      </c>
    </row>
    <row r="800" spans="1:2" x14ac:dyDescent="0.2">
      <c r="A800" s="77" t="s">
        <v>7352</v>
      </c>
      <c r="B800" s="77" t="s">
        <v>7355</v>
      </c>
    </row>
    <row r="801" spans="1:2" x14ac:dyDescent="0.2">
      <c r="A801" s="77" t="s">
        <v>7352</v>
      </c>
      <c r="B801" s="77" t="s">
        <v>7357</v>
      </c>
    </row>
    <row r="802" spans="1:2" x14ac:dyDescent="0.2">
      <c r="A802" s="77" t="s">
        <v>7359</v>
      </c>
      <c r="B802" s="77">
        <v>0</v>
      </c>
    </row>
    <row r="803" spans="1:2" x14ac:dyDescent="0.2">
      <c r="A803" s="77" t="s">
        <v>7361</v>
      </c>
      <c r="B803" s="77">
        <v>0</v>
      </c>
    </row>
    <row r="804" spans="1:2" x14ac:dyDescent="0.2">
      <c r="A804" s="77" t="s">
        <v>7363</v>
      </c>
      <c r="B804" s="77">
        <v>0</v>
      </c>
    </row>
    <row r="805" spans="1:2" x14ac:dyDescent="0.2">
      <c r="A805" s="77" t="s">
        <v>2176</v>
      </c>
      <c r="B805" s="77" t="s">
        <v>7365</v>
      </c>
    </row>
    <row r="806" spans="1:2" x14ac:dyDescent="0.2">
      <c r="A806" s="77" t="s">
        <v>2070</v>
      </c>
      <c r="B806" s="77" t="s">
        <v>7367</v>
      </c>
    </row>
    <row r="807" spans="1:2" x14ac:dyDescent="0.2">
      <c r="A807" s="77" t="s">
        <v>2070</v>
      </c>
      <c r="B807" s="77" t="s">
        <v>7369</v>
      </c>
    </row>
    <row r="808" spans="1:2" x14ac:dyDescent="0.2">
      <c r="A808" s="77" t="s">
        <v>2070</v>
      </c>
      <c r="B808" s="77" t="s">
        <v>7371</v>
      </c>
    </row>
    <row r="809" spans="1:2" x14ac:dyDescent="0.2">
      <c r="A809" s="77" t="s">
        <v>7373</v>
      </c>
      <c r="B809" s="77" t="s">
        <v>7374</v>
      </c>
    </row>
    <row r="810" spans="1:2" x14ac:dyDescent="0.2">
      <c r="A810" s="77" t="s">
        <v>5633</v>
      </c>
      <c r="B810" s="77" t="s">
        <v>7376</v>
      </c>
    </row>
    <row r="811" spans="1:2" x14ac:dyDescent="0.2">
      <c r="A811" s="77" t="s">
        <v>5633</v>
      </c>
      <c r="B811" s="77" t="s">
        <v>7378</v>
      </c>
    </row>
    <row r="812" spans="1:2" x14ac:dyDescent="0.2">
      <c r="A812" s="77" t="s">
        <v>7380</v>
      </c>
      <c r="B812" s="77" t="s">
        <v>7381</v>
      </c>
    </row>
    <row r="813" spans="1:2" x14ac:dyDescent="0.2">
      <c r="A813" s="77" t="s">
        <v>7088</v>
      </c>
      <c r="B813" s="77" t="s">
        <v>7383</v>
      </c>
    </row>
    <row r="814" spans="1:2" x14ac:dyDescent="0.2">
      <c r="A814" s="77" t="s">
        <v>7385</v>
      </c>
      <c r="B814" s="77" t="s">
        <v>7386</v>
      </c>
    </row>
    <row r="815" spans="1:2" x14ac:dyDescent="0.2">
      <c r="A815" s="77" t="s">
        <v>7389</v>
      </c>
      <c r="B815" s="77" t="s">
        <v>2179</v>
      </c>
    </row>
    <row r="816" spans="1:2" x14ac:dyDescent="0.2">
      <c r="A816" s="77" t="s">
        <v>7389</v>
      </c>
      <c r="B816" s="77" t="s">
        <v>7391</v>
      </c>
    </row>
    <row r="817" spans="1:2" x14ac:dyDescent="0.2">
      <c r="A817" s="77" t="s">
        <v>7393</v>
      </c>
      <c r="B817" s="77">
        <v>0</v>
      </c>
    </row>
    <row r="818" spans="1:2" x14ac:dyDescent="0.2">
      <c r="A818" s="77" t="s">
        <v>7394</v>
      </c>
      <c r="B818" s="77" t="s">
        <v>7396</v>
      </c>
    </row>
    <row r="819" spans="1:2" x14ac:dyDescent="0.2">
      <c r="A819" s="77" t="s">
        <v>7394</v>
      </c>
      <c r="B819" s="77" t="s">
        <v>7398</v>
      </c>
    </row>
    <row r="820" spans="1:2" x14ac:dyDescent="0.2">
      <c r="A820" s="77" t="s">
        <v>7394</v>
      </c>
      <c r="B820" s="77" t="s">
        <v>7400</v>
      </c>
    </row>
    <row r="821" spans="1:2" x14ac:dyDescent="0.2">
      <c r="A821" s="77" t="s">
        <v>7394</v>
      </c>
      <c r="B821" s="77" t="s">
        <v>7402</v>
      </c>
    </row>
    <row r="822" spans="1:2" x14ac:dyDescent="0.2">
      <c r="A822" s="77" t="s">
        <v>7394</v>
      </c>
      <c r="B822" s="77" t="s">
        <v>7404</v>
      </c>
    </row>
    <row r="823" spans="1:2" x14ac:dyDescent="0.2">
      <c r="A823" s="77" t="s">
        <v>7394</v>
      </c>
      <c r="B823" s="77" t="s">
        <v>7406</v>
      </c>
    </row>
    <row r="824" spans="1:2" x14ac:dyDescent="0.2">
      <c r="A824" s="77" t="s">
        <v>7394</v>
      </c>
      <c r="B824" s="77" t="s">
        <v>7408</v>
      </c>
    </row>
    <row r="825" spans="1:2" x14ac:dyDescent="0.2">
      <c r="A825" s="77" t="s">
        <v>7394</v>
      </c>
      <c r="B825" s="77" t="s">
        <v>7410</v>
      </c>
    </row>
    <row r="826" spans="1:2" x14ac:dyDescent="0.2">
      <c r="A826" s="77" t="s">
        <v>7394</v>
      </c>
      <c r="B826" s="77" t="s">
        <v>7412</v>
      </c>
    </row>
    <row r="827" spans="1:2" x14ac:dyDescent="0.2">
      <c r="A827" s="77" t="s">
        <v>7394</v>
      </c>
      <c r="B827" s="77" t="s">
        <v>7414</v>
      </c>
    </row>
    <row r="828" spans="1:2" x14ac:dyDescent="0.2">
      <c r="A828" s="77" t="s">
        <v>2070</v>
      </c>
      <c r="B828" s="77" t="s">
        <v>7424</v>
      </c>
    </row>
    <row r="829" spans="1:2" x14ac:dyDescent="0.2">
      <c r="A829" s="77" t="s">
        <v>6280</v>
      </c>
      <c r="B829" s="77" t="s">
        <v>7426</v>
      </c>
    </row>
    <row r="830" spans="1:2" x14ac:dyDescent="0.2">
      <c r="A830" s="77" t="s">
        <v>7432</v>
      </c>
      <c r="B830" s="77">
        <v>0</v>
      </c>
    </row>
    <row r="831" spans="1:2" x14ac:dyDescent="0.2">
      <c r="A831" s="77" t="s">
        <v>7434</v>
      </c>
      <c r="B831" s="77">
        <v>0</v>
      </c>
    </row>
    <row r="832" spans="1:2" x14ac:dyDescent="0.2">
      <c r="A832" s="77" t="s">
        <v>7436</v>
      </c>
      <c r="B832" s="77">
        <v>0</v>
      </c>
    </row>
    <row r="833" spans="1:2" x14ac:dyDescent="0.2">
      <c r="A833" s="77" t="s">
        <v>2067</v>
      </c>
      <c r="B833" s="77">
        <v>38860</v>
      </c>
    </row>
    <row r="834" spans="1:2" x14ac:dyDescent="0.2">
      <c r="A834" s="77" t="s">
        <v>7440</v>
      </c>
      <c r="B834" s="77" t="s">
        <v>2122</v>
      </c>
    </row>
    <row r="835" spans="1:2" x14ac:dyDescent="0.2">
      <c r="A835" s="77" t="s">
        <v>7442</v>
      </c>
      <c r="B835" s="77">
        <v>0</v>
      </c>
    </row>
    <row r="836" spans="1:2" x14ac:dyDescent="0.2">
      <c r="A836" s="77" t="s">
        <v>7444</v>
      </c>
      <c r="B836" s="77">
        <v>0</v>
      </c>
    </row>
    <row r="837" spans="1:2" x14ac:dyDescent="0.2">
      <c r="A837" s="77" t="s">
        <v>7446</v>
      </c>
      <c r="B837" s="77">
        <v>0</v>
      </c>
    </row>
    <row r="838" spans="1:2" x14ac:dyDescent="0.2">
      <c r="A838" s="77" t="s">
        <v>7448</v>
      </c>
      <c r="B838" s="77">
        <v>0</v>
      </c>
    </row>
    <row r="839" spans="1:2" x14ac:dyDescent="0.2">
      <c r="A839" s="77" t="s">
        <v>7352</v>
      </c>
      <c r="B839" s="77">
        <v>0</v>
      </c>
    </row>
    <row r="840" spans="1:2" x14ac:dyDescent="0.2">
      <c r="A840" s="77" t="s">
        <v>7451</v>
      </c>
      <c r="B840" s="77">
        <v>0</v>
      </c>
    </row>
    <row r="841" spans="1:2" x14ac:dyDescent="0.2">
      <c r="A841" s="77" t="s">
        <v>7453</v>
      </c>
      <c r="B841" s="77">
        <v>0</v>
      </c>
    </row>
    <row r="842" spans="1:2" x14ac:dyDescent="0.2">
      <c r="A842" s="77" t="s">
        <v>7455</v>
      </c>
      <c r="B842" s="77">
        <v>0</v>
      </c>
    </row>
    <row r="843" spans="1:2" x14ac:dyDescent="0.2">
      <c r="A843" s="77" t="s">
        <v>5307</v>
      </c>
      <c r="B843" s="77" t="s">
        <v>7457</v>
      </c>
    </row>
    <row r="844" spans="1:2" x14ac:dyDescent="0.2">
      <c r="A844" s="77" t="s">
        <v>2176</v>
      </c>
      <c r="B844" s="77" t="s">
        <v>7459</v>
      </c>
    </row>
    <row r="845" spans="1:2" x14ac:dyDescent="0.2">
      <c r="A845" s="77" t="s">
        <v>7461</v>
      </c>
      <c r="B845" s="77">
        <v>0</v>
      </c>
    </row>
    <row r="846" spans="1:2" x14ac:dyDescent="0.2">
      <c r="A846" s="77" t="s">
        <v>7463</v>
      </c>
      <c r="B846" s="77">
        <v>0</v>
      </c>
    </row>
    <row r="847" spans="1:2" x14ac:dyDescent="0.2">
      <c r="A847" s="77" t="s">
        <v>7465</v>
      </c>
      <c r="B847" s="77">
        <v>0</v>
      </c>
    </row>
    <row r="848" spans="1:2" x14ac:dyDescent="0.2">
      <c r="A848" s="77" t="s">
        <v>7467</v>
      </c>
      <c r="B848" s="77">
        <v>0</v>
      </c>
    </row>
    <row r="849" spans="1:2" x14ac:dyDescent="0.2">
      <c r="A849" s="77" t="s">
        <v>2067</v>
      </c>
      <c r="B849" s="77">
        <v>8250</v>
      </c>
    </row>
    <row r="850" spans="1:2" x14ac:dyDescent="0.2">
      <c r="A850" s="77" t="s">
        <v>2157</v>
      </c>
      <c r="B850" s="77" t="s">
        <v>7470</v>
      </c>
    </row>
    <row r="851" spans="1:2" x14ac:dyDescent="0.2">
      <c r="A851" s="77" t="s">
        <v>7472</v>
      </c>
      <c r="B851" s="77">
        <v>0</v>
      </c>
    </row>
    <row r="852" spans="1:2" x14ac:dyDescent="0.2">
      <c r="A852" s="77" t="s">
        <v>2070</v>
      </c>
      <c r="B852" s="77" t="s">
        <v>7474</v>
      </c>
    </row>
    <row r="853" spans="1:2" x14ac:dyDescent="0.2">
      <c r="A853" s="77" t="s">
        <v>7477</v>
      </c>
      <c r="B853" s="77">
        <v>6</v>
      </c>
    </row>
    <row r="854" spans="1:2" x14ac:dyDescent="0.2">
      <c r="A854" s="77" t="s">
        <v>7479</v>
      </c>
      <c r="B854" s="77">
        <v>2</v>
      </c>
    </row>
    <row r="855" spans="1:2" x14ac:dyDescent="0.2">
      <c r="A855" s="77" t="s">
        <v>5122</v>
      </c>
      <c r="B855" s="77" t="s">
        <v>7481</v>
      </c>
    </row>
    <row r="856" spans="1:2" x14ac:dyDescent="0.2">
      <c r="A856" s="77" t="s">
        <v>5122</v>
      </c>
      <c r="B856" s="77" t="s">
        <v>7483</v>
      </c>
    </row>
    <row r="857" spans="1:2" x14ac:dyDescent="0.2">
      <c r="A857" s="77" t="s">
        <v>7485</v>
      </c>
      <c r="B857" s="77" t="s">
        <v>7486</v>
      </c>
    </row>
    <row r="858" spans="1:2" x14ac:dyDescent="0.2">
      <c r="A858" s="77" t="s">
        <v>7488</v>
      </c>
      <c r="B858" s="77" t="s">
        <v>7489</v>
      </c>
    </row>
    <row r="859" spans="1:2" x14ac:dyDescent="0.2">
      <c r="A859" s="77" t="s">
        <v>7491</v>
      </c>
      <c r="B859" s="77">
        <v>0</v>
      </c>
    </row>
    <row r="860" spans="1:2" x14ac:dyDescent="0.2">
      <c r="A860" s="77" t="s">
        <v>7316</v>
      </c>
      <c r="B860" s="77">
        <v>0</v>
      </c>
    </row>
    <row r="861" spans="1:2" x14ac:dyDescent="0.2">
      <c r="A861" s="77" t="s">
        <v>7494</v>
      </c>
      <c r="B861" s="77" t="s">
        <v>7495</v>
      </c>
    </row>
    <row r="862" spans="1:2" x14ac:dyDescent="0.2">
      <c r="A862" s="77" t="s">
        <v>5230</v>
      </c>
      <c r="B862" s="77">
        <v>695</v>
      </c>
    </row>
    <row r="863" spans="1:2" x14ac:dyDescent="0.2">
      <c r="A863" s="77" t="s">
        <v>7499</v>
      </c>
      <c r="B863" s="77">
        <v>0</v>
      </c>
    </row>
    <row r="864" spans="1:2" x14ac:dyDescent="0.2">
      <c r="A864" s="77" t="s">
        <v>7502</v>
      </c>
      <c r="B864" s="77" t="s">
        <v>7503</v>
      </c>
    </row>
    <row r="865" spans="1:2" x14ac:dyDescent="0.2">
      <c r="A865" s="77" t="s">
        <v>2157</v>
      </c>
      <c r="B865" s="77" t="s">
        <v>7507</v>
      </c>
    </row>
    <row r="866" spans="1:2" x14ac:dyDescent="0.2">
      <c r="A866" s="77" t="s">
        <v>7437</v>
      </c>
      <c r="B866" s="77" t="s">
        <v>7509</v>
      </c>
    </row>
    <row r="867" spans="1:2" x14ac:dyDescent="0.2">
      <c r="A867" s="77" t="s">
        <v>7352</v>
      </c>
      <c r="B867" s="77" t="s">
        <v>7511</v>
      </c>
    </row>
    <row r="868" spans="1:2" x14ac:dyDescent="0.2">
      <c r="A868" s="77" t="s">
        <v>7352</v>
      </c>
      <c r="B868" s="77" t="s">
        <v>7513</v>
      </c>
    </row>
    <row r="869" spans="1:2" x14ac:dyDescent="0.2">
      <c r="A869" s="77" t="s">
        <v>7515</v>
      </c>
      <c r="B869" s="77">
        <v>0</v>
      </c>
    </row>
    <row r="870" spans="1:2" x14ac:dyDescent="0.2">
      <c r="A870" s="77" t="s">
        <v>7517</v>
      </c>
      <c r="B870" s="77">
        <v>0</v>
      </c>
    </row>
    <row r="871" spans="1:2" x14ac:dyDescent="0.2">
      <c r="A871" s="77" t="s">
        <v>2476</v>
      </c>
      <c r="B871" s="77" t="s">
        <v>7519</v>
      </c>
    </row>
    <row r="872" spans="1:2" x14ac:dyDescent="0.2">
      <c r="A872" s="77" t="s">
        <v>7352</v>
      </c>
      <c r="B872" s="77" t="s">
        <v>7521</v>
      </c>
    </row>
    <row r="873" spans="1:2" x14ac:dyDescent="0.2">
      <c r="A873" s="77" t="s">
        <v>7352</v>
      </c>
      <c r="B873" s="77" t="s">
        <v>7523</v>
      </c>
    </row>
    <row r="874" spans="1:2" x14ac:dyDescent="0.2">
      <c r="A874" s="77" t="s">
        <v>7352</v>
      </c>
      <c r="B874" s="77" t="s">
        <v>7525</v>
      </c>
    </row>
    <row r="875" spans="1:2" x14ac:dyDescent="0.2">
      <c r="A875" s="77" t="s">
        <v>7352</v>
      </c>
      <c r="B875" s="77" t="s">
        <v>7527</v>
      </c>
    </row>
    <row r="876" spans="1:2" x14ac:dyDescent="0.2">
      <c r="A876" s="77" t="s">
        <v>7529</v>
      </c>
      <c r="B876" s="77">
        <v>0</v>
      </c>
    </row>
    <row r="877" spans="1:2" x14ac:dyDescent="0.2">
      <c r="A877" s="77" t="s">
        <v>7389</v>
      </c>
      <c r="B877" s="77" t="s">
        <v>5403</v>
      </c>
    </row>
    <row r="878" spans="1:2" x14ac:dyDescent="0.2">
      <c r="A878" s="77" t="s">
        <v>7532</v>
      </c>
      <c r="B878" s="77">
        <v>0</v>
      </c>
    </row>
    <row r="879" spans="1:2" x14ac:dyDescent="0.2">
      <c r="A879" s="77" t="s">
        <v>2067</v>
      </c>
      <c r="B879" s="77" t="s">
        <v>7534</v>
      </c>
    </row>
    <row r="880" spans="1:2" x14ac:dyDescent="0.2">
      <c r="A880" s="77" t="s">
        <v>7536</v>
      </c>
      <c r="B880" s="77">
        <v>0</v>
      </c>
    </row>
    <row r="881" spans="1:2" x14ac:dyDescent="0.2">
      <c r="A881" s="77" t="s">
        <v>7538</v>
      </c>
      <c r="B881" s="77">
        <v>0</v>
      </c>
    </row>
    <row r="882" spans="1:2" x14ac:dyDescent="0.2">
      <c r="A882" s="77" t="s">
        <v>5154</v>
      </c>
      <c r="B882" s="77" t="s">
        <v>7540</v>
      </c>
    </row>
    <row r="883" spans="1:2" x14ac:dyDescent="0.2">
      <c r="A883" s="77" t="s">
        <v>5154</v>
      </c>
      <c r="B883" s="77" t="s">
        <v>7542</v>
      </c>
    </row>
    <row r="884" spans="1:2" x14ac:dyDescent="0.2">
      <c r="A884" s="77" t="s">
        <v>5154</v>
      </c>
      <c r="B884" s="82" t="s">
        <v>7613</v>
      </c>
    </row>
    <row r="885" spans="1:2" x14ac:dyDescent="0.2">
      <c r="A885" s="77" t="s">
        <v>5154</v>
      </c>
      <c r="B885" s="77" t="s">
        <v>7545</v>
      </c>
    </row>
    <row r="886" spans="1:2" x14ac:dyDescent="0.2">
      <c r="A886" s="77" t="s">
        <v>5154</v>
      </c>
      <c r="B886" s="77" t="s">
        <v>7547</v>
      </c>
    </row>
    <row r="887" spans="1:2" x14ac:dyDescent="0.2">
      <c r="A887" s="77" t="s">
        <v>7549</v>
      </c>
      <c r="B887" s="77">
        <v>0</v>
      </c>
    </row>
    <row r="888" spans="1:2" x14ac:dyDescent="0.2">
      <c r="A888" s="77" t="s">
        <v>7551</v>
      </c>
      <c r="B888" s="77" t="s">
        <v>2533</v>
      </c>
    </row>
    <row r="889" spans="1:2" x14ac:dyDescent="0.2">
      <c r="A889" s="77" t="s">
        <v>7553</v>
      </c>
      <c r="B889" s="77" t="s">
        <v>7554</v>
      </c>
    </row>
    <row r="890" spans="1:2" x14ac:dyDescent="0.2">
      <c r="A890" s="77" t="s">
        <v>7556</v>
      </c>
      <c r="B890" s="77" t="s">
        <v>7557</v>
      </c>
    </row>
    <row r="891" spans="1:2" x14ac:dyDescent="0.2">
      <c r="A891" s="77" t="s">
        <v>7556</v>
      </c>
      <c r="B891" s="77" t="s">
        <v>7560</v>
      </c>
    </row>
    <row r="892" spans="1:2" x14ac:dyDescent="0.2">
      <c r="A892" s="77" t="s">
        <v>7563</v>
      </c>
      <c r="B892" s="77">
        <v>400</v>
      </c>
    </row>
    <row r="893" spans="1:2" x14ac:dyDescent="0.2">
      <c r="A893" s="77" t="s">
        <v>7563</v>
      </c>
      <c r="B893" s="77">
        <v>280</v>
      </c>
    </row>
    <row r="894" spans="1:2" x14ac:dyDescent="0.2">
      <c r="A894" s="77" t="s">
        <v>2176</v>
      </c>
      <c r="B894" s="77" t="s">
        <v>7566</v>
      </c>
    </row>
    <row r="895" spans="1:2" x14ac:dyDescent="0.2">
      <c r="A895" s="77" t="s">
        <v>7568</v>
      </c>
      <c r="B895" s="77" t="s">
        <v>7569</v>
      </c>
    </row>
    <row r="896" spans="1:2" x14ac:dyDescent="0.2">
      <c r="A896" s="77" t="s">
        <v>7571</v>
      </c>
      <c r="B896" s="77">
        <v>0</v>
      </c>
    </row>
  </sheetData>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1:I325"/>
  <sheetViews>
    <sheetView topLeftCell="A13" zoomScale="115" zoomScaleNormal="115" workbookViewId="0">
      <selection activeCell="I29" sqref="I29"/>
    </sheetView>
  </sheetViews>
  <sheetFormatPr defaultRowHeight="14.25" x14ac:dyDescent="0.2"/>
  <cols>
    <col min="2" max="2" width="57.25" customWidth="1"/>
    <col min="3" max="3" width="67.75" style="105" customWidth="1"/>
    <col min="4" max="4" width="40.375" bestFit="1" customWidth="1"/>
    <col min="5" max="5" width="7.5" bestFit="1" customWidth="1"/>
    <col min="6" max="6" width="19.375" customWidth="1"/>
  </cols>
  <sheetData>
    <row r="1" spans="2:9" x14ac:dyDescent="0.2">
      <c r="B1" s="84" t="s">
        <v>7758</v>
      </c>
      <c r="C1" s="99" t="s">
        <v>7771</v>
      </c>
      <c r="D1" s="84" t="s">
        <v>7759</v>
      </c>
      <c r="E1" s="84" t="s">
        <v>7760</v>
      </c>
      <c r="F1" s="89" t="s">
        <v>7854</v>
      </c>
    </row>
    <row r="2" spans="2:9" x14ac:dyDescent="0.2">
      <c r="B2" s="36" t="s">
        <v>2094</v>
      </c>
      <c r="C2" s="36"/>
      <c r="D2" s="58" t="s">
        <v>7751</v>
      </c>
      <c r="E2" s="52">
        <v>158.05000000000001</v>
      </c>
      <c r="F2" s="90" t="s">
        <v>7752</v>
      </c>
    </row>
    <row r="3" spans="2:9" x14ac:dyDescent="0.2">
      <c r="B3" s="36" t="s">
        <v>2126</v>
      </c>
      <c r="C3" s="58" t="s">
        <v>7766</v>
      </c>
      <c r="D3" s="36" t="s">
        <v>2127</v>
      </c>
      <c r="E3" s="52">
        <v>8</v>
      </c>
      <c r="F3" s="90" t="s">
        <v>7767</v>
      </c>
    </row>
    <row r="4" spans="2:9" x14ac:dyDescent="0.2">
      <c r="B4" s="36" t="s">
        <v>2116</v>
      </c>
      <c r="C4" s="58" t="s">
        <v>7768</v>
      </c>
      <c r="D4" s="36" t="s">
        <v>2129</v>
      </c>
      <c r="E4" s="52">
        <v>16</v>
      </c>
      <c r="F4" s="90" t="s">
        <v>7769</v>
      </c>
    </row>
    <row r="5" spans="2:9" x14ac:dyDescent="0.2">
      <c r="B5" s="58" t="s">
        <v>7770</v>
      </c>
      <c r="C5" s="58" t="s">
        <v>7777</v>
      </c>
      <c r="D5" s="36" t="s">
        <v>2117</v>
      </c>
      <c r="E5" s="52">
        <v>31</v>
      </c>
      <c r="F5" s="90" t="s">
        <v>7772</v>
      </c>
    </row>
    <row r="6" spans="2:9" x14ac:dyDescent="0.2">
      <c r="B6" s="58" t="s">
        <v>7773</v>
      </c>
      <c r="C6" s="58" t="s">
        <v>7778</v>
      </c>
      <c r="D6" s="36" t="s">
        <v>2117</v>
      </c>
      <c r="E6" s="52">
        <v>28</v>
      </c>
      <c r="F6" s="90" t="s">
        <v>7774</v>
      </c>
      <c r="I6" s="56" t="s">
        <v>8236</v>
      </c>
    </row>
    <row r="7" spans="2:9" x14ac:dyDescent="0.2">
      <c r="B7" s="36" t="s">
        <v>2157</v>
      </c>
      <c r="C7" s="58" t="s">
        <v>7779</v>
      </c>
      <c r="D7" s="58" t="s">
        <v>7775</v>
      </c>
      <c r="E7" s="52">
        <v>202</v>
      </c>
      <c r="F7" s="90" t="s">
        <v>7780</v>
      </c>
    </row>
    <row r="8" spans="2:9" x14ac:dyDescent="0.2">
      <c r="B8" s="36" t="s">
        <v>2166</v>
      </c>
      <c r="C8" s="58" t="s">
        <v>7776</v>
      </c>
      <c r="D8" s="36" t="s">
        <v>2117</v>
      </c>
      <c r="E8" s="52">
        <v>8</v>
      </c>
      <c r="F8" s="90" t="s">
        <v>7789</v>
      </c>
    </row>
    <row r="9" spans="2:9" x14ac:dyDescent="0.2">
      <c r="B9" s="36" t="s">
        <v>2067</v>
      </c>
      <c r="C9" s="58" t="s">
        <v>7855</v>
      </c>
      <c r="D9" s="36" t="s">
        <v>2170</v>
      </c>
      <c r="E9" s="52">
        <v>25</v>
      </c>
      <c r="F9" s="90" t="s">
        <v>7990</v>
      </c>
    </row>
    <row r="10" spans="2:9" x14ac:dyDescent="0.2">
      <c r="B10" s="36" t="s">
        <v>2067</v>
      </c>
      <c r="C10" s="58" t="s">
        <v>7856</v>
      </c>
      <c r="D10" s="36" t="s">
        <v>2172</v>
      </c>
      <c r="E10" s="52">
        <v>3</v>
      </c>
      <c r="F10" s="90" t="s">
        <v>7991</v>
      </c>
    </row>
    <row r="11" spans="2:9" x14ac:dyDescent="0.2">
      <c r="B11" s="36" t="s">
        <v>2174</v>
      </c>
      <c r="C11" s="58" t="s">
        <v>7857</v>
      </c>
      <c r="D11" s="36" t="s">
        <v>2175</v>
      </c>
      <c r="E11" s="52">
        <v>1.02</v>
      </c>
      <c r="F11" s="90" t="s">
        <v>7992</v>
      </c>
    </row>
    <row r="12" spans="2:9" x14ac:dyDescent="0.2">
      <c r="B12" s="36" t="s">
        <v>2157</v>
      </c>
      <c r="C12" s="58" t="s">
        <v>7781</v>
      </c>
      <c r="D12" s="36" t="s">
        <v>2187</v>
      </c>
      <c r="E12" s="52">
        <v>254</v>
      </c>
      <c r="F12" s="90" t="s">
        <v>7790</v>
      </c>
    </row>
    <row r="13" spans="2:9" x14ac:dyDescent="0.2">
      <c r="B13" s="58" t="s">
        <v>7782</v>
      </c>
      <c r="C13" s="58" t="s">
        <v>7783</v>
      </c>
      <c r="D13" s="36" t="s">
        <v>2119</v>
      </c>
      <c r="E13" s="52">
        <v>17</v>
      </c>
      <c r="F13" s="90" t="s">
        <v>7791</v>
      </c>
    </row>
    <row r="14" spans="2:9" x14ac:dyDescent="0.2">
      <c r="B14" s="58" t="s">
        <v>7858</v>
      </c>
      <c r="C14" s="58" t="s">
        <v>7988</v>
      </c>
      <c r="D14" s="36" t="s">
        <v>2200</v>
      </c>
      <c r="E14" s="52">
        <v>68</v>
      </c>
      <c r="F14" s="90" t="s">
        <v>7989</v>
      </c>
    </row>
    <row r="15" spans="2:9" x14ac:dyDescent="0.2">
      <c r="B15" s="36" t="s">
        <v>2157</v>
      </c>
      <c r="C15" s="58" t="s">
        <v>7784</v>
      </c>
      <c r="D15" s="36" t="s">
        <v>2204</v>
      </c>
      <c r="E15" s="52">
        <v>22</v>
      </c>
      <c r="F15" s="90" t="s">
        <v>7792</v>
      </c>
    </row>
    <row r="16" spans="2:9" x14ac:dyDescent="0.2">
      <c r="B16" s="36" t="s">
        <v>2176</v>
      </c>
      <c r="C16" s="58" t="s">
        <v>7785</v>
      </c>
      <c r="D16" s="36" t="s">
        <v>2206</v>
      </c>
      <c r="E16" s="52">
        <v>60</v>
      </c>
      <c r="F16" s="90" t="s">
        <v>7793</v>
      </c>
    </row>
    <row r="17" spans="2:6" x14ac:dyDescent="0.2">
      <c r="B17" s="36" t="s">
        <v>2157</v>
      </c>
      <c r="C17" s="58" t="s">
        <v>7786</v>
      </c>
      <c r="D17" s="36" t="s">
        <v>2214</v>
      </c>
      <c r="E17" s="52">
        <v>16</v>
      </c>
      <c r="F17" s="90" t="s">
        <v>7794</v>
      </c>
    </row>
    <row r="18" spans="2:6" x14ac:dyDescent="0.2">
      <c r="B18" s="36" t="s">
        <v>2231</v>
      </c>
      <c r="C18" s="58" t="s">
        <v>7787</v>
      </c>
      <c r="D18" s="36" t="s">
        <v>2117</v>
      </c>
      <c r="E18" s="52">
        <v>8</v>
      </c>
      <c r="F18" s="90" t="s">
        <v>7796</v>
      </c>
    </row>
    <row r="19" spans="2:6" x14ac:dyDescent="0.2">
      <c r="B19" s="36" t="s">
        <v>2070</v>
      </c>
      <c r="C19" s="58" t="s">
        <v>7795</v>
      </c>
      <c r="D19" s="36" t="s">
        <v>2337</v>
      </c>
      <c r="E19" s="52">
        <v>16000</v>
      </c>
      <c r="F19" s="90" t="s">
        <v>7797</v>
      </c>
    </row>
    <row r="20" spans="2:6" x14ac:dyDescent="0.2">
      <c r="B20" s="36" t="s">
        <v>2501</v>
      </c>
      <c r="C20" s="100" t="s">
        <v>7859</v>
      </c>
      <c r="D20" s="39" t="s">
        <v>2502</v>
      </c>
      <c r="E20" s="52">
        <v>13050</v>
      </c>
      <c r="F20" s="92" t="s">
        <v>7993</v>
      </c>
    </row>
    <row r="21" spans="2:6" x14ac:dyDescent="0.2">
      <c r="B21" s="36" t="s">
        <v>2504</v>
      </c>
      <c r="C21" s="100" t="s">
        <v>7870</v>
      </c>
      <c r="D21" s="39" t="s">
        <v>2505</v>
      </c>
      <c r="E21" s="52">
        <v>16900</v>
      </c>
      <c r="F21" s="92" t="s">
        <v>7994</v>
      </c>
    </row>
    <row r="22" spans="2:6" x14ac:dyDescent="0.2">
      <c r="B22" s="36" t="s">
        <v>2507</v>
      </c>
      <c r="C22" s="100" t="s">
        <v>7871</v>
      </c>
      <c r="D22" s="39" t="s">
        <v>2508</v>
      </c>
      <c r="E22" s="52">
        <v>65000</v>
      </c>
      <c r="F22" s="92" t="s">
        <v>7995</v>
      </c>
    </row>
    <row r="23" spans="2:6" x14ac:dyDescent="0.2">
      <c r="B23" s="36" t="s">
        <v>2512</v>
      </c>
      <c r="C23" s="100" t="s">
        <v>7862</v>
      </c>
      <c r="D23" s="39" t="s">
        <v>2513</v>
      </c>
      <c r="E23" s="52">
        <v>8100</v>
      </c>
      <c r="F23" s="92" t="s">
        <v>290</v>
      </c>
    </row>
    <row r="24" spans="2:6" x14ac:dyDescent="0.2">
      <c r="B24" s="36" t="s">
        <v>2501</v>
      </c>
      <c r="C24" s="100" t="s">
        <v>7861</v>
      </c>
      <c r="D24" s="39" t="s">
        <v>2517</v>
      </c>
      <c r="E24" s="52">
        <v>9160</v>
      </c>
      <c r="F24" s="92" t="s">
        <v>276</v>
      </c>
    </row>
    <row r="25" spans="2:6" x14ac:dyDescent="0.2">
      <c r="B25" s="36" t="s">
        <v>2519</v>
      </c>
      <c r="C25" s="100" t="s">
        <v>7872</v>
      </c>
      <c r="D25" s="39" t="s">
        <v>2520</v>
      </c>
      <c r="E25" s="52">
        <v>3000</v>
      </c>
      <c r="F25" s="92" t="s">
        <v>7996</v>
      </c>
    </row>
    <row r="26" spans="2:6" x14ac:dyDescent="0.2">
      <c r="B26" s="36" t="s">
        <v>2524</v>
      </c>
      <c r="C26" s="100" t="s">
        <v>7873</v>
      </c>
      <c r="D26" s="39" t="s">
        <v>2525</v>
      </c>
      <c r="E26" s="52">
        <v>4400</v>
      </c>
      <c r="F26" s="92" t="s">
        <v>7997</v>
      </c>
    </row>
    <row r="27" spans="2:6" ht="15" x14ac:dyDescent="0.2">
      <c r="B27" s="36" t="s">
        <v>2527</v>
      </c>
      <c r="C27" s="100" t="s">
        <v>7987</v>
      </c>
      <c r="D27" s="39" t="s">
        <v>2528</v>
      </c>
      <c r="E27" s="52">
        <v>2000</v>
      </c>
      <c r="F27" s="92" t="s">
        <v>1384</v>
      </c>
    </row>
    <row r="28" spans="2:6" x14ac:dyDescent="0.2">
      <c r="B28" s="36" t="s">
        <v>2530</v>
      </c>
      <c r="C28" s="100" t="s">
        <v>1387</v>
      </c>
      <c r="D28" s="39" t="s">
        <v>2531</v>
      </c>
      <c r="E28" s="52">
        <v>8000</v>
      </c>
      <c r="F28" s="92" t="s">
        <v>7876</v>
      </c>
    </row>
    <row r="29" spans="2:6" x14ac:dyDescent="0.2">
      <c r="B29" s="36" t="s">
        <v>2535</v>
      </c>
      <c r="C29" s="100" t="s">
        <v>7860</v>
      </c>
      <c r="D29" s="39" t="s">
        <v>2536</v>
      </c>
      <c r="E29" s="52">
        <v>65000</v>
      </c>
      <c r="F29" s="92" t="s">
        <v>268</v>
      </c>
    </row>
    <row r="30" spans="2:6" x14ac:dyDescent="0.2">
      <c r="B30" s="36" t="s">
        <v>2538</v>
      </c>
      <c r="C30" s="100" t="s">
        <v>7863</v>
      </c>
      <c r="D30" s="39" t="s">
        <v>2539</v>
      </c>
      <c r="E30" s="52">
        <v>48000</v>
      </c>
      <c r="F30" s="92" t="s">
        <v>270</v>
      </c>
    </row>
    <row r="31" spans="2:6" x14ac:dyDescent="0.2">
      <c r="B31" s="36" t="s">
        <v>2535</v>
      </c>
      <c r="C31" s="100" t="s">
        <v>7864</v>
      </c>
      <c r="D31" s="39" t="s">
        <v>2541</v>
      </c>
      <c r="E31" s="52">
        <v>354600</v>
      </c>
      <c r="F31" s="92" t="s">
        <v>7998</v>
      </c>
    </row>
    <row r="32" spans="2:6" x14ac:dyDescent="0.2">
      <c r="B32" s="36" t="s">
        <v>2543</v>
      </c>
      <c r="C32" s="100" t="s">
        <v>7865</v>
      </c>
      <c r="D32" s="39" t="s">
        <v>2544</v>
      </c>
      <c r="E32" s="52">
        <v>3000</v>
      </c>
      <c r="F32" s="92" t="s">
        <v>7999</v>
      </c>
    </row>
    <row r="33" spans="2:6" x14ac:dyDescent="0.2">
      <c r="B33" s="36" t="s">
        <v>2507</v>
      </c>
      <c r="C33" s="100" t="s">
        <v>7874</v>
      </c>
      <c r="D33" s="39" t="s">
        <v>2548</v>
      </c>
      <c r="E33" s="52">
        <v>4300</v>
      </c>
      <c r="F33" s="92" t="s">
        <v>8000</v>
      </c>
    </row>
    <row r="34" spans="2:6" x14ac:dyDescent="0.2">
      <c r="B34" s="36" t="s">
        <v>2512</v>
      </c>
      <c r="C34" s="100" t="s">
        <v>7866</v>
      </c>
      <c r="D34" s="39" t="s">
        <v>2550</v>
      </c>
      <c r="E34" s="52">
        <v>4700</v>
      </c>
      <c r="F34" s="92" t="s">
        <v>292</v>
      </c>
    </row>
    <row r="35" spans="2:6" x14ac:dyDescent="0.2">
      <c r="B35" s="36" t="s">
        <v>2713</v>
      </c>
      <c r="C35" s="100" t="s">
        <v>7868</v>
      </c>
      <c r="D35" s="36" t="s">
        <v>2714</v>
      </c>
      <c r="E35" s="52">
        <v>600</v>
      </c>
      <c r="F35" s="92" t="s">
        <v>8001</v>
      </c>
    </row>
    <row r="36" spans="2:6" x14ac:dyDescent="0.2">
      <c r="B36" s="36" t="s">
        <v>2718</v>
      </c>
      <c r="C36" s="100" t="s">
        <v>7867</v>
      </c>
      <c r="D36" s="36" t="s">
        <v>2719</v>
      </c>
      <c r="E36" s="52">
        <v>50000</v>
      </c>
      <c r="F36" s="92" t="s">
        <v>8002</v>
      </c>
    </row>
    <row r="37" spans="2:6" x14ac:dyDescent="0.2">
      <c r="B37" s="36" t="s">
        <v>2721</v>
      </c>
      <c r="C37" s="100" t="s">
        <v>7869</v>
      </c>
      <c r="D37" s="36" t="s">
        <v>2541</v>
      </c>
      <c r="E37" s="52">
        <v>36136</v>
      </c>
      <c r="F37" s="92" t="s">
        <v>8003</v>
      </c>
    </row>
    <row r="38" spans="2:6" x14ac:dyDescent="0.2">
      <c r="B38" s="36" t="s">
        <v>2723</v>
      </c>
      <c r="C38" s="100" t="s">
        <v>7877</v>
      </c>
      <c r="D38" s="36" t="s">
        <v>2724</v>
      </c>
      <c r="E38" s="52">
        <v>4858</v>
      </c>
      <c r="F38" s="92" t="s">
        <v>8004</v>
      </c>
    </row>
    <row r="39" spans="2:6" x14ac:dyDescent="0.2">
      <c r="B39" s="36" t="s">
        <v>2726</v>
      </c>
      <c r="C39" s="100" t="s">
        <v>7878</v>
      </c>
      <c r="D39" s="36" t="s">
        <v>2727</v>
      </c>
      <c r="E39" s="52">
        <v>38965</v>
      </c>
      <c r="F39" s="92" t="s">
        <v>8005</v>
      </c>
    </row>
    <row r="40" spans="2:6" x14ac:dyDescent="0.2">
      <c r="B40" s="36" t="s">
        <v>2729</v>
      </c>
      <c r="C40" s="100" t="s">
        <v>7879</v>
      </c>
      <c r="D40" s="36" t="s">
        <v>2730</v>
      </c>
      <c r="E40" s="52">
        <v>21060</v>
      </c>
      <c r="F40" s="92" t="s">
        <v>8006</v>
      </c>
    </row>
    <row r="41" spans="2:6" x14ac:dyDescent="0.2">
      <c r="B41" s="36" t="s">
        <v>2507</v>
      </c>
      <c r="C41" s="100" t="s">
        <v>7880</v>
      </c>
      <c r="D41" s="36" t="s">
        <v>2736</v>
      </c>
      <c r="E41" s="52">
        <v>11600</v>
      </c>
      <c r="F41" s="92" t="s">
        <v>8007</v>
      </c>
    </row>
    <row r="42" spans="2:6" x14ac:dyDescent="0.2">
      <c r="B42" s="36" t="s">
        <v>2742</v>
      </c>
      <c r="C42" s="100" t="s">
        <v>7881</v>
      </c>
      <c r="D42" s="36" t="s">
        <v>2743</v>
      </c>
      <c r="E42" s="52">
        <v>22000</v>
      </c>
      <c r="F42" s="92" t="s">
        <v>8008</v>
      </c>
    </row>
    <row r="43" spans="2:6" x14ac:dyDescent="0.2">
      <c r="B43" s="36" t="s">
        <v>2745</v>
      </c>
      <c r="C43" s="58" t="s">
        <v>7884</v>
      </c>
      <c r="D43" s="36" t="s">
        <v>2746</v>
      </c>
      <c r="E43" s="52">
        <v>575</v>
      </c>
      <c r="F43" s="92" t="s">
        <v>8009</v>
      </c>
    </row>
    <row r="44" spans="2:6" x14ac:dyDescent="0.2">
      <c r="B44" s="36" t="s">
        <v>2748</v>
      </c>
      <c r="C44" s="58" t="s">
        <v>7885</v>
      </c>
      <c r="D44" s="36" t="s">
        <v>2749</v>
      </c>
      <c r="E44" s="52">
        <v>19</v>
      </c>
      <c r="F44" s="92" t="s">
        <v>8010</v>
      </c>
    </row>
    <row r="45" spans="2:6" x14ac:dyDescent="0.2">
      <c r="B45" s="36" t="s">
        <v>2751</v>
      </c>
      <c r="C45" s="58" t="s">
        <v>7886</v>
      </c>
      <c r="D45" s="36" t="s">
        <v>2752</v>
      </c>
      <c r="E45" s="52">
        <v>135</v>
      </c>
      <c r="F45" s="92" t="s">
        <v>8011</v>
      </c>
    </row>
    <row r="46" spans="2:6" x14ac:dyDescent="0.2">
      <c r="B46" s="36" t="s">
        <v>2769</v>
      </c>
      <c r="C46" s="58" t="s">
        <v>7887</v>
      </c>
      <c r="D46" s="36" t="s">
        <v>2770</v>
      </c>
      <c r="E46" s="52">
        <v>60</v>
      </c>
      <c r="F46" s="92" t="s">
        <v>8012</v>
      </c>
    </row>
    <row r="47" spans="2:6" x14ac:dyDescent="0.2">
      <c r="B47" s="36" t="s">
        <v>2772</v>
      </c>
      <c r="C47" s="58" t="s">
        <v>8013</v>
      </c>
      <c r="D47" s="36" t="s">
        <v>2773</v>
      </c>
      <c r="E47" s="52">
        <v>1060</v>
      </c>
      <c r="F47" s="92" t="s">
        <v>8020</v>
      </c>
    </row>
    <row r="48" spans="2:6" x14ac:dyDescent="0.2">
      <c r="B48" s="36" t="s">
        <v>2775</v>
      </c>
      <c r="C48" s="58" t="s">
        <v>8022</v>
      </c>
      <c r="D48" s="36" t="s">
        <v>2776</v>
      </c>
      <c r="E48" s="52">
        <v>35000</v>
      </c>
      <c r="F48" s="92" t="s">
        <v>8021</v>
      </c>
    </row>
    <row r="49" spans="2:6" x14ac:dyDescent="0.2">
      <c r="B49" s="36" t="s">
        <v>2784</v>
      </c>
      <c r="C49" s="58" t="s">
        <v>7888</v>
      </c>
      <c r="D49" s="36" t="s">
        <v>2746</v>
      </c>
      <c r="E49" s="52">
        <v>1016</v>
      </c>
      <c r="F49" s="92" t="s">
        <v>8023</v>
      </c>
    </row>
    <row r="50" spans="2:6" x14ac:dyDescent="0.2">
      <c r="B50" s="36" t="s">
        <v>2788</v>
      </c>
      <c r="C50" s="58" t="s">
        <v>8014</v>
      </c>
      <c r="D50" s="36" t="s">
        <v>2789</v>
      </c>
      <c r="E50" s="52">
        <v>20000</v>
      </c>
      <c r="F50" s="92" t="s">
        <v>8024</v>
      </c>
    </row>
    <row r="51" spans="2:6" x14ac:dyDescent="0.2">
      <c r="B51" s="36" t="s">
        <v>2791</v>
      </c>
      <c r="C51" s="58" t="s">
        <v>7883</v>
      </c>
      <c r="D51" s="36" t="s">
        <v>2792</v>
      </c>
      <c r="E51" s="52">
        <v>600</v>
      </c>
      <c r="F51" s="92" t="s">
        <v>8025</v>
      </c>
    </row>
    <row r="52" spans="2:6" x14ac:dyDescent="0.2">
      <c r="B52" s="36" t="s">
        <v>2799</v>
      </c>
      <c r="C52" s="100" t="s">
        <v>7890</v>
      </c>
      <c r="D52" s="36" t="s">
        <v>2800</v>
      </c>
      <c r="E52" s="52">
        <v>923</v>
      </c>
      <c r="F52" s="92" t="s">
        <v>8026</v>
      </c>
    </row>
    <row r="53" spans="2:6" x14ac:dyDescent="0.2">
      <c r="B53" s="36" t="s">
        <v>2802</v>
      </c>
      <c r="C53" s="100" t="s">
        <v>7891</v>
      </c>
      <c r="D53" s="36" t="s">
        <v>2803</v>
      </c>
      <c r="E53" s="52">
        <v>585</v>
      </c>
      <c r="F53" s="92" t="s">
        <v>8027</v>
      </c>
    </row>
    <row r="54" spans="2:6" x14ac:dyDescent="0.2">
      <c r="B54" s="36" t="s">
        <v>2808</v>
      </c>
      <c r="C54" s="100" t="s">
        <v>1387</v>
      </c>
      <c r="D54" s="36" t="s">
        <v>2704</v>
      </c>
      <c r="E54" s="52">
        <v>50000</v>
      </c>
      <c r="F54" s="92" t="s">
        <v>7876</v>
      </c>
    </row>
    <row r="55" spans="2:6" x14ac:dyDescent="0.2">
      <c r="B55" s="36" t="s">
        <v>2823</v>
      </c>
      <c r="C55" s="58" t="s">
        <v>7892</v>
      </c>
      <c r="D55" s="36" t="s">
        <v>2824</v>
      </c>
      <c r="E55" s="52">
        <v>9490</v>
      </c>
      <c r="F55" s="92" t="s">
        <v>8028</v>
      </c>
    </row>
    <row r="56" spans="2:6" x14ac:dyDescent="0.2">
      <c r="B56" s="36" t="s">
        <v>2826</v>
      </c>
      <c r="C56" s="58" t="s">
        <v>8015</v>
      </c>
      <c r="D56" s="36" t="s">
        <v>2704</v>
      </c>
      <c r="E56" s="52">
        <v>43000</v>
      </c>
      <c r="F56" s="92" t="s">
        <v>8029</v>
      </c>
    </row>
    <row r="57" spans="2:6" x14ac:dyDescent="0.2">
      <c r="B57" s="93" t="s">
        <v>7889</v>
      </c>
      <c r="C57" s="58" t="s">
        <v>7895</v>
      </c>
      <c r="D57" s="36" t="s">
        <v>2839</v>
      </c>
      <c r="E57" s="52">
        <v>4</v>
      </c>
      <c r="F57" s="92" t="s">
        <v>8030</v>
      </c>
    </row>
    <row r="58" spans="2:6" x14ac:dyDescent="0.2">
      <c r="B58" s="36" t="s">
        <v>3167</v>
      </c>
      <c r="C58" s="100" t="s">
        <v>1389</v>
      </c>
      <c r="D58" s="36" t="s">
        <v>2411</v>
      </c>
      <c r="E58" s="52">
        <v>87000</v>
      </c>
      <c r="F58" s="53" t="s">
        <v>7761</v>
      </c>
    </row>
    <row r="59" spans="2:6" x14ac:dyDescent="0.2">
      <c r="B59" s="36" t="s">
        <v>3169</v>
      </c>
      <c r="C59" s="100" t="s">
        <v>7875</v>
      </c>
      <c r="D59" s="36" t="s">
        <v>2411</v>
      </c>
      <c r="E59" s="52">
        <v>28000</v>
      </c>
      <c r="F59" s="53" t="s">
        <v>7762</v>
      </c>
    </row>
    <row r="60" spans="2:6" x14ac:dyDescent="0.2">
      <c r="B60" s="36" t="s">
        <v>3171</v>
      </c>
      <c r="C60" s="100" t="s">
        <v>1387</v>
      </c>
      <c r="D60" s="36" t="s">
        <v>2411</v>
      </c>
      <c r="E60" s="52">
        <v>24000</v>
      </c>
      <c r="F60" s="53" t="s">
        <v>7763</v>
      </c>
    </row>
    <row r="61" spans="2:6" x14ac:dyDescent="0.2">
      <c r="B61" s="36" t="s">
        <v>3173</v>
      </c>
      <c r="C61" s="58" t="s">
        <v>7893</v>
      </c>
      <c r="D61" s="36" t="s">
        <v>2411</v>
      </c>
      <c r="E61" s="52">
        <v>1980</v>
      </c>
      <c r="F61" s="92" t="s">
        <v>8031</v>
      </c>
    </row>
    <row r="62" spans="2:6" x14ac:dyDescent="0.2">
      <c r="B62" s="36" t="s">
        <v>3175</v>
      </c>
      <c r="C62" s="58" t="s">
        <v>7894</v>
      </c>
      <c r="D62" s="36" t="s">
        <v>2411</v>
      </c>
      <c r="E62" s="52">
        <v>1980</v>
      </c>
      <c r="F62" s="92" t="s">
        <v>8032</v>
      </c>
    </row>
    <row r="63" spans="2:6" x14ac:dyDescent="0.2">
      <c r="B63" s="36" t="s">
        <v>3179</v>
      </c>
      <c r="C63" s="58" t="s">
        <v>7896</v>
      </c>
      <c r="D63" s="36" t="s">
        <v>3180</v>
      </c>
      <c r="E63" s="52">
        <v>88</v>
      </c>
      <c r="F63" s="92" t="s">
        <v>8033</v>
      </c>
    </row>
    <row r="64" spans="2:6" x14ac:dyDescent="0.2">
      <c r="B64" s="36" t="s">
        <v>3184</v>
      </c>
      <c r="C64" s="58" t="s">
        <v>7962</v>
      </c>
      <c r="D64" s="36" t="s">
        <v>3185</v>
      </c>
      <c r="E64" s="52">
        <v>38</v>
      </c>
      <c r="F64" s="92" t="s">
        <v>8034</v>
      </c>
    </row>
    <row r="65" spans="2:6" x14ac:dyDescent="0.2">
      <c r="B65" s="36" t="s">
        <v>3187</v>
      </c>
      <c r="C65" s="58" t="s">
        <v>7897</v>
      </c>
      <c r="D65" s="36" t="s">
        <v>3189</v>
      </c>
      <c r="E65" s="52">
        <v>2000</v>
      </c>
      <c r="F65" s="92" t="s">
        <v>8035</v>
      </c>
    </row>
    <row r="66" spans="2:6" x14ac:dyDescent="0.2">
      <c r="B66" s="36" t="s">
        <v>3191</v>
      </c>
      <c r="C66" s="58" t="s">
        <v>7898</v>
      </c>
      <c r="D66" s="36" t="s">
        <v>3192</v>
      </c>
      <c r="E66" s="52">
        <v>2400</v>
      </c>
      <c r="F66" s="92" t="s">
        <v>8036</v>
      </c>
    </row>
    <row r="67" spans="2:6" x14ac:dyDescent="0.2">
      <c r="B67" s="36" t="s">
        <v>3193</v>
      </c>
      <c r="C67" s="58" t="s">
        <v>8016</v>
      </c>
      <c r="D67" s="36" t="s">
        <v>3195</v>
      </c>
      <c r="E67" s="52">
        <v>3600</v>
      </c>
      <c r="F67" s="92" t="s">
        <v>8037</v>
      </c>
    </row>
    <row r="68" spans="2:6" x14ac:dyDescent="0.2">
      <c r="B68" s="36" t="s">
        <v>3193</v>
      </c>
      <c r="C68" s="58" t="s">
        <v>8017</v>
      </c>
      <c r="D68" s="36" t="s">
        <v>3197</v>
      </c>
      <c r="E68" s="52">
        <v>2800</v>
      </c>
      <c r="F68" s="92" t="s">
        <v>8038</v>
      </c>
    </row>
    <row r="69" spans="2:6" x14ac:dyDescent="0.2">
      <c r="B69" s="36" t="s">
        <v>3193</v>
      </c>
      <c r="C69" s="58" t="s">
        <v>8018</v>
      </c>
      <c r="D69" s="36" t="s">
        <v>3199</v>
      </c>
      <c r="E69" s="52">
        <v>66000</v>
      </c>
      <c r="F69" s="92" t="s">
        <v>8039</v>
      </c>
    </row>
    <row r="70" spans="2:6" x14ac:dyDescent="0.2">
      <c r="B70" s="36" t="s">
        <v>3211</v>
      </c>
      <c r="C70" s="93" t="s">
        <v>7899</v>
      </c>
      <c r="D70" s="38" t="s">
        <v>3212</v>
      </c>
      <c r="E70" s="52">
        <v>72</v>
      </c>
      <c r="F70" s="92" t="s">
        <v>8040</v>
      </c>
    </row>
    <row r="71" spans="2:6" x14ac:dyDescent="0.2">
      <c r="B71" s="36" t="s">
        <v>2846</v>
      </c>
      <c r="C71" s="58" t="s">
        <v>7900</v>
      </c>
      <c r="D71" s="36" t="s">
        <v>3221</v>
      </c>
      <c r="E71" s="52">
        <v>284</v>
      </c>
      <c r="F71" s="92" t="s">
        <v>8041</v>
      </c>
    </row>
    <row r="72" spans="2:6" x14ac:dyDescent="0.2">
      <c r="B72" s="36" t="s">
        <v>4832</v>
      </c>
      <c r="C72" s="58" t="s">
        <v>7961</v>
      </c>
      <c r="D72" s="36" t="s">
        <v>3185</v>
      </c>
      <c r="E72" s="52">
        <v>23</v>
      </c>
      <c r="F72" s="92" t="s">
        <v>8042</v>
      </c>
    </row>
    <row r="73" spans="2:6" x14ac:dyDescent="0.2">
      <c r="B73" s="36" t="s">
        <v>4834</v>
      </c>
      <c r="C73" s="58" t="s">
        <v>7901</v>
      </c>
      <c r="D73" s="36" t="s">
        <v>3185</v>
      </c>
      <c r="E73" s="52">
        <v>110</v>
      </c>
      <c r="F73" s="92" t="s">
        <v>8043</v>
      </c>
    </row>
    <row r="74" spans="2:6" x14ac:dyDescent="0.2">
      <c r="B74" s="36" t="s">
        <v>4836</v>
      </c>
      <c r="C74" s="58" t="s">
        <v>7902</v>
      </c>
      <c r="D74" s="36" t="s">
        <v>4837</v>
      </c>
      <c r="E74" s="52">
        <v>50</v>
      </c>
      <c r="F74" s="92" t="s">
        <v>8044</v>
      </c>
    </row>
    <row r="75" spans="2:6" x14ac:dyDescent="0.2">
      <c r="B75" s="36" t="s">
        <v>4839</v>
      </c>
      <c r="C75" s="58" t="s">
        <v>7903</v>
      </c>
      <c r="D75" s="36" t="s">
        <v>4837</v>
      </c>
      <c r="E75" s="52">
        <v>25</v>
      </c>
      <c r="F75" s="92" t="s">
        <v>8045</v>
      </c>
    </row>
    <row r="76" spans="2:6" x14ac:dyDescent="0.2">
      <c r="B76" s="36" t="s">
        <v>5001</v>
      </c>
      <c r="C76" s="58" t="s">
        <v>7904</v>
      </c>
      <c r="D76" s="36" t="s">
        <v>5002</v>
      </c>
      <c r="E76" s="52">
        <v>344</v>
      </c>
      <c r="F76" s="92" t="s">
        <v>8237</v>
      </c>
    </row>
    <row r="77" spans="2:6" x14ac:dyDescent="0.2">
      <c r="B77" s="36" t="s">
        <v>5017</v>
      </c>
      <c r="C77" s="93" t="s">
        <v>7905</v>
      </c>
      <c r="D77" s="36">
        <v>0</v>
      </c>
      <c r="E77" s="52">
        <v>56</v>
      </c>
      <c r="F77" s="92" t="s">
        <v>8046</v>
      </c>
    </row>
    <row r="78" spans="2:6" x14ac:dyDescent="0.2">
      <c r="B78" s="58" t="s">
        <v>7815</v>
      </c>
      <c r="C78" s="58" t="s">
        <v>7816</v>
      </c>
      <c r="D78" s="36">
        <v>1.6</v>
      </c>
      <c r="E78" s="52">
        <v>2</v>
      </c>
      <c r="F78" s="90" t="s">
        <v>7817</v>
      </c>
    </row>
    <row r="79" spans="2:6" x14ac:dyDescent="0.2">
      <c r="B79" s="36" t="s">
        <v>2176</v>
      </c>
      <c r="C79" s="58" t="s">
        <v>7788</v>
      </c>
      <c r="D79" s="23" t="s">
        <v>7765</v>
      </c>
      <c r="E79" s="52">
        <v>3</v>
      </c>
      <c r="F79" s="90" t="s">
        <v>7756</v>
      </c>
    </row>
    <row r="80" spans="2:6" hidden="1" x14ac:dyDescent="0.2">
      <c r="B80" s="36" t="s">
        <v>5056</v>
      </c>
      <c r="C80" s="36"/>
      <c r="D80" s="36" t="s">
        <v>5011</v>
      </c>
      <c r="E80" s="52">
        <v>560</v>
      </c>
      <c r="F80" s="92" t="s">
        <v>7604</v>
      </c>
    </row>
    <row r="81" spans="2:6" x14ac:dyDescent="0.2">
      <c r="B81" s="36" t="s">
        <v>2766</v>
      </c>
      <c r="C81" s="58" t="s">
        <v>7907</v>
      </c>
      <c r="D81" s="36" t="s">
        <v>5066</v>
      </c>
      <c r="E81" s="52">
        <v>44</v>
      </c>
      <c r="F81" s="92" t="s">
        <v>8047</v>
      </c>
    </row>
    <row r="82" spans="2:6" x14ac:dyDescent="0.2">
      <c r="B82" s="36" t="s">
        <v>5069</v>
      </c>
      <c r="C82" s="58" t="s">
        <v>7908</v>
      </c>
      <c r="D82" s="36">
        <v>0</v>
      </c>
      <c r="E82" s="52">
        <v>221</v>
      </c>
      <c r="F82" s="92" t="s">
        <v>8048</v>
      </c>
    </row>
    <row r="83" spans="2:6" x14ac:dyDescent="0.2">
      <c r="B83" s="36" t="s">
        <v>5085</v>
      </c>
      <c r="C83" s="100" t="s">
        <v>7910</v>
      </c>
      <c r="D83" s="36">
        <v>0</v>
      </c>
      <c r="E83" s="52">
        <v>3014</v>
      </c>
      <c r="F83" s="92" t="s">
        <v>8049</v>
      </c>
    </row>
    <row r="84" spans="2:6" x14ac:dyDescent="0.2">
      <c r="B84" s="36" t="s">
        <v>5087</v>
      </c>
      <c r="C84" s="100" t="s">
        <v>7911</v>
      </c>
      <c r="D84" s="36" t="s">
        <v>5088</v>
      </c>
      <c r="E84" s="52">
        <v>160</v>
      </c>
      <c r="F84" s="53" t="s">
        <v>8060</v>
      </c>
    </row>
    <row r="85" spans="2:6" x14ac:dyDescent="0.2">
      <c r="B85" s="36" t="s">
        <v>5090</v>
      </c>
      <c r="C85" s="100" t="s">
        <v>1389</v>
      </c>
      <c r="D85" s="36">
        <v>0</v>
      </c>
      <c r="E85" s="52">
        <v>19000</v>
      </c>
      <c r="F85" s="53" t="s">
        <v>7761</v>
      </c>
    </row>
    <row r="86" spans="2:6" x14ac:dyDescent="0.2">
      <c r="B86" s="36" t="s">
        <v>5094</v>
      </c>
      <c r="C86" s="100" t="s">
        <v>8019</v>
      </c>
      <c r="D86" s="36">
        <v>0</v>
      </c>
      <c r="E86" s="52">
        <v>5000</v>
      </c>
      <c r="F86" s="92" t="s">
        <v>8055</v>
      </c>
    </row>
    <row r="87" spans="2:6" x14ac:dyDescent="0.2">
      <c r="B87" s="36" t="s">
        <v>2684</v>
      </c>
      <c r="C87" s="100" t="s">
        <v>7912</v>
      </c>
      <c r="D87" s="36" t="s">
        <v>5096</v>
      </c>
      <c r="E87" s="52">
        <v>485</v>
      </c>
      <c r="F87" s="92" t="s">
        <v>8054</v>
      </c>
    </row>
    <row r="88" spans="2:6" x14ac:dyDescent="0.2">
      <c r="B88" s="36" t="s">
        <v>5098</v>
      </c>
      <c r="C88" s="100" t="s">
        <v>7924</v>
      </c>
      <c r="D88" s="36" t="s">
        <v>5096</v>
      </c>
      <c r="E88" s="52">
        <v>1320</v>
      </c>
      <c r="F88" s="92" t="s">
        <v>8050</v>
      </c>
    </row>
    <row r="89" spans="2:6" x14ac:dyDescent="0.2">
      <c r="B89" s="36" t="s">
        <v>5100</v>
      </c>
      <c r="C89" s="100" t="s">
        <v>7913</v>
      </c>
      <c r="D89" s="36">
        <v>0</v>
      </c>
      <c r="E89" s="52">
        <v>2765</v>
      </c>
      <c r="F89" s="92" t="s">
        <v>8051</v>
      </c>
    </row>
    <row r="90" spans="2:6" x14ac:dyDescent="0.2">
      <c r="B90" s="36" t="s">
        <v>5102</v>
      </c>
      <c r="C90" s="58" t="s">
        <v>7914</v>
      </c>
      <c r="D90" s="36">
        <v>0</v>
      </c>
      <c r="E90" s="52">
        <v>930</v>
      </c>
      <c r="F90" s="92" t="s">
        <v>8052</v>
      </c>
    </row>
    <row r="91" spans="2:6" x14ac:dyDescent="0.2">
      <c r="B91" s="36" t="s">
        <v>5107</v>
      </c>
      <c r="C91" s="58" t="s">
        <v>7915</v>
      </c>
      <c r="D91" s="36">
        <v>0</v>
      </c>
      <c r="E91" s="52">
        <v>4</v>
      </c>
      <c r="F91" s="92" t="s">
        <v>8053</v>
      </c>
    </row>
    <row r="92" spans="2:6" x14ac:dyDescent="0.2">
      <c r="B92" s="36" t="s">
        <v>3206</v>
      </c>
      <c r="C92" s="58" t="s">
        <v>7916</v>
      </c>
      <c r="D92" s="36" t="s">
        <v>5127</v>
      </c>
      <c r="E92" s="52">
        <v>2200</v>
      </c>
      <c r="F92" s="92" t="s">
        <v>8056</v>
      </c>
    </row>
    <row r="93" spans="2:6" x14ac:dyDescent="0.2">
      <c r="B93" s="36" t="s">
        <v>5129</v>
      </c>
      <c r="C93" s="58" t="s">
        <v>7917</v>
      </c>
      <c r="D93" s="36" t="s">
        <v>5130</v>
      </c>
      <c r="E93" s="52">
        <v>3000</v>
      </c>
      <c r="F93" s="92" t="s">
        <v>8057</v>
      </c>
    </row>
    <row r="94" spans="2:6" x14ac:dyDescent="0.2">
      <c r="B94" s="36" t="s">
        <v>5129</v>
      </c>
      <c r="C94" s="58" t="s">
        <v>7918</v>
      </c>
      <c r="D94" s="36" t="s">
        <v>5132</v>
      </c>
      <c r="E94" s="52">
        <v>3000</v>
      </c>
      <c r="F94" s="92" t="s">
        <v>8058</v>
      </c>
    </row>
    <row r="95" spans="2:6" x14ac:dyDescent="0.2">
      <c r="B95" s="36" t="s">
        <v>5134</v>
      </c>
      <c r="C95" s="58" t="s">
        <v>7798</v>
      </c>
      <c r="D95" s="36" t="s">
        <v>5135</v>
      </c>
      <c r="E95" s="52">
        <v>24</v>
      </c>
      <c r="F95" s="90" t="s">
        <v>7797</v>
      </c>
    </row>
    <row r="96" spans="2:6" x14ac:dyDescent="0.2">
      <c r="B96" s="36" t="s">
        <v>5144</v>
      </c>
      <c r="C96" s="93" t="s">
        <v>7919</v>
      </c>
      <c r="D96" s="36" t="s">
        <v>5145</v>
      </c>
      <c r="E96" s="52">
        <v>95</v>
      </c>
      <c r="F96" s="92" t="s">
        <v>8059</v>
      </c>
    </row>
    <row r="97" spans="2:6" x14ac:dyDescent="0.2">
      <c r="B97" s="36" t="s">
        <v>5149</v>
      </c>
      <c r="C97" s="100" t="s">
        <v>7957</v>
      </c>
      <c r="D97" s="36" t="s">
        <v>5150</v>
      </c>
      <c r="E97" s="52">
        <v>70</v>
      </c>
      <c r="F97" s="92" t="s">
        <v>255</v>
      </c>
    </row>
    <row r="98" spans="2:6" x14ac:dyDescent="0.2">
      <c r="B98" s="58" t="s">
        <v>7799</v>
      </c>
      <c r="C98" s="58" t="s">
        <v>7808</v>
      </c>
      <c r="D98" s="36" t="s">
        <v>5160</v>
      </c>
      <c r="E98" s="52">
        <v>58</v>
      </c>
      <c r="F98" s="90" t="s">
        <v>7817</v>
      </c>
    </row>
    <row r="99" spans="2:6" hidden="1" x14ac:dyDescent="0.2">
      <c r="B99" s="36" t="s">
        <v>5162</v>
      </c>
      <c r="C99" s="100"/>
      <c r="D99" s="36" t="s">
        <v>5163</v>
      </c>
      <c r="E99" s="52">
        <v>1</v>
      </c>
      <c r="F99" s="92" t="s">
        <v>7604</v>
      </c>
    </row>
    <row r="100" spans="2:6" hidden="1" x14ac:dyDescent="0.2">
      <c r="B100" s="85" t="s">
        <v>7800</v>
      </c>
      <c r="C100" s="86"/>
      <c r="D100" s="86" t="s">
        <v>5166</v>
      </c>
      <c r="E100" s="87">
        <v>31</v>
      </c>
      <c r="F100" s="90" t="s">
        <v>7936</v>
      </c>
    </row>
    <row r="101" spans="2:6" x14ac:dyDescent="0.2">
      <c r="B101" s="36" t="s">
        <v>2176</v>
      </c>
      <c r="C101" s="58" t="s">
        <v>7801</v>
      </c>
      <c r="D101" s="36" t="s">
        <v>5169</v>
      </c>
      <c r="E101" s="52">
        <v>55</v>
      </c>
      <c r="F101" s="90" t="s">
        <v>7818</v>
      </c>
    </row>
    <row r="102" spans="2:6" x14ac:dyDescent="0.2">
      <c r="B102" s="36" t="s">
        <v>2157</v>
      </c>
      <c r="C102" s="58" t="s">
        <v>7813</v>
      </c>
      <c r="D102" s="36" t="s">
        <v>4999</v>
      </c>
      <c r="E102" s="52">
        <v>5</v>
      </c>
      <c r="F102" s="90" t="s">
        <v>7819</v>
      </c>
    </row>
    <row r="103" spans="2:6" x14ac:dyDescent="0.2">
      <c r="B103" s="36" t="s">
        <v>2157</v>
      </c>
      <c r="C103" s="58" t="s">
        <v>7814</v>
      </c>
      <c r="D103" s="36" t="s">
        <v>5163</v>
      </c>
      <c r="E103" s="52">
        <v>30</v>
      </c>
      <c r="F103" s="90" t="s">
        <v>7820</v>
      </c>
    </row>
    <row r="104" spans="2:6" hidden="1" x14ac:dyDescent="0.2">
      <c r="B104" s="36" t="s">
        <v>2070</v>
      </c>
      <c r="C104" s="36"/>
      <c r="D104" s="36" t="s">
        <v>5177</v>
      </c>
      <c r="E104" s="52">
        <v>20000</v>
      </c>
      <c r="F104" s="90" t="s">
        <v>7936</v>
      </c>
    </row>
    <row r="105" spans="2:6" hidden="1" x14ac:dyDescent="0.2">
      <c r="B105" s="36" t="s">
        <v>2070</v>
      </c>
      <c r="C105" s="36"/>
      <c r="D105" s="36" t="s">
        <v>5179</v>
      </c>
      <c r="E105" s="52">
        <v>15800</v>
      </c>
      <c r="F105" s="90" t="s">
        <v>7936</v>
      </c>
    </row>
    <row r="106" spans="2:6" x14ac:dyDescent="0.2">
      <c r="B106" s="36" t="s">
        <v>5083</v>
      </c>
      <c r="C106" s="100" t="s">
        <v>7920</v>
      </c>
      <c r="D106" s="36">
        <v>0</v>
      </c>
      <c r="E106" s="52">
        <v>2710</v>
      </c>
      <c r="F106" s="92" t="s">
        <v>8061</v>
      </c>
    </row>
    <row r="107" spans="2:6" x14ac:dyDescent="0.2">
      <c r="B107" s="36" t="s">
        <v>5182</v>
      </c>
      <c r="C107" s="100" t="s">
        <v>7921</v>
      </c>
      <c r="D107" s="36">
        <v>0</v>
      </c>
      <c r="E107" s="52">
        <v>70</v>
      </c>
      <c r="F107" s="92" t="s">
        <v>8062</v>
      </c>
    </row>
    <row r="108" spans="2:6" x14ac:dyDescent="0.2">
      <c r="B108" s="36" t="s">
        <v>5184</v>
      </c>
      <c r="C108" s="100" t="s">
        <v>7922</v>
      </c>
      <c r="D108" s="36">
        <v>0</v>
      </c>
      <c r="E108" s="52">
        <v>24</v>
      </c>
      <c r="F108" s="92" t="s">
        <v>243</v>
      </c>
    </row>
    <row r="109" spans="2:6" x14ac:dyDescent="0.2">
      <c r="B109" s="36" t="s">
        <v>5186</v>
      </c>
      <c r="C109" s="100" t="s">
        <v>7909</v>
      </c>
      <c r="D109" s="36">
        <v>0</v>
      </c>
      <c r="E109" s="52">
        <v>160</v>
      </c>
      <c r="F109" s="92" t="s">
        <v>8063</v>
      </c>
    </row>
    <row r="110" spans="2:6" x14ac:dyDescent="0.2">
      <c r="B110" s="36" t="s">
        <v>5092</v>
      </c>
      <c r="C110" s="100" t="s">
        <v>7923</v>
      </c>
      <c r="D110" s="36" t="s">
        <v>5193</v>
      </c>
      <c r="E110" s="52">
        <v>10500</v>
      </c>
      <c r="F110" s="92" t="s">
        <v>8064</v>
      </c>
    </row>
    <row r="111" spans="2:6" x14ac:dyDescent="0.2">
      <c r="B111" s="36" t="s">
        <v>5100</v>
      </c>
      <c r="C111" s="100" t="s">
        <v>7913</v>
      </c>
      <c r="D111" s="36" t="s">
        <v>5195</v>
      </c>
      <c r="E111" s="52">
        <v>3000</v>
      </c>
      <c r="F111" s="92" t="s">
        <v>8065</v>
      </c>
    </row>
    <row r="112" spans="2:6" x14ac:dyDescent="0.2">
      <c r="B112" s="36" t="s">
        <v>5202</v>
      </c>
      <c r="C112" s="58" t="s">
        <v>7925</v>
      </c>
      <c r="D112" s="36" t="s">
        <v>5198</v>
      </c>
      <c r="E112" s="53" t="s">
        <v>7745</v>
      </c>
      <c r="F112" s="92" t="s">
        <v>8066</v>
      </c>
    </row>
    <row r="113" spans="2:6" hidden="1" x14ac:dyDescent="0.2">
      <c r="B113" s="36" t="s">
        <v>5205</v>
      </c>
      <c r="C113" s="36"/>
      <c r="D113" s="36" t="s">
        <v>5206</v>
      </c>
      <c r="E113" s="52">
        <v>132</v>
      </c>
      <c r="F113" s="90" t="s">
        <v>7936</v>
      </c>
    </row>
    <row r="114" spans="2:6" x14ac:dyDescent="0.2">
      <c r="B114" s="36" t="s">
        <v>2476</v>
      </c>
      <c r="C114" s="58" t="s">
        <v>7926</v>
      </c>
      <c r="D114" s="36">
        <v>8120</v>
      </c>
      <c r="E114" s="52">
        <v>35</v>
      </c>
      <c r="F114" s="92" t="s">
        <v>8067</v>
      </c>
    </row>
    <row r="115" spans="2:6" x14ac:dyDescent="0.2">
      <c r="B115" s="36" t="s">
        <v>5212</v>
      </c>
      <c r="C115" s="58" t="s">
        <v>7927</v>
      </c>
      <c r="D115" s="36">
        <v>0</v>
      </c>
      <c r="E115" s="52">
        <v>22</v>
      </c>
      <c r="F115" s="92" t="s">
        <v>8068</v>
      </c>
    </row>
    <row r="116" spans="2:6" x14ac:dyDescent="0.2">
      <c r="B116" s="36" t="s">
        <v>5209</v>
      </c>
      <c r="C116" s="58" t="s">
        <v>7810</v>
      </c>
      <c r="D116" s="36" t="s">
        <v>5214</v>
      </c>
      <c r="E116" s="52">
        <v>5</v>
      </c>
      <c r="F116" s="53" t="s">
        <v>7823</v>
      </c>
    </row>
    <row r="117" spans="2:6" x14ac:dyDescent="0.2">
      <c r="B117" s="36" t="s">
        <v>5209</v>
      </c>
      <c r="C117" s="58" t="s">
        <v>7811</v>
      </c>
      <c r="D117" s="36" t="s">
        <v>5216</v>
      </c>
      <c r="E117" s="52">
        <v>96</v>
      </c>
      <c r="F117" s="53" t="s">
        <v>7821</v>
      </c>
    </row>
    <row r="118" spans="2:6" x14ac:dyDescent="0.2">
      <c r="B118" s="36" t="s">
        <v>5220</v>
      </c>
      <c r="C118" s="100" t="s">
        <v>7928</v>
      </c>
      <c r="D118" s="36">
        <v>0</v>
      </c>
      <c r="E118" s="52">
        <v>1000</v>
      </c>
      <c r="F118" s="92" t="s">
        <v>8069</v>
      </c>
    </row>
    <row r="119" spans="2:6" x14ac:dyDescent="0.2">
      <c r="B119" s="36" t="s">
        <v>5233</v>
      </c>
      <c r="C119" s="58" t="s">
        <v>7929</v>
      </c>
      <c r="D119" s="36" t="s">
        <v>4999</v>
      </c>
      <c r="E119" s="52">
        <v>5</v>
      </c>
      <c r="F119" s="92" t="s">
        <v>8070</v>
      </c>
    </row>
    <row r="120" spans="2:6" x14ac:dyDescent="0.2">
      <c r="B120" s="36" t="s">
        <v>2176</v>
      </c>
      <c r="C120" s="58" t="s">
        <v>7802</v>
      </c>
      <c r="D120" s="36" t="s">
        <v>5235</v>
      </c>
      <c r="E120" s="52">
        <v>59</v>
      </c>
      <c r="F120" s="53" t="s">
        <v>7822</v>
      </c>
    </row>
    <row r="121" spans="2:6" x14ac:dyDescent="0.2">
      <c r="B121" s="36" t="s">
        <v>5237</v>
      </c>
      <c r="C121" s="36"/>
      <c r="D121" s="36" t="s">
        <v>4999</v>
      </c>
      <c r="E121" s="52">
        <v>100</v>
      </c>
      <c r="F121" s="53" t="s">
        <v>7803</v>
      </c>
    </row>
    <row r="122" spans="2:6" x14ac:dyDescent="0.2">
      <c r="B122" s="36" t="s">
        <v>5253</v>
      </c>
      <c r="C122" s="100" t="s">
        <v>7866</v>
      </c>
      <c r="D122" s="36" t="s">
        <v>2550</v>
      </c>
      <c r="E122" s="52">
        <v>3600</v>
      </c>
      <c r="F122" s="92" t="s">
        <v>292</v>
      </c>
    </row>
    <row r="123" spans="2:6" x14ac:dyDescent="0.2">
      <c r="B123" s="36" t="s">
        <v>5265</v>
      </c>
      <c r="C123" s="58" t="s">
        <v>7930</v>
      </c>
      <c r="D123" s="36"/>
      <c r="E123" s="52">
        <v>1320</v>
      </c>
      <c r="F123" s="92" t="s">
        <v>8071</v>
      </c>
    </row>
    <row r="124" spans="2:6" x14ac:dyDescent="0.2">
      <c r="B124" s="36" t="s">
        <v>5268</v>
      </c>
      <c r="C124" s="58" t="s">
        <v>7931</v>
      </c>
      <c r="D124" s="36"/>
      <c r="E124" s="52">
        <v>3950</v>
      </c>
      <c r="F124" s="92" t="s">
        <v>8072</v>
      </c>
    </row>
    <row r="125" spans="2:6" x14ac:dyDescent="0.2">
      <c r="B125" s="36" t="s">
        <v>5271</v>
      </c>
      <c r="C125" s="58" t="s">
        <v>7932</v>
      </c>
      <c r="D125" s="36" t="s">
        <v>5272</v>
      </c>
      <c r="E125" s="52">
        <v>1</v>
      </c>
      <c r="F125" s="92" t="s">
        <v>8073</v>
      </c>
    </row>
    <row r="126" spans="2:6" x14ac:dyDescent="0.2">
      <c r="B126" s="36" t="s">
        <v>5274</v>
      </c>
      <c r="C126" s="58" t="s">
        <v>7933</v>
      </c>
      <c r="D126" s="36"/>
      <c r="E126" s="52">
        <v>100</v>
      </c>
      <c r="F126" s="92" t="s">
        <v>8074</v>
      </c>
    </row>
    <row r="127" spans="2:6" x14ac:dyDescent="0.2">
      <c r="B127" s="36" t="s">
        <v>5276</v>
      </c>
      <c r="C127" s="58" t="s">
        <v>7934</v>
      </c>
      <c r="D127" s="36" t="s">
        <v>5277</v>
      </c>
      <c r="E127" s="52">
        <v>100</v>
      </c>
      <c r="F127" s="92" t="s">
        <v>8075</v>
      </c>
    </row>
    <row r="128" spans="2:6" x14ac:dyDescent="0.2">
      <c r="B128" s="36" t="s">
        <v>5281</v>
      </c>
      <c r="C128" s="100" t="s">
        <v>7935</v>
      </c>
      <c r="D128" s="36" t="s">
        <v>5282</v>
      </c>
      <c r="E128" s="52">
        <v>2146</v>
      </c>
      <c r="F128" s="92" t="s">
        <v>227</v>
      </c>
    </row>
    <row r="129" spans="2:6" x14ac:dyDescent="0.2">
      <c r="B129" s="58" t="s">
        <v>7804</v>
      </c>
      <c r="C129" s="58" t="s">
        <v>7806</v>
      </c>
      <c r="D129" s="36">
        <v>0</v>
      </c>
      <c r="E129" s="52">
        <v>8</v>
      </c>
      <c r="F129" s="53" t="s">
        <v>7807</v>
      </c>
    </row>
    <row r="130" spans="2:6" x14ac:dyDescent="0.2">
      <c r="B130" s="36" t="s">
        <v>2796</v>
      </c>
      <c r="C130" s="100" t="s">
        <v>1458</v>
      </c>
      <c r="D130" s="36" t="s">
        <v>5291</v>
      </c>
      <c r="E130" s="52">
        <v>21</v>
      </c>
      <c r="F130" s="92" t="s">
        <v>423</v>
      </c>
    </row>
    <row r="131" spans="2:6" x14ac:dyDescent="0.2">
      <c r="B131" s="36" t="s">
        <v>3181</v>
      </c>
      <c r="C131" s="100" t="s">
        <v>1417</v>
      </c>
      <c r="D131" s="36" t="s">
        <v>5293</v>
      </c>
      <c r="E131" s="52">
        <v>40000</v>
      </c>
      <c r="F131" s="92" t="s">
        <v>380</v>
      </c>
    </row>
    <row r="132" spans="2:6" hidden="1" x14ac:dyDescent="0.2">
      <c r="B132" s="36" t="s">
        <v>5298</v>
      </c>
      <c r="C132" s="36"/>
      <c r="D132" s="36" t="s">
        <v>5299</v>
      </c>
      <c r="E132" s="52">
        <v>1339</v>
      </c>
      <c r="F132" s="90" t="s">
        <v>7936</v>
      </c>
    </row>
    <row r="133" spans="2:6" hidden="1" x14ac:dyDescent="0.2">
      <c r="B133" s="36" t="s">
        <v>5301</v>
      </c>
      <c r="C133" s="36"/>
      <c r="D133" s="36">
        <v>0</v>
      </c>
      <c r="E133" s="52">
        <v>19100</v>
      </c>
      <c r="F133" s="90" t="s">
        <v>7936</v>
      </c>
    </row>
    <row r="134" spans="2:6" hidden="1" x14ac:dyDescent="0.2">
      <c r="B134" s="36" t="s">
        <v>3588</v>
      </c>
      <c r="C134" s="36"/>
      <c r="D134" s="36">
        <v>0</v>
      </c>
      <c r="E134" s="52">
        <v>988</v>
      </c>
      <c r="F134" s="90" t="s">
        <v>7936</v>
      </c>
    </row>
    <row r="135" spans="2:6" hidden="1" x14ac:dyDescent="0.2">
      <c r="B135" s="36" t="s">
        <v>3404</v>
      </c>
      <c r="C135" s="36"/>
      <c r="D135" s="36" t="s">
        <v>5304</v>
      </c>
      <c r="E135" s="52">
        <v>400</v>
      </c>
      <c r="F135" s="90" t="s">
        <v>7936</v>
      </c>
    </row>
    <row r="136" spans="2:6" x14ac:dyDescent="0.2">
      <c r="B136" s="58" t="s">
        <v>7805</v>
      </c>
      <c r="C136" s="86"/>
      <c r="D136" s="36" t="s">
        <v>5160</v>
      </c>
      <c r="E136" s="52">
        <v>109</v>
      </c>
      <c r="F136" s="53" t="s">
        <v>7764</v>
      </c>
    </row>
    <row r="137" spans="2:6" x14ac:dyDescent="0.2">
      <c r="B137" s="36" t="s">
        <v>2443</v>
      </c>
      <c r="C137" s="93" t="s">
        <v>7938</v>
      </c>
      <c r="D137" s="93" t="s">
        <v>7937</v>
      </c>
      <c r="E137" s="52">
        <v>90</v>
      </c>
      <c r="F137" s="92" t="s">
        <v>8076</v>
      </c>
    </row>
    <row r="138" spans="2:6" x14ac:dyDescent="0.2">
      <c r="B138" s="58" t="s">
        <v>7939</v>
      </c>
      <c r="C138" s="58" t="s">
        <v>7941</v>
      </c>
      <c r="D138" s="93" t="s">
        <v>7940</v>
      </c>
      <c r="E138" s="52">
        <v>2</v>
      </c>
      <c r="F138" s="92" t="s">
        <v>8077</v>
      </c>
    </row>
    <row r="139" spans="2:6" x14ac:dyDescent="0.2">
      <c r="B139" s="58" t="s">
        <v>7943</v>
      </c>
      <c r="C139" s="58" t="s">
        <v>7944</v>
      </c>
      <c r="D139" s="93" t="s">
        <v>7942</v>
      </c>
      <c r="E139" s="52">
        <v>45</v>
      </c>
      <c r="F139" s="92" t="s">
        <v>8078</v>
      </c>
    </row>
    <row r="140" spans="2:6" x14ac:dyDescent="0.2">
      <c r="B140" s="36" t="s">
        <v>5362</v>
      </c>
      <c r="C140" s="58" t="s">
        <v>7945</v>
      </c>
      <c r="D140" s="36" t="s">
        <v>5363</v>
      </c>
      <c r="E140" s="52">
        <v>3300</v>
      </c>
      <c r="F140" s="92" t="s">
        <v>8079</v>
      </c>
    </row>
    <row r="141" spans="2:6" x14ac:dyDescent="0.2">
      <c r="B141" s="36" t="s">
        <v>5365</v>
      </c>
      <c r="C141" s="58" t="s">
        <v>7946</v>
      </c>
      <c r="D141" s="36" t="s">
        <v>5366</v>
      </c>
      <c r="E141" s="52">
        <v>2800</v>
      </c>
      <c r="F141" s="92" t="s">
        <v>8080</v>
      </c>
    </row>
    <row r="142" spans="2:6" x14ac:dyDescent="0.2">
      <c r="B142" s="93" t="s">
        <v>7947</v>
      </c>
      <c r="C142" s="58" t="s">
        <v>7948</v>
      </c>
      <c r="D142" s="36">
        <v>0</v>
      </c>
      <c r="E142" s="52">
        <v>7</v>
      </c>
      <c r="F142" s="92" t="s">
        <v>8208</v>
      </c>
    </row>
    <row r="143" spans="2:6" x14ac:dyDescent="0.2">
      <c r="B143" s="36" t="s">
        <v>5375</v>
      </c>
      <c r="C143" s="58" t="s">
        <v>7809</v>
      </c>
      <c r="D143" s="36" t="s">
        <v>5160</v>
      </c>
      <c r="E143" s="52">
        <v>91</v>
      </c>
      <c r="F143" s="53" t="s">
        <v>7824</v>
      </c>
    </row>
    <row r="144" spans="2:6" x14ac:dyDescent="0.2">
      <c r="B144" s="36" t="s">
        <v>2176</v>
      </c>
      <c r="C144" s="58" t="s">
        <v>7812</v>
      </c>
      <c r="D144" s="36" t="s">
        <v>5377</v>
      </c>
      <c r="E144" s="52">
        <v>8</v>
      </c>
      <c r="F144" s="91" t="s">
        <v>7825</v>
      </c>
    </row>
    <row r="145" spans="2:6" x14ac:dyDescent="0.2">
      <c r="B145" s="36" t="s">
        <v>5388</v>
      </c>
      <c r="C145" s="100" t="s">
        <v>1123</v>
      </c>
      <c r="D145" s="36" t="s">
        <v>5392</v>
      </c>
      <c r="E145" s="52">
        <v>10</v>
      </c>
      <c r="F145" s="92" t="s">
        <v>16</v>
      </c>
    </row>
    <row r="146" spans="2:6" x14ac:dyDescent="0.2">
      <c r="B146" s="36" t="s">
        <v>5390</v>
      </c>
      <c r="C146" s="100" t="s">
        <v>1153</v>
      </c>
      <c r="D146" s="36" t="s">
        <v>5415</v>
      </c>
      <c r="E146" s="52">
        <v>41</v>
      </c>
      <c r="F146" s="92" t="s">
        <v>46</v>
      </c>
    </row>
    <row r="147" spans="2:6" x14ac:dyDescent="0.2">
      <c r="B147" s="36" t="s">
        <v>5391</v>
      </c>
      <c r="C147" s="100" t="s">
        <v>1157</v>
      </c>
      <c r="D147" s="36" t="s">
        <v>5415</v>
      </c>
      <c r="E147" s="52">
        <v>11</v>
      </c>
      <c r="F147" s="92" t="s">
        <v>50</v>
      </c>
    </row>
    <row r="148" spans="2:6" x14ac:dyDescent="0.2">
      <c r="B148" s="36" t="s">
        <v>5418</v>
      </c>
      <c r="C148" s="100" t="s">
        <v>1161</v>
      </c>
      <c r="D148" s="36" t="s">
        <v>5415</v>
      </c>
      <c r="E148" s="52">
        <v>32</v>
      </c>
      <c r="F148" s="92" t="s">
        <v>54</v>
      </c>
    </row>
    <row r="149" spans="2:6" x14ac:dyDescent="0.2">
      <c r="B149" s="36" t="s">
        <v>5421</v>
      </c>
      <c r="C149" s="100" t="s">
        <v>7949</v>
      </c>
      <c r="D149" s="36" t="s">
        <v>5422</v>
      </c>
      <c r="E149" s="52">
        <v>200</v>
      </c>
      <c r="F149" s="92" t="s">
        <v>163</v>
      </c>
    </row>
    <row r="150" spans="2:6" x14ac:dyDescent="0.2">
      <c r="B150" s="36" t="s">
        <v>5421</v>
      </c>
      <c r="C150" s="100" t="s">
        <v>7950</v>
      </c>
      <c r="D150" s="36" t="s">
        <v>5424</v>
      </c>
      <c r="E150" s="52">
        <v>3400</v>
      </c>
      <c r="F150" s="92" t="s">
        <v>7951</v>
      </c>
    </row>
    <row r="151" spans="2:6" x14ac:dyDescent="0.2">
      <c r="B151" s="36" t="s">
        <v>5427</v>
      </c>
      <c r="C151" s="100" t="s">
        <v>7952</v>
      </c>
      <c r="D151" s="36" t="s">
        <v>5428</v>
      </c>
      <c r="E151" s="52">
        <v>800</v>
      </c>
      <c r="F151" s="92" t="s">
        <v>177</v>
      </c>
    </row>
    <row r="152" spans="2:6" x14ac:dyDescent="0.2">
      <c r="B152" s="36" t="s">
        <v>2070</v>
      </c>
      <c r="C152" s="100" t="s">
        <v>7953</v>
      </c>
      <c r="D152" s="36" t="s">
        <v>5431</v>
      </c>
      <c r="E152" s="52">
        <v>600</v>
      </c>
      <c r="F152" s="92" t="s">
        <v>139</v>
      </c>
    </row>
    <row r="153" spans="2:6" x14ac:dyDescent="0.2">
      <c r="B153" s="36" t="s">
        <v>3181</v>
      </c>
      <c r="C153" s="100" t="s">
        <v>1417</v>
      </c>
      <c r="D153" s="36">
        <v>0</v>
      </c>
      <c r="E153" s="52">
        <v>57000</v>
      </c>
      <c r="F153" s="92" t="s">
        <v>380</v>
      </c>
    </row>
    <row r="154" spans="2:6" hidden="1" x14ac:dyDescent="0.2">
      <c r="B154" s="36" t="s">
        <v>5381</v>
      </c>
      <c r="C154" s="36"/>
      <c r="D154" s="36">
        <v>0</v>
      </c>
      <c r="E154" s="52">
        <v>4457</v>
      </c>
      <c r="F154" s="92" t="s">
        <v>7906</v>
      </c>
    </row>
    <row r="155" spans="2:6" x14ac:dyDescent="0.2">
      <c r="B155" s="36" t="s">
        <v>5454</v>
      </c>
      <c r="C155" s="58" t="s">
        <v>7954</v>
      </c>
      <c r="D155" s="36">
        <v>0</v>
      </c>
      <c r="E155" s="52">
        <v>450</v>
      </c>
      <c r="F155" s="92" t="s">
        <v>8081</v>
      </c>
    </row>
    <row r="156" spans="2:6" hidden="1" x14ac:dyDescent="0.2">
      <c r="B156" s="36" t="s">
        <v>5457</v>
      </c>
      <c r="C156" s="36"/>
      <c r="D156" s="93" t="s">
        <v>7955</v>
      </c>
      <c r="E156" s="52">
        <v>140</v>
      </c>
      <c r="F156" s="90" t="s">
        <v>7936</v>
      </c>
    </row>
    <row r="157" spans="2:6" x14ac:dyDescent="0.2">
      <c r="B157" s="36" t="s">
        <v>5461</v>
      </c>
      <c r="C157" s="100" t="s">
        <v>7956</v>
      </c>
      <c r="D157" s="36" t="s">
        <v>5462</v>
      </c>
      <c r="E157" s="52">
        <v>255</v>
      </c>
      <c r="F157" s="92" t="s">
        <v>8082</v>
      </c>
    </row>
    <row r="158" spans="2:6" hidden="1" x14ac:dyDescent="0.2">
      <c r="B158" s="36" t="s">
        <v>5464</v>
      </c>
      <c r="C158" s="58"/>
      <c r="D158" s="36">
        <v>0</v>
      </c>
      <c r="E158" s="52">
        <v>50000</v>
      </c>
      <c r="F158" s="92" t="s">
        <v>7906</v>
      </c>
    </row>
    <row r="159" spans="2:6" x14ac:dyDescent="0.2">
      <c r="B159" s="36" t="s">
        <v>5466</v>
      </c>
      <c r="C159" s="58" t="s">
        <v>7826</v>
      </c>
      <c r="D159" s="36" t="s">
        <v>5403</v>
      </c>
      <c r="E159" s="52">
        <v>200</v>
      </c>
      <c r="F159" s="23" t="s">
        <v>7827</v>
      </c>
    </row>
    <row r="160" spans="2:6" hidden="1" x14ac:dyDescent="0.2">
      <c r="B160" s="36" t="s">
        <v>2067</v>
      </c>
      <c r="C160" s="36"/>
      <c r="D160" s="36">
        <v>108</v>
      </c>
      <c r="E160" s="52">
        <v>201.6</v>
      </c>
      <c r="F160" s="90" t="s">
        <v>7936</v>
      </c>
    </row>
    <row r="161" spans="2:6" x14ac:dyDescent="0.2">
      <c r="B161" s="36" t="s">
        <v>5519</v>
      </c>
      <c r="C161" s="100" t="s">
        <v>7958</v>
      </c>
      <c r="D161" s="36" t="s">
        <v>5554</v>
      </c>
      <c r="E161" s="52">
        <v>118</v>
      </c>
      <c r="F161" s="92" t="s">
        <v>8189</v>
      </c>
    </row>
    <row r="162" spans="2:6" x14ac:dyDescent="0.2">
      <c r="B162" s="36" t="s">
        <v>5519</v>
      </c>
      <c r="C162" s="100" t="s">
        <v>7959</v>
      </c>
      <c r="D162" s="36" t="s">
        <v>5556</v>
      </c>
      <c r="E162" s="52">
        <v>269</v>
      </c>
      <c r="F162" s="92" t="s">
        <v>8190</v>
      </c>
    </row>
    <row r="163" spans="2:6" x14ac:dyDescent="0.2">
      <c r="B163" s="36" t="s">
        <v>5519</v>
      </c>
      <c r="C163" s="100" t="s">
        <v>7960</v>
      </c>
      <c r="D163" s="36" t="s">
        <v>5558</v>
      </c>
      <c r="E163" s="52">
        <v>24</v>
      </c>
      <c r="F163" s="92" t="s">
        <v>8191</v>
      </c>
    </row>
    <row r="164" spans="2:6" x14ac:dyDescent="0.2">
      <c r="B164" s="58" t="s">
        <v>8083</v>
      </c>
      <c r="C164" s="100" t="s">
        <v>8084</v>
      </c>
      <c r="D164" s="36">
        <v>0</v>
      </c>
      <c r="E164" s="52">
        <v>112</v>
      </c>
      <c r="F164" s="92" t="s">
        <v>8192</v>
      </c>
    </row>
    <row r="165" spans="2:6" x14ac:dyDescent="0.2">
      <c r="B165" s="36" t="s">
        <v>5571</v>
      </c>
      <c r="C165" s="100" t="s">
        <v>8201</v>
      </c>
      <c r="D165" s="36">
        <v>0</v>
      </c>
      <c r="E165" s="52">
        <v>189</v>
      </c>
      <c r="F165" s="92" t="s">
        <v>8206</v>
      </c>
    </row>
    <row r="166" spans="2:6" x14ac:dyDescent="0.2">
      <c r="B166" s="36" t="s">
        <v>5576</v>
      </c>
      <c r="C166" s="58" t="s">
        <v>8202</v>
      </c>
      <c r="D166" s="36" t="s">
        <v>5577</v>
      </c>
      <c r="E166" s="52">
        <v>800</v>
      </c>
      <c r="F166" s="92" t="s">
        <v>8209</v>
      </c>
    </row>
    <row r="167" spans="2:6" x14ac:dyDescent="0.2">
      <c r="B167" s="58" t="s">
        <v>7963</v>
      </c>
      <c r="C167" s="58" t="s">
        <v>7964</v>
      </c>
      <c r="D167" s="36" t="s">
        <v>1062</v>
      </c>
      <c r="E167" s="52">
        <v>10</v>
      </c>
      <c r="F167" s="92" t="s">
        <v>8222</v>
      </c>
    </row>
    <row r="168" spans="2:6" x14ac:dyDescent="0.2">
      <c r="B168" s="36" t="s">
        <v>5619</v>
      </c>
      <c r="C168" s="100" t="s">
        <v>7965</v>
      </c>
      <c r="D168" s="36" t="s">
        <v>5620</v>
      </c>
      <c r="E168" s="52">
        <v>6000</v>
      </c>
      <c r="F168" s="92" t="s">
        <v>8210</v>
      </c>
    </row>
    <row r="169" spans="2:6" x14ac:dyDescent="0.2">
      <c r="B169" s="36" t="s">
        <v>5091</v>
      </c>
      <c r="C169" s="58" t="s">
        <v>7966</v>
      </c>
      <c r="D169" s="36" t="s">
        <v>5679</v>
      </c>
      <c r="E169" s="52">
        <v>10000</v>
      </c>
      <c r="F169" s="92" t="s">
        <v>8223</v>
      </c>
    </row>
    <row r="170" spans="2:6" x14ac:dyDescent="0.2">
      <c r="B170" s="36" t="s">
        <v>5733</v>
      </c>
      <c r="C170" s="58" t="s">
        <v>7967</v>
      </c>
      <c r="D170" s="36">
        <v>0</v>
      </c>
      <c r="E170" s="52">
        <v>397</v>
      </c>
      <c r="F170" s="92" t="s">
        <v>8224</v>
      </c>
    </row>
    <row r="171" spans="2:6" x14ac:dyDescent="0.2">
      <c r="B171" s="36" t="s">
        <v>5737</v>
      </c>
      <c r="C171" s="98" t="s">
        <v>8203</v>
      </c>
      <c r="D171" s="36" t="s">
        <v>5738</v>
      </c>
      <c r="E171" s="52">
        <v>28000</v>
      </c>
      <c r="F171" s="92" t="s">
        <v>8226</v>
      </c>
    </row>
    <row r="172" spans="2:6" x14ac:dyDescent="0.2">
      <c r="B172" s="36" t="s">
        <v>5748</v>
      </c>
      <c r="C172" s="58" t="s">
        <v>7968</v>
      </c>
      <c r="D172" s="36">
        <v>0</v>
      </c>
      <c r="E172" s="52">
        <v>11</v>
      </c>
      <c r="F172" s="92" t="s">
        <v>8227</v>
      </c>
    </row>
    <row r="173" spans="2:6" x14ac:dyDescent="0.2">
      <c r="B173" s="36" t="s">
        <v>5091</v>
      </c>
      <c r="C173" s="58" t="s">
        <v>8204</v>
      </c>
      <c r="D173" s="36" t="s">
        <v>5752</v>
      </c>
      <c r="E173" s="52">
        <v>346</v>
      </c>
      <c r="F173" s="92" t="s">
        <v>8225</v>
      </c>
    </row>
    <row r="174" spans="2:6" x14ac:dyDescent="0.2">
      <c r="B174" s="36" t="s">
        <v>5754</v>
      </c>
      <c r="C174" s="100" t="s">
        <v>7969</v>
      </c>
      <c r="D174" s="36" t="s">
        <v>2639</v>
      </c>
      <c r="E174" s="52">
        <v>10</v>
      </c>
      <c r="F174" s="92" t="s">
        <v>8230</v>
      </c>
    </row>
    <row r="175" spans="2:6" hidden="1" x14ac:dyDescent="0.2">
      <c r="B175" s="36" t="s">
        <v>2476</v>
      </c>
      <c r="C175" s="36"/>
      <c r="D175" s="36">
        <v>0</v>
      </c>
      <c r="E175" s="52">
        <v>5</v>
      </c>
      <c r="F175" s="90" t="s">
        <v>7936</v>
      </c>
    </row>
    <row r="176" spans="2:6" hidden="1" x14ac:dyDescent="0.2">
      <c r="B176" s="36" t="s">
        <v>5764</v>
      </c>
      <c r="C176" s="36"/>
      <c r="D176" s="36" t="s">
        <v>5765</v>
      </c>
      <c r="E176" s="52">
        <v>2</v>
      </c>
      <c r="F176" s="90" t="s">
        <v>7936</v>
      </c>
    </row>
    <row r="177" spans="2:6" x14ac:dyDescent="0.2">
      <c r="B177" s="36" t="s">
        <v>5768</v>
      </c>
      <c r="C177" s="58" t="s">
        <v>7816</v>
      </c>
      <c r="D177" s="36" t="s">
        <v>5160</v>
      </c>
      <c r="E177" s="52">
        <v>40</v>
      </c>
      <c r="F177" s="90" t="s">
        <v>7817</v>
      </c>
    </row>
    <row r="178" spans="2:6" x14ac:dyDescent="0.2">
      <c r="B178" s="36" t="s">
        <v>2070</v>
      </c>
      <c r="C178" s="100" t="s">
        <v>7970</v>
      </c>
      <c r="D178" s="36" t="s">
        <v>5779</v>
      </c>
      <c r="E178" s="52">
        <v>8000</v>
      </c>
      <c r="F178" s="92" t="s">
        <v>8211</v>
      </c>
    </row>
    <row r="179" spans="2:6" x14ac:dyDescent="0.2">
      <c r="B179" s="36" t="s">
        <v>5799</v>
      </c>
      <c r="C179" s="58" t="s">
        <v>7971</v>
      </c>
      <c r="D179" s="36">
        <v>0</v>
      </c>
      <c r="E179" s="52">
        <v>52</v>
      </c>
      <c r="F179" s="92" t="s">
        <v>8228</v>
      </c>
    </row>
    <row r="180" spans="2:6" x14ac:dyDescent="0.2">
      <c r="B180" s="36" t="s">
        <v>5804</v>
      </c>
      <c r="C180" s="58" t="s">
        <v>7972</v>
      </c>
      <c r="D180" s="36">
        <v>0</v>
      </c>
      <c r="E180" s="52">
        <v>15</v>
      </c>
      <c r="F180" s="92" t="s">
        <v>8229</v>
      </c>
    </row>
    <row r="181" spans="2:6" x14ac:dyDescent="0.2">
      <c r="B181" s="36" t="s">
        <v>5091</v>
      </c>
      <c r="C181" s="58" t="s">
        <v>7966</v>
      </c>
      <c r="D181" s="36" t="s">
        <v>5679</v>
      </c>
      <c r="E181" s="52">
        <v>50000</v>
      </c>
      <c r="F181" s="92" t="s">
        <v>8232</v>
      </c>
    </row>
    <row r="182" spans="2:6" x14ac:dyDescent="0.2">
      <c r="B182" s="36" t="s">
        <v>5829</v>
      </c>
      <c r="C182" s="58" t="s">
        <v>7973</v>
      </c>
      <c r="D182" s="36" t="s">
        <v>5830</v>
      </c>
      <c r="E182" s="52">
        <v>1.72</v>
      </c>
      <c r="F182" s="92" t="s">
        <v>8231</v>
      </c>
    </row>
    <row r="183" spans="2:6" hidden="1" x14ac:dyDescent="0.2">
      <c r="B183" s="36" t="s">
        <v>3404</v>
      </c>
      <c r="C183" s="36"/>
      <c r="D183" s="36" t="s">
        <v>5842</v>
      </c>
      <c r="E183" s="52">
        <v>190</v>
      </c>
      <c r="F183" s="90" t="s">
        <v>7936</v>
      </c>
    </row>
    <row r="184" spans="2:6" x14ac:dyDescent="0.2">
      <c r="B184" s="36" t="s">
        <v>5893</v>
      </c>
      <c r="C184" s="58" t="s">
        <v>7828</v>
      </c>
      <c r="D184" s="36" t="s">
        <v>5891</v>
      </c>
      <c r="E184" s="52">
        <v>76</v>
      </c>
      <c r="F184" s="90" t="s">
        <v>7829</v>
      </c>
    </row>
    <row r="185" spans="2:6" hidden="1" x14ac:dyDescent="0.2">
      <c r="B185" s="36" t="s">
        <v>5188</v>
      </c>
      <c r="C185" s="36"/>
      <c r="D185" s="36" t="s">
        <v>5189</v>
      </c>
      <c r="E185" s="52">
        <v>6100</v>
      </c>
      <c r="F185" s="92" t="s">
        <v>7906</v>
      </c>
    </row>
    <row r="186" spans="2:6" hidden="1" x14ac:dyDescent="0.2">
      <c r="B186" s="36" t="s">
        <v>5191</v>
      </c>
      <c r="C186" s="36"/>
      <c r="D186" s="36">
        <v>0</v>
      </c>
      <c r="E186" s="52">
        <v>6100</v>
      </c>
      <c r="F186" s="92" t="s">
        <v>7906</v>
      </c>
    </row>
    <row r="187" spans="2:6" x14ac:dyDescent="0.2">
      <c r="B187" s="36" t="s">
        <v>5899</v>
      </c>
      <c r="C187" s="58" t="s">
        <v>8205</v>
      </c>
      <c r="D187" s="36" t="s">
        <v>2678</v>
      </c>
      <c r="E187" s="52">
        <v>13900</v>
      </c>
      <c r="F187" s="92" t="s">
        <v>8233</v>
      </c>
    </row>
    <row r="188" spans="2:6" x14ac:dyDescent="0.2">
      <c r="B188" s="36" t="s">
        <v>5900</v>
      </c>
      <c r="C188" s="100" t="s">
        <v>7974</v>
      </c>
      <c r="D188" s="36" t="s">
        <v>5902</v>
      </c>
      <c r="E188" s="52">
        <v>1600</v>
      </c>
      <c r="F188" s="92" t="s">
        <v>167</v>
      </c>
    </row>
    <row r="189" spans="2:6" x14ac:dyDescent="0.2">
      <c r="B189" s="93" t="s">
        <v>7975</v>
      </c>
      <c r="C189" s="93" t="s">
        <v>7977</v>
      </c>
      <c r="D189" s="93" t="s">
        <v>7976</v>
      </c>
      <c r="E189" s="52">
        <v>2</v>
      </c>
      <c r="F189" s="92" t="s">
        <v>8234</v>
      </c>
    </row>
    <row r="190" spans="2:6" x14ac:dyDescent="0.2">
      <c r="B190" s="36" t="s">
        <v>5945</v>
      </c>
      <c r="C190" s="58" t="s">
        <v>7978</v>
      </c>
      <c r="D190" s="36">
        <v>0</v>
      </c>
      <c r="E190" s="52">
        <v>6</v>
      </c>
      <c r="F190" s="92" t="s">
        <v>8235</v>
      </c>
    </row>
    <row r="191" spans="2:6" hidden="1" x14ac:dyDescent="0.2">
      <c r="B191" s="36" t="s">
        <v>5953</v>
      </c>
      <c r="C191" s="36"/>
      <c r="D191" s="36">
        <v>0</v>
      </c>
      <c r="E191" s="52">
        <v>4500</v>
      </c>
      <c r="F191" s="92" t="s">
        <v>7906</v>
      </c>
    </row>
    <row r="192" spans="2:6" x14ac:dyDescent="0.2">
      <c r="B192" s="36" t="s">
        <v>5962</v>
      </c>
      <c r="C192" s="100" t="s">
        <v>7979</v>
      </c>
      <c r="D192" s="36" t="s">
        <v>2647</v>
      </c>
      <c r="E192" s="52">
        <v>10</v>
      </c>
      <c r="F192" s="92" t="s">
        <v>8238</v>
      </c>
    </row>
    <row r="193" spans="2:6" x14ac:dyDescent="0.2">
      <c r="B193" s="36" t="s">
        <v>5988</v>
      </c>
      <c r="C193" s="58" t="s">
        <v>7980</v>
      </c>
      <c r="D193" s="36">
        <v>0</v>
      </c>
      <c r="E193" s="52">
        <v>20</v>
      </c>
      <c r="F193" s="92" t="s">
        <v>8242</v>
      </c>
    </row>
    <row r="194" spans="2:6" x14ac:dyDescent="0.2">
      <c r="B194" s="36" t="s">
        <v>5996</v>
      </c>
      <c r="C194" s="58" t="s">
        <v>7981</v>
      </c>
      <c r="D194" s="36">
        <v>0</v>
      </c>
      <c r="E194" s="52">
        <v>1</v>
      </c>
      <c r="F194" s="92" t="s">
        <v>8270</v>
      </c>
    </row>
    <row r="195" spans="2:6" x14ac:dyDescent="0.2">
      <c r="B195" s="36" t="s">
        <v>6009</v>
      </c>
      <c r="C195" s="100" t="s">
        <v>1389</v>
      </c>
      <c r="D195" s="36">
        <v>0</v>
      </c>
      <c r="E195" s="52">
        <v>61538</v>
      </c>
      <c r="F195" s="92" t="s">
        <v>7982</v>
      </c>
    </row>
    <row r="196" spans="2:6" x14ac:dyDescent="0.2">
      <c r="B196" s="36" t="s">
        <v>6016</v>
      </c>
      <c r="C196" s="58" t="s">
        <v>7983</v>
      </c>
      <c r="D196" s="36">
        <v>0</v>
      </c>
      <c r="E196" s="52">
        <v>7</v>
      </c>
      <c r="F196" s="92" t="s">
        <v>8271</v>
      </c>
    </row>
    <row r="197" spans="2:6" x14ac:dyDescent="0.2">
      <c r="B197" s="58" t="s">
        <v>7984</v>
      </c>
      <c r="C197" s="58" t="s">
        <v>7986</v>
      </c>
      <c r="D197" s="93" t="s">
        <v>7985</v>
      </c>
      <c r="E197" s="52">
        <v>140</v>
      </c>
      <c r="F197" s="92" t="s">
        <v>8269</v>
      </c>
    </row>
    <row r="198" spans="2:6" x14ac:dyDescent="0.2">
      <c r="B198" s="36" t="s">
        <v>6068</v>
      </c>
      <c r="C198" s="101" t="s">
        <v>1619</v>
      </c>
      <c r="D198" s="36" t="s">
        <v>6069</v>
      </c>
      <c r="E198" s="52">
        <v>112</v>
      </c>
      <c r="F198" s="90" t="s">
        <v>7831</v>
      </c>
    </row>
    <row r="199" spans="2:6" x14ac:dyDescent="0.2">
      <c r="B199" s="36" t="s">
        <v>6071</v>
      </c>
      <c r="C199" s="101" t="s">
        <v>1617</v>
      </c>
      <c r="D199" s="36" t="s">
        <v>6072</v>
      </c>
      <c r="E199" s="52">
        <v>290</v>
      </c>
      <c r="F199" s="90" t="s">
        <v>7832</v>
      </c>
    </row>
    <row r="200" spans="2:6" x14ac:dyDescent="0.2">
      <c r="B200" s="36" t="s">
        <v>6110</v>
      </c>
      <c r="C200" s="58" t="s">
        <v>7898</v>
      </c>
      <c r="D200" s="36" t="s">
        <v>3192</v>
      </c>
      <c r="E200" s="52">
        <v>400</v>
      </c>
      <c r="F200" s="96" t="s">
        <v>8272</v>
      </c>
    </row>
    <row r="201" spans="2:6" x14ac:dyDescent="0.2">
      <c r="B201" s="36" t="s">
        <v>6130</v>
      </c>
      <c r="C201" s="102" t="s">
        <v>8085</v>
      </c>
      <c r="D201" s="36" t="s">
        <v>6131</v>
      </c>
      <c r="E201" s="52">
        <v>320</v>
      </c>
      <c r="F201" s="96" t="s">
        <v>8305</v>
      </c>
    </row>
    <row r="202" spans="2:6" x14ac:dyDescent="0.2">
      <c r="B202" s="36" t="s">
        <v>6192</v>
      </c>
      <c r="C202" s="101" t="s">
        <v>2041</v>
      </c>
      <c r="D202" s="36" t="s">
        <v>6193</v>
      </c>
      <c r="E202" s="52">
        <v>105</v>
      </c>
      <c r="F202" s="96" t="s">
        <v>1083</v>
      </c>
    </row>
    <row r="203" spans="2:6" x14ac:dyDescent="0.2">
      <c r="B203" s="36" t="s">
        <v>6209</v>
      </c>
      <c r="C203" s="101" t="s">
        <v>8086</v>
      </c>
      <c r="D203" s="36" t="s">
        <v>6203</v>
      </c>
      <c r="E203" s="52">
        <v>2000</v>
      </c>
      <c r="F203" s="96" t="s">
        <v>165</v>
      </c>
    </row>
    <row r="204" spans="2:6" x14ac:dyDescent="0.2">
      <c r="B204" s="36" t="s">
        <v>6209</v>
      </c>
      <c r="C204" s="101" t="s">
        <v>7952</v>
      </c>
      <c r="D204" s="36" t="s">
        <v>6207</v>
      </c>
      <c r="E204" s="52">
        <v>2000</v>
      </c>
      <c r="F204" s="96" t="s">
        <v>177</v>
      </c>
    </row>
    <row r="205" spans="2:6" x14ac:dyDescent="0.2">
      <c r="B205" s="36" t="s">
        <v>6215</v>
      </c>
      <c r="C205" s="58" t="s">
        <v>8087</v>
      </c>
      <c r="D205" s="36" t="s">
        <v>6216</v>
      </c>
      <c r="E205" s="52">
        <v>13</v>
      </c>
      <c r="F205" s="96" t="s">
        <v>8273</v>
      </c>
    </row>
    <row r="206" spans="2:6" x14ac:dyDescent="0.2">
      <c r="B206" s="36" t="s">
        <v>5017</v>
      </c>
      <c r="C206" s="94" t="s">
        <v>7905</v>
      </c>
      <c r="D206" s="36" t="s">
        <v>6252</v>
      </c>
      <c r="E206" s="52">
        <v>56</v>
      </c>
      <c r="F206" s="96" t="s">
        <v>8274</v>
      </c>
    </row>
    <row r="207" spans="2:6" x14ac:dyDescent="0.2">
      <c r="B207" s="36" t="s">
        <v>6265</v>
      </c>
      <c r="C207" s="58" t="s">
        <v>8088</v>
      </c>
      <c r="D207" s="36" t="s">
        <v>6266</v>
      </c>
      <c r="E207" s="52">
        <v>18</v>
      </c>
      <c r="F207" s="96" t="s">
        <v>8243</v>
      </c>
    </row>
    <row r="208" spans="2:6" x14ac:dyDescent="0.2">
      <c r="B208" s="36" t="s">
        <v>6284</v>
      </c>
      <c r="C208" s="95" t="s">
        <v>8089</v>
      </c>
      <c r="D208" s="36" t="s">
        <v>5769</v>
      </c>
      <c r="E208" s="52">
        <v>120</v>
      </c>
      <c r="F208" s="90" t="s">
        <v>7830</v>
      </c>
    </row>
    <row r="209" spans="2:6" x14ac:dyDescent="0.2">
      <c r="B209" s="36" t="s">
        <v>5018</v>
      </c>
      <c r="C209" s="58" t="s">
        <v>8090</v>
      </c>
      <c r="D209" s="36" t="s">
        <v>6266</v>
      </c>
      <c r="E209" s="52">
        <v>147</v>
      </c>
      <c r="F209" s="96" t="s">
        <v>8275</v>
      </c>
    </row>
    <row r="210" spans="2:6" x14ac:dyDescent="0.2">
      <c r="B210" s="36" t="s">
        <v>6325</v>
      </c>
      <c r="C210" s="58" t="s">
        <v>8091</v>
      </c>
      <c r="D210" s="36" t="s">
        <v>6326</v>
      </c>
      <c r="E210" s="52">
        <v>15</v>
      </c>
      <c r="F210" s="96" t="s">
        <v>8276</v>
      </c>
    </row>
    <row r="211" spans="2:6" x14ac:dyDescent="0.2">
      <c r="B211" s="36" t="s">
        <v>6328</v>
      </c>
      <c r="C211" s="58" t="s">
        <v>8092</v>
      </c>
      <c r="D211" s="36" t="s">
        <v>6329</v>
      </c>
      <c r="E211" s="52">
        <v>19</v>
      </c>
      <c r="F211" s="96" t="s">
        <v>8277</v>
      </c>
    </row>
    <row r="212" spans="2:6" x14ac:dyDescent="0.2">
      <c r="B212" s="36" t="s">
        <v>6334</v>
      </c>
      <c r="C212" s="58" t="s">
        <v>8093</v>
      </c>
      <c r="D212" s="36" t="s">
        <v>6335</v>
      </c>
      <c r="E212" s="52">
        <v>300</v>
      </c>
      <c r="F212" s="96" t="s">
        <v>8193</v>
      </c>
    </row>
    <row r="213" spans="2:6" x14ac:dyDescent="0.2">
      <c r="B213" s="36" t="s">
        <v>6337</v>
      </c>
      <c r="C213" s="58" t="s">
        <v>8094</v>
      </c>
      <c r="D213" s="36" t="s">
        <v>6338</v>
      </c>
      <c r="E213" s="52">
        <v>300</v>
      </c>
      <c r="F213" s="96" t="s">
        <v>8194</v>
      </c>
    </row>
    <row r="214" spans="2:6" x14ac:dyDescent="0.2">
      <c r="B214" s="36" t="s">
        <v>6340</v>
      </c>
      <c r="C214" s="58" t="s">
        <v>8095</v>
      </c>
      <c r="D214" s="36" t="s">
        <v>6341</v>
      </c>
      <c r="E214" s="52">
        <v>300</v>
      </c>
      <c r="F214" s="96" t="s">
        <v>8195</v>
      </c>
    </row>
    <row r="215" spans="2:6" x14ac:dyDescent="0.2">
      <c r="B215" s="36" t="s">
        <v>6343</v>
      </c>
      <c r="C215" s="58" t="s">
        <v>8096</v>
      </c>
      <c r="D215" s="36" t="s">
        <v>6344</v>
      </c>
      <c r="E215" s="52">
        <v>300</v>
      </c>
      <c r="F215" s="96" t="s">
        <v>8196</v>
      </c>
    </row>
    <row r="216" spans="2:6" x14ac:dyDescent="0.2">
      <c r="B216" s="36" t="s">
        <v>6346</v>
      </c>
      <c r="C216" s="58" t="s">
        <v>8097</v>
      </c>
      <c r="D216" s="36" t="s">
        <v>6347</v>
      </c>
      <c r="E216" s="52">
        <v>900</v>
      </c>
      <c r="F216" s="96" t="s">
        <v>8197</v>
      </c>
    </row>
    <row r="217" spans="2:6" x14ac:dyDescent="0.2">
      <c r="B217" s="36" t="s">
        <v>6349</v>
      </c>
      <c r="C217" s="58" t="s">
        <v>8098</v>
      </c>
      <c r="D217" s="36" t="s">
        <v>6350</v>
      </c>
      <c r="E217" s="52">
        <v>300</v>
      </c>
      <c r="F217" s="96" t="s">
        <v>8198</v>
      </c>
    </row>
    <row r="218" spans="2:6" x14ac:dyDescent="0.2">
      <c r="B218" s="36" t="s">
        <v>6379</v>
      </c>
      <c r="C218" s="58" t="s">
        <v>8099</v>
      </c>
      <c r="D218" s="36" t="s">
        <v>6004</v>
      </c>
      <c r="E218" s="52">
        <v>15600</v>
      </c>
      <c r="F218" s="96" t="s">
        <v>8212</v>
      </c>
    </row>
    <row r="219" spans="2:6" x14ac:dyDescent="0.2">
      <c r="B219" s="36" t="s">
        <v>6381</v>
      </c>
      <c r="C219" s="58" t="s">
        <v>8100</v>
      </c>
      <c r="D219" s="36" t="s">
        <v>6004</v>
      </c>
      <c r="E219" s="52">
        <v>200</v>
      </c>
      <c r="F219" s="96" t="s">
        <v>8213</v>
      </c>
    </row>
    <row r="220" spans="2:6" x14ac:dyDescent="0.2">
      <c r="B220" s="36" t="s">
        <v>6383</v>
      </c>
      <c r="C220" s="58" t="s">
        <v>8101</v>
      </c>
      <c r="D220" s="36" t="s">
        <v>6004</v>
      </c>
      <c r="E220" s="52">
        <v>2000</v>
      </c>
      <c r="F220" s="96" t="s">
        <v>8214</v>
      </c>
    </row>
    <row r="221" spans="2:6" x14ac:dyDescent="0.2">
      <c r="B221" s="36" t="s">
        <v>6386</v>
      </c>
      <c r="C221" s="58" t="s">
        <v>8102</v>
      </c>
      <c r="D221" s="36" t="s">
        <v>6004</v>
      </c>
      <c r="E221" s="52">
        <v>1600</v>
      </c>
      <c r="F221" s="96" t="s">
        <v>8215</v>
      </c>
    </row>
    <row r="222" spans="2:6" x14ac:dyDescent="0.2">
      <c r="B222" s="36" t="s">
        <v>6416</v>
      </c>
      <c r="C222" s="58" t="s">
        <v>7833</v>
      </c>
      <c r="D222" s="36" t="s">
        <v>6419</v>
      </c>
      <c r="E222" s="52">
        <v>127</v>
      </c>
      <c r="F222" s="90" t="s">
        <v>7842</v>
      </c>
    </row>
    <row r="223" spans="2:6" x14ac:dyDescent="0.2">
      <c r="B223" s="36" t="s">
        <v>6416</v>
      </c>
      <c r="C223" s="58" t="s">
        <v>8103</v>
      </c>
      <c r="D223" s="36" t="s">
        <v>6421</v>
      </c>
      <c r="E223" s="52">
        <v>70</v>
      </c>
      <c r="F223" s="58" t="s">
        <v>7843</v>
      </c>
    </row>
    <row r="224" spans="2:6" x14ac:dyDescent="0.2">
      <c r="B224" s="36" t="s">
        <v>6426</v>
      </c>
      <c r="C224" s="58" t="s">
        <v>7834</v>
      </c>
      <c r="D224" s="36" t="s">
        <v>6427</v>
      </c>
      <c r="E224" s="52">
        <v>80</v>
      </c>
      <c r="F224" s="53" t="s">
        <v>7844</v>
      </c>
    </row>
    <row r="225" spans="2:6" x14ac:dyDescent="0.2">
      <c r="B225" s="36" t="s">
        <v>6416</v>
      </c>
      <c r="C225" s="58" t="s">
        <v>7835</v>
      </c>
      <c r="D225" s="36" t="s">
        <v>6448</v>
      </c>
      <c r="E225" s="52">
        <v>50</v>
      </c>
      <c r="F225" s="53" t="s">
        <v>7845</v>
      </c>
    </row>
    <row r="226" spans="2:6" x14ac:dyDescent="0.2">
      <c r="B226" s="36" t="s">
        <v>6416</v>
      </c>
      <c r="C226" s="58" t="s">
        <v>7836</v>
      </c>
      <c r="D226" s="36" t="s">
        <v>6452</v>
      </c>
      <c r="E226" s="52">
        <v>49</v>
      </c>
      <c r="F226" s="53" t="s">
        <v>7846</v>
      </c>
    </row>
    <row r="227" spans="2:6" x14ac:dyDescent="0.2">
      <c r="B227" s="36" t="s">
        <v>5367</v>
      </c>
      <c r="C227" s="58" t="s">
        <v>8104</v>
      </c>
      <c r="D227" s="36" t="s">
        <v>6489</v>
      </c>
      <c r="E227" s="52">
        <v>19</v>
      </c>
      <c r="F227" s="96" t="s">
        <v>8278</v>
      </c>
    </row>
    <row r="228" spans="2:6" x14ac:dyDescent="0.2">
      <c r="B228" s="36" t="s">
        <v>5574</v>
      </c>
      <c r="C228" s="58" t="s">
        <v>8105</v>
      </c>
      <c r="D228" s="36" t="s">
        <v>6288</v>
      </c>
      <c r="E228" s="52">
        <v>20</v>
      </c>
      <c r="F228" s="96" t="s">
        <v>8279</v>
      </c>
    </row>
    <row r="229" spans="2:6" x14ac:dyDescent="0.2">
      <c r="B229" s="36" t="s">
        <v>6513</v>
      </c>
      <c r="C229" s="58" t="s">
        <v>8106</v>
      </c>
      <c r="D229" s="36" t="s">
        <v>6004</v>
      </c>
      <c r="E229" s="52">
        <v>1400</v>
      </c>
      <c r="F229" s="96" t="s">
        <v>8216</v>
      </c>
    </row>
    <row r="230" spans="2:6" x14ac:dyDescent="0.2">
      <c r="B230" s="36" t="s">
        <v>6593</v>
      </c>
      <c r="C230" s="58" t="s">
        <v>8107</v>
      </c>
      <c r="D230" s="36" t="s">
        <v>6594</v>
      </c>
      <c r="E230" s="52">
        <v>3550</v>
      </c>
      <c r="F230" s="96" t="s">
        <v>8280</v>
      </c>
    </row>
    <row r="231" spans="2:6" x14ac:dyDescent="0.2">
      <c r="B231" s="36" t="s">
        <v>6598</v>
      </c>
      <c r="C231" s="58" t="s">
        <v>8022</v>
      </c>
      <c r="D231" s="36" t="s">
        <v>6599</v>
      </c>
      <c r="E231" s="52">
        <v>100000</v>
      </c>
      <c r="F231" s="36" t="s">
        <v>8187</v>
      </c>
    </row>
    <row r="232" spans="2:6" x14ac:dyDescent="0.2">
      <c r="B232" s="36" t="s">
        <v>6128</v>
      </c>
      <c r="C232" s="58" t="s">
        <v>8108</v>
      </c>
      <c r="D232" s="36" t="s">
        <v>6457</v>
      </c>
      <c r="E232" s="52">
        <v>4</v>
      </c>
      <c r="F232" s="53" t="s">
        <v>8188</v>
      </c>
    </row>
    <row r="233" spans="2:6" x14ac:dyDescent="0.2">
      <c r="B233" s="36" t="s">
        <v>6670</v>
      </c>
      <c r="C233" s="58" t="s">
        <v>8109</v>
      </c>
      <c r="D233" s="36" t="s">
        <v>6671</v>
      </c>
      <c r="E233" s="52">
        <v>5600</v>
      </c>
      <c r="F233" s="96" t="s">
        <v>8281</v>
      </c>
    </row>
    <row r="234" spans="2:6" x14ac:dyDescent="0.2">
      <c r="B234" s="36" t="s">
        <v>6679</v>
      </c>
      <c r="C234" s="58" t="s">
        <v>8110</v>
      </c>
      <c r="D234" s="36" t="s">
        <v>6680</v>
      </c>
      <c r="E234" s="52">
        <v>800</v>
      </c>
      <c r="F234" s="96" t="s">
        <v>8217</v>
      </c>
    </row>
    <row r="235" spans="2:6" x14ac:dyDescent="0.2">
      <c r="B235" s="36" t="s">
        <v>6686</v>
      </c>
      <c r="C235" s="58" t="s">
        <v>8111</v>
      </c>
      <c r="D235" s="36" t="s">
        <v>6687</v>
      </c>
      <c r="E235" s="52">
        <v>4</v>
      </c>
      <c r="F235" s="96" t="s">
        <v>8282</v>
      </c>
    </row>
    <row r="236" spans="2:6" x14ac:dyDescent="0.2">
      <c r="B236" s="36" t="s">
        <v>6705</v>
      </c>
      <c r="C236" s="58" t="s">
        <v>8112</v>
      </c>
      <c r="D236" s="36" t="s">
        <v>6537</v>
      </c>
      <c r="E236" s="52">
        <v>142</v>
      </c>
      <c r="F236" s="96" t="s">
        <v>8199</v>
      </c>
    </row>
    <row r="237" spans="2:6" x14ac:dyDescent="0.2">
      <c r="B237" s="36" t="s">
        <v>6676</v>
      </c>
      <c r="C237" s="58" t="s">
        <v>8113</v>
      </c>
      <c r="D237" s="36" t="s">
        <v>5240</v>
      </c>
      <c r="E237" s="52">
        <v>1000</v>
      </c>
      <c r="F237" s="96" t="s">
        <v>8283</v>
      </c>
    </row>
    <row r="238" spans="2:6" x14ac:dyDescent="0.2">
      <c r="B238" s="36" t="s">
        <v>6532</v>
      </c>
      <c r="C238" s="58" t="s">
        <v>8114</v>
      </c>
      <c r="D238" s="36" t="s">
        <v>5240</v>
      </c>
      <c r="E238" s="52">
        <v>189</v>
      </c>
      <c r="F238" s="96" t="s">
        <v>8207</v>
      </c>
    </row>
    <row r="239" spans="2:6" x14ac:dyDescent="0.2">
      <c r="B239" s="36" t="s">
        <v>6723</v>
      </c>
      <c r="C239" s="58" t="s">
        <v>8115</v>
      </c>
      <c r="D239" s="36" t="s">
        <v>6724</v>
      </c>
      <c r="E239" s="52">
        <v>1600</v>
      </c>
      <c r="F239" s="96" t="s">
        <v>8218</v>
      </c>
    </row>
    <row r="240" spans="2:6" x14ac:dyDescent="0.2">
      <c r="B240" s="36" t="s">
        <v>6280</v>
      </c>
      <c r="C240" s="101" t="s">
        <v>8116</v>
      </c>
      <c r="D240" s="36" t="s">
        <v>6737</v>
      </c>
      <c r="E240" s="72">
        <v>294</v>
      </c>
      <c r="F240" s="96" t="s">
        <v>8240</v>
      </c>
    </row>
    <row r="241" spans="2:6" x14ac:dyDescent="0.2">
      <c r="B241" s="36" t="s">
        <v>6774</v>
      </c>
      <c r="C241" s="58" t="s">
        <v>8117</v>
      </c>
      <c r="D241" s="36" t="s">
        <v>6775</v>
      </c>
      <c r="E241" s="52">
        <v>800</v>
      </c>
      <c r="F241" s="96" t="s">
        <v>8219</v>
      </c>
    </row>
    <row r="242" spans="2:6" x14ac:dyDescent="0.2">
      <c r="B242" s="36" t="s">
        <v>6795</v>
      </c>
      <c r="C242" s="58" t="s">
        <v>8118</v>
      </c>
      <c r="D242" s="36" t="s">
        <v>5240</v>
      </c>
      <c r="E242" s="52">
        <v>300</v>
      </c>
      <c r="F242" s="96" t="s">
        <v>8206</v>
      </c>
    </row>
    <row r="243" spans="2:6" x14ac:dyDescent="0.2">
      <c r="B243" s="36" t="s">
        <v>6797</v>
      </c>
      <c r="C243" s="58" t="s">
        <v>8114</v>
      </c>
      <c r="D243" s="36" t="s">
        <v>5240</v>
      </c>
      <c r="E243" s="52">
        <v>500</v>
      </c>
      <c r="F243" s="96" t="s">
        <v>8207</v>
      </c>
    </row>
    <row r="244" spans="2:6" x14ac:dyDescent="0.2">
      <c r="B244" s="36" t="s">
        <v>6883</v>
      </c>
      <c r="C244" s="95" t="s">
        <v>8119</v>
      </c>
      <c r="D244" s="36" t="s">
        <v>6872</v>
      </c>
      <c r="E244" s="52">
        <v>8</v>
      </c>
      <c r="F244" s="96" t="s">
        <v>8284</v>
      </c>
    </row>
    <row r="245" spans="2:6" x14ac:dyDescent="0.2">
      <c r="B245" s="36" t="s">
        <v>5443</v>
      </c>
      <c r="C245" s="58" t="s">
        <v>8120</v>
      </c>
      <c r="D245" s="36" t="s">
        <v>6948</v>
      </c>
      <c r="E245" s="52">
        <v>679</v>
      </c>
      <c r="F245" s="96" t="s">
        <v>8285</v>
      </c>
    </row>
    <row r="246" spans="2:6" x14ac:dyDescent="0.2">
      <c r="B246" s="36" t="s">
        <v>5129</v>
      </c>
      <c r="C246" s="58" t="s">
        <v>8121</v>
      </c>
      <c r="D246" s="36" t="s">
        <v>7025</v>
      </c>
      <c r="E246" s="52">
        <v>61</v>
      </c>
      <c r="F246" s="96" t="s">
        <v>8286</v>
      </c>
    </row>
    <row r="247" spans="2:6" x14ac:dyDescent="0.2">
      <c r="B247" s="36" t="s">
        <v>7037</v>
      </c>
      <c r="C247" s="58" t="s">
        <v>7882</v>
      </c>
      <c r="D247" s="36" t="s">
        <v>6360</v>
      </c>
      <c r="E247" s="52">
        <v>452</v>
      </c>
      <c r="F247" s="96" t="s">
        <v>8287</v>
      </c>
    </row>
    <row r="248" spans="2:6" x14ac:dyDescent="0.2">
      <c r="B248" s="58" t="s">
        <v>7606</v>
      </c>
      <c r="C248" s="58" t="s">
        <v>8122</v>
      </c>
      <c r="D248" s="58" t="s">
        <v>7607</v>
      </c>
      <c r="E248" s="52">
        <v>46</v>
      </c>
      <c r="F248" s="96" t="s">
        <v>8245</v>
      </c>
    </row>
    <row r="249" spans="2:6" x14ac:dyDescent="0.2">
      <c r="B249" s="36" t="s">
        <v>7077</v>
      </c>
      <c r="C249" s="58" t="s">
        <v>8123</v>
      </c>
      <c r="D249" s="36" t="s">
        <v>7048</v>
      </c>
      <c r="E249" s="70">
        <v>11</v>
      </c>
      <c r="F249" s="96" t="s">
        <v>8246</v>
      </c>
    </row>
    <row r="250" spans="2:6" x14ac:dyDescent="0.2">
      <c r="B250" s="36" t="s">
        <v>7090</v>
      </c>
      <c r="C250" s="101" t="s">
        <v>8124</v>
      </c>
      <c r="D250" s="36" t="s">
        <v>7091</v>
      </c>
      <c r="E250" s="52">
        <v>12000</v>
      </c>
      <c r="F250" s="96" t="s">
        <v>8288</v>
      </c>
    </row>
    <row r="251" spans="2:6" x14ac:dyDescent="0.2">
      <c r="B251" s="36" t="s">
        <v>7093</v>
      </c>
      <c r="C251" s="101" t="s">
        <v>8125</v>
      </c>
      <c r="D251" s="36" t="s">
        <v>6200</v>
      </c>
      <c r="E251" s="52">
        <v>2200</v>
      </c>
      <c r="F251" s="96" t="s">
        <v>145</v>
      </c>
    </row>
    <row r="252" spans="2:6" x14ac:dyDescent="0.2">
      <c r="B252" s="36" t="s">
        <v>2070</v>
      </c>
      <c r="C252" s="101" t="s">
        <v>1252</v>
      </c>
      <c r="D252" s="36" t="s">
        <v>7097</v>
      </c>
      <c r="E252" s="52">
        <v>200</v>
      </c>
      <c r="F252" s="96" t="s">
        <v>187</v>
      </c>
    </row>
    <row r="253" spans="2:6" x14ac:dyDescent="0.2">
      <c r="B253" s="36" t="s">
        <v>7102</v>
      </c>
      <c r="C253" s="58" t="s">
        <v>8126</v>
      </c>
      <c r="D253" s="36">
        <v>639</v>
      </c>
      <c r="E253" s="52">
        <v>6</v>
      </c>
      <c r="F253" s="96" t="s">
        <v>8289</v>
      </c>
    </row>
    <row r="254" spans="2:6" x14ac:dyDescent="0.2">
      <c r="B254" s="36" t="s">
        <v>7105</v>
      </c>
      <c r="C254" s="58" t="s">
        <v>8127</v>
      </c>
      <c r="D254" s="36" t="s">
        <v>7106</v>
      </c>
      <c r="E254" s="52">
        <v>98</v>
      </c>
      <c r="F254" s="96" t="s">
        <v>8290</v>
      </c>
    </row>
    <row r="255" spans="2:6" x14ac:dyDescent="0.2">
      <c r="B255" s="36" t="s">
        <v>7117</v>
      </c>
      <c r="C255" s="58" t="s">
        <v>8128</v>
      </c>
      <c r="D255" s="36" t="s">
        <v>7118</v>
      </c>
      <c r="E255" s="52">
        <v>88</v>
      </c>
      <c r="F255" s="96" t="s">
        <v>8244</v>
      </c>
    </row>
    <row r="256" spans="2:6" x14ac:dyDescent="0.2">
      <c r="B256" s="36" t="s">
        <v>5328</v>
      </c>
      <c r="C256" s="58" t="s">
        <v>8129</v>
      </c>
      <c r="D256" s="36" t="s">
        <v>7128</v>
      </c>
      <c r="E256" s="52">
        <v>42</v>
      </c>
      <c r="F256" s="96" t="s">
        <v>8306</v>
      </c>
    </row>
    <row r="257" spans="2:6" x14ac:dyDescent="0.2">
      <c r="B257" s="36" t="s">
        <v>7138</v>
      </c>
      <c r="C257" s="101" t="s">
        <v>8130</v>
      </c>
      <c r="D257" s="36" t="s">
        <v>7095</v>
      </c>
      <c r="E257" s="52">
        <v>2000</v>
      </c>
      <c r="F257" s="96" t="s">
        <v>127</v>
      </c>
    </row>
    <row r="258" spans="2:6" x14ac:dyDescent="0.2">
      <c r="B258" s="36" t="s">
        <v>7186</v>
      </c>
      <c r="C258" s="101" t="s">
        <v>8131</v>
      </c>
      <c r="D258" s="36" t="s">
        <v>7189</v>
      </c>
      <c r="E258" s="52">
        <v>4</v>
      </c>
      <c r="F258" s="96" t="s">
        <v>8241</v>
      </c>
    </row>
    <row r="259" spans="2:6" x14ac:dyDescent="0.2">
      <c r="B259" s="36" t="s">
        <v>5326</v>
      </c>
      <c r="C259" s="58" t="s">
        <v>8132</v>
      </c>
      <c r="D259" s="36" t="s">
        <v>7204</v>
      </c>
      <c r="E259" s="52">
        <v>10</v>
      </c>
      <c r="F259" s="96" t="s">
        <v>8307</v>
      </c>
    </row>
    <row r="260" spans="2:6" x14ac:dyDescent="0.2">
      <c r="B260" s="36" t="s">
        <v>7256</v>
      </c>
      <c r="C260" s="101" t="s">
        <v>1948</v>
      </c>
      <c r="D260" s="36" t="s">
        <v>7253</v>
      </c>
      <c r="E260" s="52">
        <v>300</v>
      </c>
      <c r="F260" s="96" t="s">
        <v>982</v>
      </c>
    </row>
    <row r="261" spans="2:6" hidden="1" x14ac:dyDescent="0.2">
      <c r="B261" s="36" t="s">
        <v>7263</v>
      </c>
      <c r="C261" s="36"/>
      <c r="D261" s="36">
        <v>0</v>
      </c>
      <c r="E261" s="52">
        <v>48</v>
      </c>
      <c r="F261" s="90" t="s">
        <v>7936</v>
      </c>
    </row>
    <row r="262" spans="2:6" x14ac:dyDescent="0.2">
      <c r="B262" s="36" t="s">
        <v>7273</v>
      </c>
      <c r="C262" s="58" t="s">
        <v>8133</v>
      </c>
      <c r="D262" s="36" t="s">
        <v>7274</v>
      </c>
      <c r="E262" s="52">
        <v>10</v>
      </c>
      <c r="F262" s="96" t="s">
        <v>8308</v>
      </c>
    </row>
    <row r="263" spans="2:6" x14ac:dyDescent="0.2">
      <c r="B263" s="36" t="s">
        <v>7278</v>
      </c>
      <c r="C263" s="58" t="s">
        <v>8134</v>
      </c>
      <c r="D263" s="36" t="s">
        <v>7279</v>
      </c>
      <c r="E263" s="52">
        <v>7</v>
      </c>
      <c r="F263" s="96" t="s">
        <v>8309</v>
      </c>
    </row>
    <row r="264" spans="2:6" x14ac:dyDescent="0.2">
      <c r="B264" s="36" t="s">
        <v>5328</v>
      </c>
      <c r="C264" s="58" t="s">
        <v>8135</v>
      </c>
      <c r="D264" s="36" t="s">
        <v>7281</v>
      </c>
      <c r="E264" s="52">
        <v>1</v>
      </c>
      <c r="F264" s="96" t="s">
        <v>8310</v>
      </c>
    </row>
    <row r="265" spans="2:6" x14ac:dyDescent="0.2">
      <c r="B265" s="36" t="s">
        <v>7307</v>
      </c>
      <c r="C265" s="58" t="s">
        <v>8136</v>
      </c>
      <c r="D265" s="36">
        <v>0</v>
      </c>
      <c r="E265" s="52">
        <v>41</v>
      </c>
      <c r="F265" s="96" t="s">
        <v>8291</v>
      </c>
    </row>
    <row r="266" spans="2:6" x14ac:dyDescent="0.2">
      <c r="B266" s="36" t="s">
        <v>7335</v>
      </c>
      <c r="C266" s="58" t="s">
        <v>8137</v>
      </c>
      <c r="D266" s="36">
        <v>0</v>
      </c>
      <c r="E266" s="52">
        <v>12</v>
      </c>
      <c r="F266" s="96" t="s">
        <v>8292</v>
      </c>
    </row>
    <row r="267" spans="2:6" x14ac:dyDescent="0.2">
      <c r="B267" s="36" t="s">
        <v>2070</v>
      </c>
      <c r="C267" s="101" t="s">
        <v>8138</v>
      </c>
      <c r="D267" s="36" t="s">
        <v>7367</v>
      </c>
      <c r="E267" s="52">
        <v>3000</v>
      </c>
      <c r="F267" s="96" t="s">
        <v>149</v>
      </c>
    </row>
    <row r="268" spans="2:6" x14ac:dyDescent="0.2">
      <c r="B268" s="36" t="s">
        <v>2070</v>
      </c>
      <c r="C268" s="101" t="s">
        <v>8139</v>
      </c>
      <c r="D268" s="36" t="s">
        <v>7369</v>
      </c>
      <c r="E268" s="52">
        <v>3000</v>
      </c>
      <c r="F268" s="96" t="s">
        <v>8220</v>
      </c>
    </row>
    <row r="269" spans="2:6" x14ac:dyDescent="0.2">
      <c r="B269" s="36" t="s">
        <v>2070</v>
      </c>
      <c r="C269" s="101" t="s">
        <v>8140</v>
      </c>
      <c r="D269" s="36" t="s">
        <v>7371</v>
      </c>
      <c r="E269" s="52">
        <v>400</v>
      </c>
      <c r="F269" s="96" t="s">
        <v>8221</v>
      </c>
    </row>
    <row r="270" spans="2:6" x14ac:dyDescent="0.2">
      <c r="B270" s="36" t="s">
        <v>7373</v>
      </c>
      <c r="C270" s="101" t="s">
        <v>7839</v>
      </c>
      <c r="D270" s="58" t="s">
        <v>7838</v>
      </c>
      <c r="E270" s="52">
        <v>45</v>
      </c>
      <c r="F270" s="88" t="s">
        <v>7837</v>
      </c>
    </row>
    <row r="271" spans="2:6" x14ac:dyDescent="0.2">
      <c r="B271" s="36" t="s">
        <v>7389</v>
      </c>
      <c r="C271" s="58" t="s">
        <v>7841</v>
      </c>
      <c r="D271" s="58" t="s">
        <v>7840</v>
      </c>
      <c r="E271" s="52">
        <v>8</v>
      </c>
      <c r="F271" s="53" t="s">
        <v>7847</v>
      </c>
    </row>
    <row r="272" spans="2:6" hidden="1" x14ac:dyDescent="0.2">
      <c r="B272" s="36" t="s">
        <v>2070</v>
      </c>
      <c r="C272" s="36"/>
      <c r="D272" s="36" t="s">
        <v>7424</v>
      </c>
      <c r="E272" s="52">
        <v>2000</v>
      </c>
      <c r="F272" s="90" t="s">
        <v>7936</v>
      </c>
    </row>
    <row r="273" spans="2:6" x14ac:dyDescent="0.2">
      <c r="B273" s="36" t="s">
        <v>7434</v>
      </c>
      <c r="C273" s="58" t="s">
        <v>8141</v>
      </c>
      <c r="D273" s="36">
        <v>0</v>
      </c>
      <c r="E273" s="52">
        <v>12390</v>
      </c>
      <c r="F273" s="96" t="s">
        <v>8239</v>
      </c>
    </row>
    <row r="274" spans="2:6" x14ac:dyDescent="0.2">
      <c r="B274" s="36" t="s">
        <v>5307</v>
      </c>
      <c r="C274" s="58" t="s">
        <v>7851</v>
      </c>
      <c r="D274" s="36" t="s">
        <v>7457</v>
      </c>
      <c r="E274" s="52">
        <v>8</v>
      </c>
      <c r="F274" s="53" t="s">
        <v>7848</v>
      </c>
    </row>
    <row r="275" spans="2:6" x14ac:dyDescent="0.2">
      <c r="B275" s="36" t="s">
        <v>7461</v>
      </c>
      <c r="C275" s="58" t="s">
        <v>8142</v>
      </c>
      <c r="D275" s="36">
        <v>0</v>
      </c>
      <c r="E275" s="52">
        <v>2000</v>
      </c>
      <c r="F275" s="96" t="s">
        <v>8293</v>
      </c>
    </row>
    <row r="276" spans="2:6" hidden="1" x14ac:dyDescent="0.2">
      <c r="B276" s="36" t="s">
        <v>2070</v>
      </c>
      <c r="C276" s="36"/>
      <c r="D276" s="36" t="s">
        <v>7474</v>
      </c>
      <c r="E276" s="52">
        <v>1000</v>
      </c>
      <c r="F276" s="96" t="s">
        <v>7604</v>
      </c>
    </row>
    <row r="277" spans="2:6" x14ac:dyDescent="0.2">
      <c r="B277" s="36" t="s">
        <v>2157</v>
      </c>
      <c r="C277" s="58" t="s">
        <v>7852</v>
      </c>
      <c r="D277" s="36" t="s">
        <v>7507</v>
      </c>
      <c r="E277" s="52">
        <v>13</v>
      </c>
      <c r="F277" s="53" t="s">
        <v>7849</v>
      </c>
    </row>
    <row r="278" spans="2:6" x14ac:dyDescent="0.2">
      <c r="B278" s="36" t="s">
        <v>7515</v>
      </c>
      <c r="C278" s="58" t="s">
        <v>8143</v>
      </c>
      <c r="D278" s="36">
        <v>0</v>
      </c>
      <c r="E278" s="52">
        <v>200</v>
      </c>
      <c r="F278" s="96" t="s">
        <v>8294</v>
      </c>
    </row>
    <row r="279" spans="2:6" x14ac:dyDescent="0.2">
      <c r="B279" s="36" t="s">
        <v>7529</v>
      </c>
      <c r="C279" s="58" t="s">
        <v>8144</v>
      </c>
      <c r="D279" s="36">
        <v>0</v>
      </c>
      <c r="E279" s="52">
        <v>8400</v>
      </c>
      <c r="F279" s="96" t="s">
        <v>8295</v>
      </c>
    </row>
    <row r="280" spans="2:6" x14ac:dyDescent="0.2">
      <c r="B280" s="36" t="s">
        <v>7389</v>
      </c>
      <c r="C280" s="58" t="s">
        <v>7853</v>
      </c>
      <c r="D280" s="36" t="s">
        <v>5403</v>
      </c>
      <c r="E280" s="52">
        <v>3</v>
      </c>
      <c r="F280" s="53" t="s">
        <v>7850</v>
      </c>
    </row>
    <row r="281" spans="2:6" x14ac:dyDescent="0.2">
      <c r="B281" s="36" t="s">
        <v>7536</v>
      </c>
      <c r="C281" s="58" t="s">
        <v>8145</v>
      </c>
      <c r="D281" s="36">
        <v>0</v>
      </c>
      <c r="E281" s="52">
        <v>440</v>
      </c>
      <c r="F281" s="96" t="s">
        <v>8296</v>
      </c>
    </row>
    <row r="282" spans="2:6" x14ac:dyDescent="0.2">
      <c r="B282" s="36" t="s">
        <v>7551</v>
      </c>
      <c r="C282" s="58" t="s">
        <v>8146</v>
      </c>
      <c r="D282" s="36" t="s">
        <v>2533</v>
      </c>
      <c r="E282" s="52">
        <v>2037</v>
      </c>
      <c r="F282" s="96" t="s">
        <v>8311</v>
      </c>
    </row>
    <row r="283" spans="2:6" x14ac:dyDescent="0.2">
      <c r="B283" s="36" t="s">
        <v>7553</v>
      </c>
      <c r="C283" s="101" t="s">
        <v>1584</v>
      </c>
      <c r="D283" s="36" t="s">
        <v>7554</v>
      </c>
      <c r="E283" s="52">
        <v>85</v>
      </c>
      <c r="F283" s="96" t="s">
        <v>560</v>
      </c>
    </row>
    <row r="284" spans="2:6" x14ac:dyDescent="0.2">
      <c r="B284" s="65" t="s">
        <v>7664</v>
      </c>
      <c r="C284" s="103" t="s">
        <v>8147</v>
      </c>
      <c r="D284" s="61"/>
      <c r="E284" s="61">
        <v>20500</v>
      </c>
      <c r="F284" s="96" t="s">
        <v>8297</v>
      </c>
    </row>
    <row r="285" spans="2:6" x14ac:dyDescent="0.2">
      <c r="B285" s="65" t="s">
        <v>7666</v>
      </c>
      <c r="C285" s="101" t="s">
        <v>8148</v>
      </c>
      <c r="D285" s="74" t="s">
        <v>7667</v>
      </c>
      <c r="E285" s="61">
        <v>418</v>
      </c>
      <c r="F285" s="96" t="s">
        <v>8312</v>
      </c>
    </row>
    <row r="286" spans="2:6" x14ac:dyDescent="0.2">
      <c r="B286" s="65" t="s">
        <v>7666</v>
      </c>
      <c r="C286" s="101" t="s">
        <v>8149</v>
      </c>
      <c r="D286" s="74" t="s">
        <v>7669</v>
      </c>
      <c r="E286" s="61">
        <v>18000</v>
      </c>
      <c r="F286" s="96" t="s">
        <v>8313</v>
      </c>
    </row>
    <row r="287" spans="2:6" x14ac:dyDescent="0.2">
      <c r="B287" s="65" t="s">
        <v>7670</v>
      </c>
      <c r="C287" s="101" t="s">
        <v>8150</v>
      </c>
      <c r="D287" s="74" t="s">
        <v>7671</v>
      </c>
      <c r="E287" s="61">
        <v>10000</v>
      </c>
      <c r="F287" s="96" t="s">
        <v>8314</v>
      </c>
    </row>
    <row r="288" spans="2:6" x14ac:dyDescent="0.2">
      <c r="B288" s="65" t="s">
        <v>7670</v>
      </c>
      <c r="C288" s="101" t="s">
        <v>8151</v>
      </c>
      <c r="D288" s="74" t="s">
        <v>7672</v>
      </c>
      <c r="E288" s="61">
        <v>27300</v>
      </c>
      <c r="F288" s="96" t="s">
        <v>8315</v>
      </c>
    </row>
    <row r="289" spans="2:6" x14ac:dyDescent="0.2">
      <c r="B289" s="65" t="s">
        <v>7673</v>
      </c>
      <c r="C289" s="101" t="s">
        <v>8152</v>
      </c>
      <c r="D289" s="74" t="s">
        <v>7674</v>
      </c>
      <c r="E289" s="61">
        <v>2000</v>
      </c>
      <c r="F289" s="96" t="s">
        <v>8316</v>
      </c>
    </row>
    <row r="290" spans="2:6" x14ac:dyDescent="0.2">
      <c r="B290" s="65" t="s">
        <v>7675</v>
      </c>
      <c r="C290" s="101" t="s">
        <v>8153</v>
      </c>
      <c r="D290" s="74" t="s">
        <v>7676</v>
      </c>
      <c r="E290" s="61">
        <v>2727</v>
      </c>
      <c r="F290" s="96" t="s">
        <v>8317</v>
      </c>
    </row>
    <row r="291" spans="2:6" x14ac:dyDescent="0.2">
      <c r="B291" s="65" t="s">
        <v>7666</v>
      </c>
      <c r="C291" s="101" t="s">
        <v>8154</v>
      </c>
      <c r="D291" s="74" t="s">
        <v>7677</v>
      </c>
      <c r="E291" s="61">
        <v>2000</v>
      </c>
      <c r="F291" s="96" t="s">
        <v>8318</v>
      </c>
    </row>
    <row r="292" spans="2:6" x14ac:dyDescent="0.2">
      <c r="B292" s="65" t="s">
        <v>7675</v>
      </c>
      <c r="C292" s="101" t="s">
        <v>8155</v>
      </c>
      <c r="D292" s="74" t="s">
        <v>7678</v>
      </c>
      <c r="E292" s="61">
        <v>11400</v>
      </c>
      <c r="F292" s="96" t="s">
        <v>8319</v>
      </c>
    </row>
    <row r="293" spans="2:6" x14ac:dyDescent="0.2">
      <c r="B293" s="65" t="s">
        <v>7679</v>
      </c>
      <c r="C293" s="101" t="s">
        <v>8156</v>
      </c>
      <c r="D293" s="65" t="s">
        <v>7680</v>
      </c>
      <c r="E293" s="61">
        <v>1600</v>
      </c>
      <c r="F293" s="96" t="s">
        <v>8320</v>
      </c>
    </row>
    <row r="294" spans="2:6" x14ac:dyDescent="0.2">
      <c r="B294" s="65" t="s">
        <v>7681</v>
      </c>
      <c r="C294" s="103" t="s">
        <v>8157</v>
      </c>
      <c r="D294" s="61"/>
      <c r="E294" s="61">
        <v>1300</v>
      </c>
      <c r="F294" s="96" t="s">
        <v>8298</v>
      </c>
    </row>
    <row r="295" spans="2:6" x14ac:dyDescent="0.2">
      <c r="B295" s="65" t="s">
        <v>7683</v>
      </c>
      <c r="C295" s="103" t="s">
        <v>8158</v>
      </c>
      <c r="D295" s="61"/>
      <c r="E295" s="61">
        <v>2300</v>
      </c>
      <c r="F295" s="96" t="s">
        <v>8299</v>
      </c>
    </row>
    <row r="296" spans="2:6" x14ac:dyDescent="0.2">
      <c r="B296" s="65" t="s">
        <v>7684</v>
      </c>
      <c r="C296" s="103" t="s">
        <v>8159</v>
      </c>
      <c r="D296" s="61"/>
      <c r="E296" s="61">
        <v>3</v>
      </c>
      <c r="F296" s="96" t="s">
        <v>8300</v>
      </c>
    </row>
    <row r="297" spans="2:6" hidden="1" x14ac:dyDescent="0.2">
      <c r="B297" s="65" t="s">
        <v>7685</v>
      </c>
      <c r="C297" s="103"/>
      <c r="D297" s="61"/>
      <c r="E297" s="61">
        <v>59</v>
      </c>
      <c r="F297" s="96" t="s">
        <v>7604</v>
      </c>
    </row>
    <row r="298" spans="2:6" x14ac:dyDescent="0.2">
      <c r="B298" s="65" t="s">
        <v>7686</v>
      </c>
      <c r="C298" s="58" t="s">
        <v>8160</v>
      </c>
      <c r="D298" s="61"/>
      <c r="E298" s="61">
        <v>835</v>
      </c>
      <c r="F298" s="96" t="s">
        <v>8301</v>
      </c>
    </row>
    <row r="299" spans="2:6" x14ac:dyDescent="0.2">
      <c r="B299" s="65" t="s">
        <v>7688</v>
      </c>
      <c r="C299" s="103" t="s">
        <v>8161</v>
      </c>
      <c r="D299" s="61"/>
      <c r="E299" s="61">
        <v>6000</v>
      </c>
      <c r="F299" s="96" t="s">
        <v>8302</v>
      </c>
    </row>
    <row r="300" spans="2:6" x14ac:dyDescent="0.2">
      <c r="B300" s="65" t="s">
        <v>7689</v>
      </c>
      <c r="C300" s="103" t="s">
        <v>8162</v>
      </c>
      <c r="D300" s="61"/>
      <c r="E300" s="61">
        <v>12</v>
      </c>
      <c r="F300" s="96" t="s">
        <v>8303</v>
      </c>
    </row>
    <row r="301" spans="2:6" x14ac:dyDescent="0.2">
      <c r="B301" s="65" t="s">
        <v>7690</v>
      </c>
      <c r="C301" s="103" t="s">
        <v>8163</v>
      </c>
      <c r="D301" s="65" t="s">
        <v>7691</v>
      </c>
      <c r="E301" s="61">
        <v>48</v>
      </c>
      <c r="F301" s="96" t="s">
        <v>8304</v>
      </c>
    </row>
    <row r="302" spans="2:6" hidden="1" x14ac:dyDescent="0.2">
      <c r="B302" s="65" t="s">
        <v>7693</v>
      </c>
      <c r="C302" s="101"/>
      <c r="D302" s="65" t="s">
        <v>7694</v>
      </c>
      <c r="E302" s="61">
        <v>4500</v>
      </c>
      <c r="F302" s="92" t="s">
        <v>7604</v>
      </c>
    </row>
    <row r="303" spans="2:6" x14ac:dyDescent="0.2">
      <c r="B303" s="65" t="s">
        <v>7695</v>
      </c>
      <c r="C303" s="103" t="s">
        <v>8164</v>
      </c>
      <c r="D303" s="61"/>
      <c r="E303" s="61">
        <v>110</v>
      </c>
      <c r="F303" s="96" t="s">
        <v>8200</v>
      </c>
    </row>
    <row r="304" spans="2:6" x14ac:dyDescent="0.2">
      <c r="B304" s="74" t="s">
        <v>7696</v>
      </c>
      <c r="C304" s="103" t="s">
        <v>8165</v>
      </c>
      <c r="D304" s="65" t="s">
        <v>7697</v>
      </c>
      <c r="E304" s="61">
        <v>20</v>
      </c>
      <c r="F304" s="96" t="s">
        <v>8247</v>
      </c>
    </row>
    <row r="305" spans="2:6" x14ac:dyDescent="0.2">
      <c r="B305" s="74" t="s">
        <v>7699</v>
      </c>
      <c r="C305" s="104" t="s">
        <v>8166</v>
      </c>
      <c r="D305" s="74" t="s">
        <v>7700</v>
      </c>
      <c r="E305" s="61">
        <v>30</v>
      </c>
      <c r="F305" s="96" t="s">
        <v>8248</v>
      </c>
    </row>
    <row r="306" spans="2:6" x14ac:dyDescent="0.2">
      <c r="B306" s="74" t="s">
        <v>7701</v>
      </c>
      <c r="C306" s="104" t="s">
        <v>8167</v>
      </c>
      <c r="D306" s="74" t="s">
        <v>7702</v>
      </c>
      <c r="E306" s="61">
        <v>20</v>
      </c>
      <c r="F306" s="96" t="s">
        <v>8249</v>
      </c>
    </row>
    <row r="307" spans="2:6" x14ac:dyDescent="0.2">
      <c r="B307" s="74" t="s">
        <v>7699</v>
      </c>
      <c r="C307" s="104" t="s">
        <v>8168</v>
      </c>
      <c r="D307" s="74" t="s">
        <v>7703</v>
      </c>
      <c r="E307" s="61">
        <v>90</v>
      </c>
      <c r="F307" s="96" t="s">
        <v>8250</v>
      </c>
    </row>
    <row r="308" spans="2:6" x14ac:dyDescent="0.2">
      <c r="B308" s="74" t="s">
        <v>7704</v>
      </c>
      <c r="C308" s="104" t="s">
        <v>8169</v>
      </c>
      <c r="D308" s="74" t="s">
        <v>7705</v>
      </c>
      <c r="E308" s="61">
        <v>10</v>
      </c>
      <c r="F308" s="96" t="s">
        <v>8251</v>
      </c>
    </row>
    <row r="309" spans="2:6" x14ac:dyDescent="0.2">
      <c r="B309" s="74" t="s">
        <v>7706</v>
      </c>
      <c r="C309" s="104" t="s">
        <v>8170</v>
      </c>
      <c r="D309" s="74" t="s">
        <v>7707</v>
      </c>
      <c r="E309" s="61">
        <v>12</v>
      </c>
      <c r="F309" s="96" t="s">
        <v>8252</v>
      </c>
    </row>
    <row r="310" spans="2:6" x14ac:dyDescent="0.2">
      <c r="B310" s="74" t="s">
        <v>7708</v>
      </c>
      <c r="C310" s="103" t="s">
        <v>8171</v>
      </c>
      <c r="D310" s="65" t="s">
        <v>7709</v>
      </c>
      <c r="E310" s="61">
        <v>15</v>
      </c>
      <c r="F310" s="96" t="s">
        <v>8253</v>
      </c>
    </row>
    <row r="311" spans="2:6" x14ac:dyDescent="0.2">
      <c r="B311" s="74" t="s">
        <v>7710</v>
      </c>
      <c r="C311" s="103" t="s">
        <v>8172</v>
      </c>
      <c r="D311" s="65" t="s">
        <v>7711</v>
      </c>
      <c r="E311" s="61">
        <v>50</v>
      </c>
      <c r="F311" s="96" t="s">
        <v>8254</v>
      </c>
    </row>
    <row r="312" spans="2:6" x14ac:dyDescent="0.2">
      <c r="B312" s="74" t="s">
        <v>7712</v>
      </c>
      <c r="C312" s="104" t="s">
        <v>8173</v>
      </c>
      <c r="D312" s="74" t="s">
        <v>7713</v>
      </c>
      <c r="E312" s="61">
        <v>108</v>
      </c>
      <c r="F312" s="96" t="s">
        <v>8255</v>
      </c>
    </row>
    <row r="313" spans="2:6" x14ac:dyDescent="0.2">
      <c r="B313" s="74" t="s">
        <v>7714</v>
      </c>
      <c r="C313" s="103" t="s">
        <v>8174</v>
      </c>
      <c r="D313" s="65" t="s">
        <v>7715</v>
      </c>
      <c r="E313" s="61">
        <v>100</v>
      </c>
      <c r="F313" s="96" t="s">
        <v>8256</v>
      </c>
    </row>
    <row r="314" spans="2:6" x14ac:dyDescent="0.2">
      <c r="B314" s="74" t="s">
        <v>7716</v>
      </c>
      <c r="C314" s="103" t="s">
        <v>8175</v>
      </c>
      <c r="D314" s="65" t="s">
        <v>7717</v>
      </c>
      <c r="E314" s="61">
        <v>36</v>
      </c>
      <c r="F314" s="96" t="s">
        <v>8257</v>
      </c>
    </row>
    <row r="315" spans="2:6" x14ac:dyDescent="0.2">
      <c r="B315" s="74" t="s">
        <v>7718</v>
      </c>
      <c r="C315" s="104" t="s">
        <v>8176</v>
      </c>
      <c r="D315" s="74" t="s">
        <v>7719</v>
      </c>
      <c r="E315" s="61">
        <v>4</v>
      </c>
      <c r="F315" s="96" t="s">
        <v>8258</v>
      </c>
    </row>
    <row r="316" spans="2:6" x14ac:dyDescent="0.2">
      <c r="B316" s="74" t="s">
        <v>7720</v>
      </c>
      <c r="C316" s="103" t="s">
        <v>8177</v>
      </c>
      <c r="D316" s="65" t="s">
        <v>7721</v>
      </c>
      <c r="E316" s="61">
        <v>2.7</v>
      </c>
      <c r="F316" s="96" t="s">
        <v>8259</v>
      </c>
    </row>
    <row r="317" spans="2:6" x14ac:dyDescent="0.2">
      <c r="B317" s="74" t="s">
        <v>7722</v>
      </c>
      <c r="C317" s="103" t="s">
        <v>8178</v>
      </c>
      <c r="D317" s="65" t="s">
        <v>7723</v>
      </c>
      <c r="E317" s="61">
        <v>1.1000000000000001</v>
      </c>
      <c r="F317" s="96" t="s">
        <v>8260</v>
      </c>
    </row>
    <row r="318" spans="2:6" x14ac:dyDescent="0.2">
      <c r="B318" s="74" t="s">
        <v>7724</v>
      </c>
      <c r="C318" s="103" t="s">
        <v>8179</v>
      </c>
      <c r="D318" s="65" t="s">
        <v>7725</v>
      </c>
      <c r="E318" s="61">
        <v>2.7</v>
      </c>
      <c r="F318" s="96" t="s">
        <v>8261</v>
      </c>
    </row>
    <row r="319" spans="2:6" x14ac:dyDescent="0.2">
      <c r="B319" s="74" t="s">
        <v>7726</v>
      </c>
      <c r="C319" s="103" t="s">
        <v>8180</v>
      </c>
      <c r="D319" s="65" t="s">
        <v>7727</v>
      </c>
      <c r="E319" s="61">
        <v>20</v>
      </c>
      <c r="F319" s="96" t="s">
        <v>8262</v>
      </c>
    </row>
    <row r="320" spans="2:6" x14ac:dyDescent="0.2">
      <c r="B320" s="74" t="s">
        <v>7728</v>
      </c>
      <c r="C320" s="103" t="s">
        <v>8181</v>
      </c>
      <c r="D320" s="65" t="s">
        <v>7729</v>
      </c>
      <c r="E320" s="61">
        <v>15</v>
      </c>
      <c r="F320" s="96" t="s">
        <v>8263</v>
      </c>
    </row>
    <row r="321" spans="2:6" x14ac:dyDescent="0.2">
      <c r="B321" s="74" t="s">
        <v>7730</v>
      </c>
      <c r="C321" s="104" t="s">
        <v>8182</v>
      </c>
      <c r="D321" s="74" t="s">
        <v>7703</v>
      </c>
      <c r="E321" s="61">
        <v>15</v>
      </c>
      <c r="F321" s="96" t="s">
        <v>8264</v>
      </c>
    </row>
    <row r="322" spans="2:6" x14ac:dyDescent="0.2">
      <c r="B322" s="74" t="s">
        <v>7731</v>
      </c>
      <c r="C322" s="104" t="s">
        <v>8183</v>
      </c>
      <c r="D322" s="74" t="s">
        <v>7732</v>
      </c>
      <c r="E322" s="61">
        <v>28</v>
      </c>
      <c r="F322" s="96" t="s">
        <v>8265</v>
      </c>
    </row>
    <row r="323" spans="2:6" x14ac:dyDescent="0.2">
      <c r="B323" s="74" t="s">
        <v>7733</v>
      </c>
      <c r="C323" s="104" t="s">
        <v>8184</v>
      </c>
      <c r="D323" s="74" t="s">
        <v>7734</v>
      </c>
      <c r="E323" s="61">
        <v>10</v>
      </c>
      <c r="F323" s="96" t="s">
        <v>8266</v>
      </c>
    </row>
    <row r="324" spans="2:6" x14ac:dyDescent="0.2">
      <c r="B324" s="74" t="s">
        <v>7735</v>
      </c>
      <c r="C324" s="103" t="s">
        <v>8185</v>
      </c>
      <c r="D324" s="65" t="s">
        <v>7736</v>
      </c>
      <c r="E324" s="61">
        <v>36</v>
      </c>
      <c r="F324" s="96" t="s">
        <v>8267</v>
      </c>
    </row>
    <row r="325" spans="2:6" x14ac:dyDescent="0.2">
      <c r="B325" s="74" t="s">
        <v>7737</v>
      </c>
      <c r="C325" s="103" t="s">
        <v>8186</v>
      </c>
      <c r="D325" s="65" t="s">
        <v>7738</v>
      </c>
      <c r="E325" s="61">
        <v>5</v>
      </c>
      <c r="F325" s="96" t="s">
        <v>8268</v>
      </c>
    </row>
  </sheetData>
  <autoFilter ref="B1:F325" xr:uid="{00000000-0009-0000-0000-000008000000}">
    <filterColumn colId="4">
      <filters>
        <filter val="UFBAZ019"/>
        <filter val="UFBAZ031"/>
        <filter val="UFBAZ032"/>
        <filter val="UFBBT182"/>
        <filter val="UFBBT183"/>
        <filter val="UFBBT184"/>
        <filter val="UFBBT185"/>
        <filter val="UFBBT186"/>
        <filter val="UFBBT187"/>
        <filter val="UFBBT188"/>
        <filter val="UFBBT189"/>
        <filter val="UFBBT190"/>
        <filter val="UFBBT191"/>
        <filter val="UFBBT192"/>
        <filter val="UFBBT193"/>
        <filter val="UFBFW013"/>
        <filter val="UFBPE008"/>
        <filter val="UFBPM003"/>
        <filter val="UFBSJ002"/>
        <filter val="UFBZX046"/>
        <filter val="UFBZX068"/>
        <filter val="UFBZX069"/>
        <filter val="UFBZX070"/>
        <filter val="UFBZX071"/>
        <filter val="UFFQT001"/>
        <filter val="UFFQT002"/>
        <filter val="UFFQT003"/>
        <filter val="UFFQT004"/>
        <filter val="UFFQT005"/>
        <filter val="UFFQT006"/>
        <filter val="UFFQT007"/>
        <filter val="UFFQT008"/>
        <filter val="UFFQT009"/>
        <filter val="UFFQT010"/>
        <filter val="UFFQT011"/>
        <filter val="UFFQT012"/>
        <filter val="UFFQT013"/>
        <filter val="UFFQT014"/>
        <filter val="UFFQT015"/>
        <filter val="UFFQT016"/>
        <filter val="UFFQT017"/>
        <filter val="UFFQT018"/>
        <filter val="UFFQT019"/>
        <filter val="UFFQT020"/>
        <filter val="UFFQT021"/>
        <filter val="UFFQT022"/>
        <filter val="UFFQT023"/>
        <filter val="UFFQT024"/>
        <filter val="UFFQT025"/>
        <filter val="UFFQT026"/>
        <filter val="UFFQT027"/>
        <filter val="UFFQT028"/>
        <filter val="UFFQT029"/>
        <filter val="UFFQT030"/>
        <filter val="UFFQT031"/>
        <filter val="UFFQT032"/>
        <filter val="UFFQT033"/>
        <filter val="UFFQT034"/>
        <filter val="UFFQT035"/>
        <filter val="UFFQT036"/>
        <filter val="UFFQT037"/>
        <filter val="UFFQT038"/>
        <filter val="UFFQT039"/>
        <filter val="UFFQT040"/>
        <filter val="UFFQT041"/>
        <filter val="UFFQT042"/>
        <filter val="UFFQT043"/>
        <filter val="UFFQT044"/>
        <filter val="UFFQT045"/>
        <filter val="UFFQT046"/>
        <filter val="UFFQT047"/>
        <filter val="UFFQT048"/>
        <filter val="UFFQT049"/>
        <filter val="UFFQT050"/>
        <filter val="UFFQT051"/>
        <filter val="UFFQT052"/>
        <filter val="UFFQT053"/>
        <filter val="UFFQT054"/>
        <filter val="UFFQT055"/>
        <filter val="UFFQT056"/>
        <filter val="UFFQT057"/>
        <filter val="UFFQT058"/>
        <filter val="UFFQT059"/>
        <filter val="UFFQT060"/>
        <filter val="UFFQT061"/>
        <filter val="UFFQT062"/>
        <filter val="UFFQT063"/>
        <filter val="UFFQT064"/>
        <filter val="UFFQT065"/>
        <filter val="UFFQT066"/>
        <filter val="UFFQT067"/>
        <filter val="UFFQT068"/>
        <filter val="UFFQT069"/>
        <filter val="UFFQT070"/>
        <filter val="UFFQT071"/>
        <filter val="UFFQT072"/>
        <filter val="UFFQT073"/>
        <filter val="UFFQT074"/>
        <filter val="UFFQT075"/>
        <filter val="UFFQT076"/>
        <filter val="UFFQT077"/>
        <filter val="UFFQT078"/>
        <filter val="UFFQT079"/>
        <filter val="UFFQT080"/>
        <filter val="UFFQT081"/>
        <filter val="UFFQT082"/>
        <filter val="UFFQT083"/>
        <filter val="UFFQT084"/>
        <filter val="UFFQT085"/>
        <filter val="UFFQT086"/>
        <filter val="UFFQT087"/>
        <filter val="UFFQT088"/>
        <filter val="UFFQT089"/>
        <filter val="UFFQT090"/>
        <filter val="UFFQT091"/>
        <filter val="UFFQT092"/>
        <filter val="UFGCB017"/>
        <filter val="UFGCB018"/>
        <filter val="UFM00004"/>
        <filter val="UFM00019"/>
        <filter val="UFM00021"/>
        <filter val="UFM00023"/>
        <filter val="UFM00044"/>
        <filter val="UFM00046"/>
        <filter val="UFM00050"/>
        <filter val="UFM00059"/>
        <filter val="UFM00064"/>
        <filter val="UFM00065"/>
        <filter val="UFM00068"/>
        <filter val="UFM00070"/>
        <filter val="UFM00077"/>
        <filter val="UFM00078"/>
        <filter val="UFM00079"/>
        <filter val="UFM00084"/>
        <filter val="UFM00089"/>
        <filter val="UFM00135"/>
        <filter val="UFM00138"/>
        <filter val="UFM00139"/>
        <filter val="UFM00140"/>
        <filter val="UFM00141"/>
        <filter val="UFM00142"/>
        <filter val="UFM00143"/>
        <filter val="UFM00144"/>
        <filter val="UFM00145"/>
        <filter val="UFM00146"/>
        <filter val="UFM00147"/>
        <filter val="UFM00148"/>
        <filter val="UFM00149"/>
        <filter val="UFM00150"/>
        <filter val="UFM00151"/>
        <filter val="UFM00152"/>
        <filter val="UFM00153"/>
        <filter val="UFM00154"/>
        <filter val="UFM00155"/>
        <filter val="UFM00156"/>
        <filter val="UFM00157"/>
        <filter val="UFM00158"/>
        <filter val="UFM00159"/>
        <filter val="UFM00160"/>
        <filter val="UFM00161"/>
        <filter val="UFM00162"/>
        <filter val="UFM00163"/>
        <filter val="UFM00164"/>
        <filter val="UFM00165"/>
        <filter val="UFM00166"/>
        <filter val="UFM00167"/>
        <filter val="UFM00168"/>
        <filter val="UFM00169"/>
        <filter val="UFM00170"/>
        <filter val="UFM00171"/>
        <filter val="UFM00172"/>
        <filter val="UFM00173"/>
        <filter val="UFM00174"/>
        <filter val="UFM00175"/>
        <filter val="UFM00176"/>
        <filter val="UFM00177"/>
        <filter val="UFM00178"/>
        <filter val="UFM00179"/>
        <filter val="UFM00180"/>
        <filter val="UFM00181"/>
        <filter val="UFM00182"/>
        <filter val="UFM00183"/>
        <filter val="UFM00184"/>
        <filter val="UFM00185"/>
        <filter val="UFM00186"/>
        <filter val="UFPBG001"/>
        <filter val="UFPBT003"/>
        <filter val="UFPDM003"/>
        <filter val="UFPDM004"/>
        <filter val="UFPDM005"/>
        <filter val="UFPDM006"/>
        <filter val="UFPDM007"/>
        <filter val="UFPHG005"/>
        <filter val="UFPHG008"/>
        <filter val="UFPHG009"/>
        <filter val="UFPHG010"/>
        <filter val="UFPHG01013"/>
        <filter val="UFPHG011"/>
        <filter val="UFPHG012"/>
        <filter val="UFPJL003"/>
        <filter val="UFPJL011"/>
        <filter val="UFPJL013"/>
        <filter val="UFPJL014"/>
        <filter val="UFPJL015"/>
        <filter val="UFPJL016"/>
        <filter val="UFPJL017"/>
        <filter val="UFPKD001"/>
        <filter val="UFPKD002"/>
        <filter val="UFPKD003"/>
        <filter val="UFPLS004"/>
        <filter val="UFPLS005"/>
        <filter val="UFPLS008"/>
        <filter val="UFPLS015"/>
        <filter val="UFPLS016"/>
        <filter val="UFPLS042"/>
        <filter val="UFPLS043"/>
        <filter val="UFPLS044"/>
        <filter val="UFPLS045"/>
        <filter val="UFPLS046"/>
        <filter val="UFPLS047"/>
        <filter val="UFPLS048"/>
        <filter val="UFPLS049"/>
        <filter val="UFPLS050"/>
        <filter val="UFPLS051"/>
        <filter val="UFPLS052"/>
        <filter val="UFPLS053"/>
        <filter val="UFPLS054"/>
        <filter val="UFPLS055"/>
        <filter val="UFPLS056"/>
        <filter val="UFPLS057"/>
        <filter val="UFPLS058"/>
        <filter val="UFPLS059"/>
        <filter val="UFPLS060"/>
        <filter val="UFPLS061"/>
        <filter val="UFPLS062"/>
        <filter val="UFPLS063"/>
        <filter val="UFPLS064"/>
        <filter val="UFPLS065"/>
        <filter val="UFPLS067"/>
        <filter val="UFPLS068"/>
        <filter val="UFPLS069"/>
        <filter val="UFPLS070"/>
        <filter val="UFPLS071"/>
        <filter val="UFPLS072"/>
        <filter val="UFPLS073"/>
        <filter val="UFPLS074"/>
        <filter val="UFPLS075"/>
        <filter val="UFPSJ005"/>
        <filter val="UFPSJ006"/>
        <filter val="UFPSJ027"/>
        <filter val="UFPTP001"/>
        <filter val="UFY00012"/>
        <filter val="UFY00017"/>
        <filter val="UFY00018"/>
        <filter val="UFY00019"/>
        <filter val="UFY00020"/>
        <filter val="UFY00021"/>
        <filter val="UFY00022"/>
        <filter val="UFY00023"/>
        <filter val="UFY00024"/>
        <filter val="UFY00025"/>
        <filter val="UFY00026"/>
        <filter val="UFY00027"/>
        <filter val="UFY00028"/>
        <filter val="UFY00029"/>
        <filter val="UFY00030"/>
        <filter val="UFY00031"/>
        <filter val="UFY00032"/>
        <filter val="UFY00033"/>
        <filter val="UFY00034"/>
        <filter val="UFY00035"/>
        <filter val="UFY00036"/>
        <filter val="UFY00037"/>
        <filter val="UFY00038"/>
        <filter val="UFY00039"/>
        <filter val="UFY00040"/>
        <filter val="UFY00041"/>
        <filter val="UFY00042"/>
        <filter val="UFY00043"/>
        <filter val="UFY00044"/>
        <filter val="UFY00045"/>
        <filter val="UFY00046"/>
        <filter val="UFY00047"/>
        <filter val="UFY00048"/>
      </filters>
    </filterColumn>
  </autoFilter>
  <phoneticPr fontId="1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F321"/>
  <sheetViews>
    <sheetView topLeftCell="B1" zoomScale="115" zoomScaleNormal="115" workbookViewId="0">
      <selection activeCell="B97" sqref="A1:G321"/>
    </sheetView>
  </sheetViews>
  <sheetFormatPr defaultRowHeight="14.25" x14ac:dyDescent="0.2"/>
  <cols>
    <col min="1" max="1" width="31.625" hidden="1" customWidth="1"/>
    <col min="2" max="2" width="20.5" style="113" customWidth="1"/>
    <col min="3" max="3" width="81.125" bestFit="1" customWidth="1"/>
    <col min="4" max="4" width="62.5" bestFit="1" customWidth="1"/>
    <col min="5" max="5" width="40.375" bestFit="1" customWidth="1"/>
  </cols>
  <sheetData>
    <row r="1" spans="1:6" x14ac:dyDescent="0.2">
      <c r="A1" s="84" t="s">
        <v>9072</v>
      </c>
      <c r="B1" s="84" t="s">
        <v>7854</v>
      </c>
      <c r="C1" s="84" t="s">
        <v>7579</v>
      </c>
      <c r="D1" s="84" t="s">
        <v>7758</v>
      </c>
      <c r="E1" s="84" t="s">
        <v>7759</v>
      </c>
    </row>
    <row r="2" spans="1:6" hidden="1" x14ac:dyDescent="0.2">
      <c r="A2" t="s">
        <v>8781</v>
      </c>
      <c r="B2" s="109" t="s">
        <v>7752</v>
      </c>
      <c r="C2" s="36"/>
      <c r="D2" s="108" t="s">
        <v>2094</v>
      </c>
      <c r="E2" s="107" t="s">
        <v>7751</v>
      </c>
      <c r="F2" s="126"/>
    </row>
    <row r="3" spans="1:6" x14ac:dyDescent="0.2">
      <c r="A3" t="s">
        <v>8782</v>
      </c>
      <c r="B3" s="109" t="s">
        <v>7767</v>
      </c>
      <c r="C3" s="58" t="s">
        <v>8321</v>
      </c>
      <c r="D3" s="108" t="s">
        <v>2126</v>
      </c>
      <c r="E3" s="108" t="s">
        <v>2127</v>
      </c>
    </row>
    <row r="4" spans="1:6" x14ac:dyDescent="0.2">
      <c r="A4" s="56" t="s">
        <v>9069</v>
      </c>
      <c r="B4" s="109" t="s">
        <v>9070</v>
      </c>
      <c r="C4" s="58" t="s">
        <v>8322</v>
      </c>
      <c r="D4" s="108" t="s">
        <v>2116</v>
      </c>
      <c r="E4" s="108" t="s">
        <v>2129</v>
      </c>
    </row>
    <row r="5" spans="1:6" x14ac:dyDescent="0.2">
      <c r="A5" t="s">
        <v>8783</v>
      </c>
      <c r="B5" s="109" t="s">
        <v>7772</v>
      </c>
      <c r="C5" s="58" t="s">
        <v>8323</v>
      </c>
      <c r="D5" s="107" t="s">
        <v>7770</v>
      </c>
      <c r="E5" s="108" t="s">
        <v>2117</v>
      </c>
    </row>
    <row r="6" spans="1:6" x14ac:dyDescent="0.2">
      <c r="A6" t="s">
        <v>8784</v>
      </c>
      <c r="B6" s="109" t="s">
        <v>7774</v>
      </c>
      <c r="C6" s="58" t="s">
        <v>8324</v>
      </c>
      <c r="D6" s="107" t="s">
        <v>7773</v>
      </c>
      <c r="E6" s="108" t="s">
        <v>2117</v>
      </c>
    </row>
    <row r="7" spans="1:6" x14ac:dyDescent="0.2">
      <c r="A7" t="s">
        <v>8785</v>
      </c>
      <c r="B7" s="109" t="s">
        <v>7780</v>
      </c>
      <c r="C7" s="58" t="s">
        <v>8325</v>
      </c>
      <c r="D7" s="108" t="s">
        <v>2157</v>
      </c>
      <c r="E7" s="107" t="s">
        <v>7775</v>
      </c>
    </row>
    <row r="8" spans="1:6" x14ac:dyDescent="0.2">
      <c r="A8" t="s">
        <v>8786</v>
      </c>
      <c r="B8" s="109" t="s">
        <v>7789</v>
      </c>
      <c r="C8" s="58" t="s">
        <v>205</v>
      </c>
      <c r="D8" s="108" t="s">
        <v>2166</v>
      </c>
      <c r="E8" s="108" t="s">
        <v>2117</v>
      </c>
    </row>
    <row r="9" spans="1:6" hidden="1" x14ac:dyDescent="0.2">
      <c r="A9" t="s">
        <v>8787</v>
      </c>
      <c r="B9" s="109" t="s">
        <v>7990</v>
      </c>
      <c r="C9" s="58" t="s">
        <v>8326</v>
      </c>
      <c r="D9" s="108" t="s">
        <v>2067</v>
      </c>
      <c r="E9" s="108" t="s">
        <v>2170</v>
      </c>
    </row>
    <row r="10" spans="1:6" hidden="1" x14ac:dyDescent="0.2">
      <c r="A10" t="s">
        <v>8788</v>
      </c>
      <c r="B10" s="109" t="s">
        <v>7991</v>
      </c>
      <c r="C10" s="58" t="s">
        <v>8327</v>
      </c>
      <c r="D10" s="108" t="s">
        <v>2067</v>
      </c>
      <c r="E10" s="108" t="s">
        <v>2172</v>
      </c>
    </row>
    <row r="11" spans="1:6" hidden="1" x14ac:dyDescent="0.2">
      <c r="A11" t="s">
        <v>8789</v>
      </c>
      <c r="B11" s="109" t="s">
        <v>7992</v>
      </c>
      <c r="C11" s="58" t="s">
        <v>8328</v>
      </c>
      <c r="D11" s="108" t="s">
        <v>2174</v>
      </c>
      <c r="E11" s="108" t="s">
        <v>2175</v>
      </c>
    </row>
    <row r="12" spans="1:6" x14ac:dyDescent="0.2">
      <c r="A12" t="s">
        <v>8790</v>
      </c>
      <c r="B12" s="109" t="s">
        <v>7790</v>
      </c>
      <c r="C12" s="58" t="s">
        <v>8329</v>
      </c>
      <c r="D12" s="108" t="s">
        <v>2157</v>
      </c>
      <c r="E12" s="108" t="s">
        <v>2187</v>
      </c>
    </row>
    <row r="13" spans="1:6" x14ac:dyDescent="0.2">
      <c r="A13" t="s">
        <v>8791</v>
      </c>
      <c r="B13" s="109" t="s">
        <v>7791</v>
      </c>
      <c r="C13" s="58" t="s">
        <v>7783</v>
      </c>
      <c r="D13" s="107" t="s">
        <v>7782</v>
      </c>
      <c r="E13" s="108" t="s">
        <v>2119</v>
      </c>
    </row>
    <row r="14" spans="1:6" x14ac:dyDescent="0.2">
      <c r="A14" t="s">
        <v>8792</v>
      </c>
      <c r="B14" s="109" t="s">
        <v>7989</v>
      </c>
      <c r="C14" s="58" t="s">
        <v>8330</v>
      </c>
      <c r="D14" s="107" t="s">
        <v>7858</v>
      </c>
      <c r="E14" s="108" t="s">
        <v>2200</v>
      </c>
    </row>
    <row r="15" spans="1:6" x14ac:dyDescent="0.2">
      <c r="A15" t="s">
        <v>8793</v>
      </c>
      <c r="B15" s="109" t="s">
        <v>7792</v>
      </c>
      <c r="C15" s="58" t="s">
        <v>8331</v>
      </c>
      <c r="D15" s="108" t="s">
        <v>2157</v>
      </c>
      <c r="E15" s="108" t="s">
        <v>2204</v>
      </c>
    </row>
    <row r="16" spans="1:6" x14ac:dyDescent="0.2">
      <c r="A16" t="s">
        <v>8794</v>
      </c>
      <c r="B16" s="109" t="s">
        <v>7793</v>
      </c>
      <c r="C16" s="58" t="s">
        <v>8332</v>
      </c>
      <c r="D16" s="108" t="s">
        <v>2176</v>
      </c>
      <c r="E16" s="108" t="s">
        <v>2206</v>
      </c>
    </row>
    <row r="17" spans="1:5" x14ac:dyDescent="0.2">
      <c r="A17" t="s">
        <v>8795</v>
      </c>
      <c r="B17" s="109" t="s">
        <v>7794</v>
      </c>
      <c r="C17" s="58" t="s">
        <v>8333</v>
      </c>
      <c r="D17" s="108" t="s">
        <v>2157</v>
      </c>
      <c r="E17" s="108" t="s">
        <v>2214</v>
      </c>
    </row>
    <row r="18" spans="1:5" x14ac:dyDescent="0.2">
      <c r="A18" t="s">
        <v>8796</v>
      </c>
      <c r="B18" s="109" t="s">
        <v>7796</v>
      </c>
      <c r="C18" s="58" t="s">
        <v>8334</v>
      </c>
      <c r="D18" s="108" t="s">
        <v>2231</v>
      </c>
      <c r="E18" s="108" t="s">
        <v>2117</v>
      </c>
    </row>
    <row r="19" spans="1:5" x14ac:dyDescent="0.2">
      <c r="A19" t="s">
        <v>8797</v>
      </c>
      <c r="B19" s="109" t="s">
        <v>8344</v>
      </c>
      <c r="C19" s="58" t="s">
        <v>8335</v>
      </c>
      <c r="D19" s="108" t="s">
        <v>2070</v>
      </c>
      <c r="E19" s="108" t="s">
        <v>2337</v>
      </c>
    </row>
    <row r="20" spans="1:5" hidden="1" x14ac:dyDescent="0.2">
      <c r="A20" t="s">
        <v>8798</v>
      </c>
      <c r="B20" s="92" t="s">
        <v>7993</v>
      </c>
      <c r="C20" s="100" t="s">
        <v>8336</v>
      </c>
      <c r="D20" s="108" t="s">
        <v>2501</v>
      </c>
      <c r="E20" s="116" t="s">
        <v>2502</v>
      </c>
    </row>
    <row r="21" spans="1:5" hidden="1" x14ac:dyDescent="0.2">
      <c r="A21" t="s">
        <v>8799</v>
      </c>
      <c r="B21" s="92" t="s">
        <v>7994</v>
      </c>
      <c r="C21" s="100" t="s">
        <v>8337</v>
      </c>
      <c r="D21" s="108" t="s">
        <v>2504</v>
      </c>
      <c r="E21" s="116" t="s">
        <v>2505</v>
      </c>
    </row>
    <row r="22" spans="1:5" hidden="1" x14ac:dyDescent="0.2">
      <c r="A22" t="s">
        <v>8800</v>
      </c>
      <c r="B22" s="92" t="s">
        <v>7995</v>
      </c>
      <c r="C22" s="100" t="s">
        <v>8338</v>
      </c>
      <c r="D22" s="108" t="s">
        <v>2507</v>
      </c>
      <c r="E22" s="116" t="s">
        <v>2508</v>
      </c>
    </row>
    <row r="23" spans="1:5" hidden="1" x14ac:dyDescent="0.2">
      <c r="A23" t="s">
        <v>8801</v>
      </c>
      <c r="B23" s="92" t="s">
        <v>290</v>
      </c>
      <c r="C23" s="100" t="s">
        <v>291</v>
      </c>
      <c r="D23" s="108" t="s">
        <v>2512</v>
      </c>
      <c r="E23" s="116" t="s">
        <v>2513</v>
      </c>
    </row>
    <row r="24" spans="1:5" hidden="1" x14ac:dyDescent="0.2">
      <c r="A24" t="s">
        <v>8802</v>
      </c>
      <c r="B24" s="92" t="s">
        <v>276</v>
      </c>
      <c r="C24" s="100" t="s">
        <v>277</v>
      </c>
      <c r="D24" s="108" t="s">
        <v>2501</v>
      </c>
      <c r="E24" s="116" t="s">
        <v>2517</v>
      </c>
    </row>
    <row r="25" spans="1:5" hidden="1" x14ac:dyDescent="0.2">
      <c r="A25" t="s">
        <v>8803</v>
      </c>
      <c r="B25" s="92" t="s">
        <v>7996</v>
      </c>
      <c r="C25" s="100" t="s">
        <v>8339</v>
      </c>
      <c r="D25" s="108" t="s">
        <v>2519</v>
      </c>
      <c r="E25" s="116" t="s">
        <v>2520</v>
      </c>
    </row>
    <row r="26" spans="1:5" hidden="1" x14ac:dyDescent="0.2">
      <c r="A26" t="s">
        <v>8804</v>
      </c>
      <c r="B26" s="92" t="s">
        <v>7997</v>
      </c>
      <c r="C26" s="100" t="s">
        <v>8340</v>
      </c>
      <c r="D26" s="108" t="s">
        <v>2524</v>
      </c>
      <c r="E26" s="116" t="s">
        <v>2525</v>
      </c>
    </row>
    <row r="27" spans="1:5" hidden="1" x14ac:dyDescent="0.2">
      <c r="A27" t="s">
        <v>8805</v>
      </c>
      <c r="B27" s="92" t="s">
        <v>1384</v>
      </c>
      <c r="C27" s="100" t="s">
        <v>351</v>
      </c>
      <c r="D27" s="108" t="s">
        <v>2527</v>
      </c>
      <c r="E27" s="116" t="s">
        <v>2528</v>
      </c>
    </row>
    <row r="28" spans="1:5" hidden="1" x14ac:dyDescent="0.2">
      <c r="A28" t="s">
        <v>8806</v>
      </c>
      <c r="B28" s="92" t="s">
        <v>7876</v>
      </c>
      <c r="C28" s="100" t="s">
        <v>8391</v>
      </c>
      <c r="D28" s="108" t="s">
        <v>2530</v>
      </c>
      <c r="E28" s="116" t="s">
        <v>2531</v>
      </c>
    </row>
    <row r="29" spans="1:5" hidden="1" x14ac:dyDescent="0.2">
      <c r="A29" t="s">
        <v>8807</v>
      </c>
      <c r="B29" s="92" t="s">
        <v>268</v>
      </c>
      <c r="C29" s="100" t="s">
        <v>269</v>
      </c>
      <c r="D29" s="108" t="s">
        <v>2535</v>
      </c>
      <c r="E29" s="116" t="s">
        <v>2536</v>
      </c>
    </row>
    <row r="30" spans="1:5" hidden="1" x14ac:dyDescent="0.2">
      <c r="A30" t="s">
        <v>8808</v>
      </c>
      <c r="B30" s="92" t="s">
        <v>270</v>
      </c>
      <c r="C30" s="100" t="s">
        <v>271</v>
      </c>
      <c r="D30" s="108" t="s">
        <v>2538</v>
      </c>
      <c r="E30" s="116" t="s">
        <v>2539</v>
      </c>
    </row>
    <row r="31" spans="1:5" hidden="1" x14ac:dyDescent="0.2">
      <c r="A31" t="s">
        <v>8809</v>
      </c>
      <c r="B31" s="92" t="s">
        <v>7998</v>
      </c>
      <c r="C31" s="100" t="s">
        <v>8341</v>
      </c>
      <c r="D31" s="108" t="s">
        <v>2535</v>
      </c>
      <c r="E31" s="116" t="s">
        <v>2541</v>
      </c>
    </row>
    <row r="32" spans="1:5" hidden="1" x14ac:dyDescent="0.2">
      <c r="A32" t="s">
        <v>8810</v>
      </c>
      <c r="B32" s="92" t="s">
        <v>7999</v>
      </c>
      <c r="C32" s="100" t="s">
        <v>8342</v>
      </c>
      <c r="D32" s="108" t="s">
        <v>2543</v>
      </c>
      <c r="E32" s="116" t="s">
        <v>2544</v>
      </c>
    </row>
    <row r="33" spans="1:5" hidden="1" x14ac:dyDescent="0.2">
      <c r="A33" t="s">
        <v>8811</v>
      </c>
      <c r="B33" s="92" t="s">
        <v>8000</v>
      </c>
      <c r="C33" s="100" t="s">
        <v>8343</v>
      </c>
      <c r="D33" s="108" t="s">
        <v>2507</v>
      </c>
      <c r="E33" s="116" t="s">
        <v>2548</v>
      </c>
    </row>
    <row r="34" spans="1:5" hidden="1" x14ac:dyDescent="0.2">
      <c r="A34" t="s">
        <v>8812</v>
      </c>
      <c r="B34" s="92" t="s">
        <v>292</v>
      </c>
      <c r="C34" s="100" t="s">
        <v>293</v>
      </c>
      <c r="D34" s="108" t="s">
        <v>2512</v>
      </c>
      <c r="E34" s="116" t="s">
        <v>2550</v>
      </c>
    </row>
    <row r="35" spans="1:5" hidden="1" x14ac:dyDescent="0.2">
      <c r="A35" t="s">
        <v>8813</v>
      </c>
      <c r="B35" s="92" t="s">
        <v>8001</v>
      </c>
      <c r="C35" s="100" t="s">
        <v>8392</v>
      </c>
      <c r="D35" s="108" t="s">
        <v>2713</v>
      </c>
      <c r="E35" s="108" t="s">
        <v>2714</v>
      </c>
    </row>
    <row r="36" spans="1:5" hidden="1" x14ac:dyDescent="0.2">
      <c r="A36" t="s">
        <v>8814</v>
      </c>
      <c r="B36" s="92" t="s">
        <v>8002</v>
      </c>
      <c r="C36" s="100" t="s">
        <v>8393</v>
      </c>
      <c r="D36" s="108" t="s">
        <v>2718</v>
      </c>
      <c r="E36" s="108" t="s">
        <v>2719</v>
      </c>
    </row>
    <row r="37" spans="1:5" hidden="1" x14ac:dyDescent="0.2">
      <c r="A37" t="s">
        <v>8815</v>
      </c>
      <c r="B37" s="92" t="s">
        <v>8003</v>
      </c>
      <c r="C37" s="100" t="s">
        <v>8394</v>
      </c>
      <c r="D37" s="108" t="s">
        <v>2721</v>
      </c>
      <c r="E37" s="108" t="s">
        <v>2541</v>
      </c>
    </row>
    <row r="38" spans="1:5" hidden="1" x14ac:dyDescent="0.2">
      <c r="A38" t="s">
        <v>8816</v>
      </c>
      <c r="B38" s="92" t="s">
        <v>8004</v>
      </c>
      <c r="C38" s="100" t="s">
        <v>8395</v>
      </c>
      <c r="D38" s="108" t="s">
        <v>2723</v>
      </c>
      <c r="E38" s="108" t="s">
        <v>2724</v>
      </c>
    </row>
    <row r="39" spans="1:5" hidden="1" x14ac:dyDescent="0.2">
      <c r="A39" t="s">
        <v>8817</v>
      </c>
      <c r="B39" s="92" t="s">
        <v>8005</v>
      </c>
      <c r="C39" s="100" t="s">
        <v>8396</v>
      </c>
      <c r="D39" s="108" t="s">
        <v>2726</v>
      </c>
      <c r="E39" s="108" t="s">
        <v>2727</v>
      </c>
    </row>
    <row r="40" spans="1:5" hidden="1" x14ac:dyDescent="0.2">
      <c r="A40" t="s">
        <v>8818</v>
      </c>
      <c r="B40" s="92" t="s">
        <v>8006</v>
      </c>
      <c r="C40" s="100" t="s">
        <v>8397</v>
      </c>
      <c r="D40" s="108" t="s">
        <v>2729</v>
      </c>
      <c r="E40" s="108" t="s">
        <v>2730</v>
      </c>
    </row>
    <row r="41" spans="1:5" hidden="1" x14ac:dyDescent="0.2">
      <c r="A41" t="s">
        <v>8819</v>
      </c>
      <c r="B41" s="92" t="s">
        <v>8007</v>
      </c>
      <c r="C41" s="100" t="s">
        <v>8398</v>
      </c>
      <c r="D41" s="108" t="s">
        <v>2507</v>
      </c>
      <c r="E41" s="108" t="s">
        <v>2736</v>
      </c>
    </row>
    <row r="42" spans="1:5" hidden="1" x14ac:dyDescent="0.2">
      <c r="A42" t="s">
        <v>8820</v>
      </c>
      <c r="B42" s="92" t="s">
        <v>8008</v>
      </c>
      <c r="C42" s="100" t="s">
        <v>8399</v>
      </c>
      <c r="D42" s="108" t="s">
        <v>2742</v>
      </c>
      <c r="E42" s="108" t="s">
        <v>2743</v>
      </c>
    </row>
    <row r="43" spans="1:5" hidden="1" x14ac:dyDescent="0.2">
      <c r="A43" t="s">
        <v>8821</v>
      </c>
      <c r="B43" s="92" t="s">
        <v>8009</v>
      </c>
      <c r="C43" s="58" t="s">
        <v>8400</v>
      </c>
      <c r="D43" s="108" t="s">
        <v>2745</v>
      </c>
      <c r="E43" s="108" t="s">
        <v>2746</v>
      </c>
    </row>
    <row r="44" spans="1:5" hidden="1" x14ac:dyDescent="0.2">
      <c r="A44" t="s">
        <v>8822</v>
      </c>
      <c r="B44" s="92" t="s">
        <v>8010</v>
      </c>
      <c r="C44" s="58" t="s">
        <v>8401</v>
      </c>
      <c r="D44" s="108" t="s">
        <v>2748</v>
      </c>
      <c r="E44" s="108" t="s">
        <v>2749</v>
      </c>
    </row>
    <row r="45" spans="1:5" hidden="1" x14ac:dyDescent="0.2">
      <c r="A45" t="s">
        <v>8823</v>
      </c>
      <c r="B45" s="92" t="s">
        <v>8011</v>
      </c>
      <c r="C45" s="58" t="s">
        <v>8402</v>
      </c>
      <c r="D45" s="108" t="s">
        <v>2751</v>
      </c>
      <c r="E45" s="108" t="s">
        <v>2752</v>
      </c>
    </row>
    <row r="46" spans="1:5" hidden="1" x14ac:dyDescent="0.2">
      <c r="A46" t="s">
        <v>8824</v>
      </c>
      <c r="B46" s="92" t="s">
        <v>8012</v>
      </c>
      <c r="C46" s="58" t="s">
        <v>8403</v>
      </c>
      <c r="D46" s="108" t="s">
        <v>2769</v>
      </c>
      <c r="E46" s="108" t="s">
        <v>2770</v>
      </c>
    </row>
    <row r="47" spans="1:5" hidden="1" x14ac:dyDescent="0.2">
      <c r="A47" t="s">
        <v>8825</v>
      </c>
      <c r="B47" s="92" t="s">
        <v>8020</v>
      </c>
      <c r="C47" s="58" t="s">
        <v>8013</v>
      </c>
      <c r="D47" s="108" t="s">
        <v>2772</v>
      </c>
      <c r="E47" s="108" t="s">
        <v>2773</v>
      </c>
    </row>
    <row r="48" spans="1:5" hidden="1" x14ac:dyDescent="0.2">
      <c r="A48" t="s">
        <v>8826</v>
      </c>
      <c r="B48" s="92" t="s">
        <v>8021</v>
      </c>
      <c r="C48" s="58" t="s">
        <v>379</v>
      </c>
      <c r="D48" s="108" t="s">
        <v>2775</v>
      </c>
      <c r="E48" s="108" t="s">
        <v>2776</v>
      </c>
    </row>
    <row r="49" spans="1:5" hidden="1" x14ac:dyDescent="0.2">
      <c r="A49" t="s">
        <v>8827</v>
      </c>
      <c r="B49" s="92" t="s">
        <v>8023</v>
      </c>
      <c r="C49" s="58" t="s">
        <v>8404</v>
      </c>
      <c r="D49" s="108" t="s">
        <v>2784</v>
      </c>
      <c r="E49" s="108" t="s">
        <v>2746</v>
      </c>
    </row>
    <row r="50" spans="1:5" hidden="1" x14ac:dyDescent="0.2">
      <c r="A50" t="s">
        <v>8828</v>
      </c>
      <c r="B50" s="92" t="s">
        <v>8024</v>
      </c>
      <c r="C50" s="58" t="s">
        <v>8014</v>
      </c>
      <c r="D50" s="108" t="s">
        <v>2788</v>
      </c>
      <c r="E50" s="108" t="s">
        <v>2789</v>
      </c>
    </row>
    <row r="51" spans="1:5" hidden="1" x14ac:dyDescent="0.2">
      <c r="A51" t="s">
        <v>8829</v>
      </c>
      <c r="B51" s="92" t="s">
        <v>8025</v>
      </c>
      <c r="C51" s="58" t="s">
        <v>8405</v>
      </c>
      <c r="D51" s="108" t="s">
        <v>2791</v>
      </c>
      <c r="E51" s="108" t="s">
        <v>2792</v>
      </c>
    </row>
    <row r="52" spans="1:5" hidden="1" x14ac:dyDescent="0.2">
      <c r="A52" t="s">
        <v>8830</v>
      </c>
      <c r="B52" s="92" t="s">
        <v>8026</v>
      </c>
      <c r="C52" s="100" t="s">
        <v>8406</v>
      </c>
      <c r="D52" s="108" t="s">
        <v>2799</v>
      </c>
      <c r="E52" s="108" t="s">
        <v>2800</v>
      </c>
    </row>
    <row r="53" spans="1:5" hidden="1" x14ac:dyDescent="0.2">
      <c r="A53" t="s">
        <v>8831</v>
      </c>
      <c r="B53" s="92" t="s">
        <v>8027</v>
      </c>
      <c r="C53" s="100" t="s">
        <v>8407</v>
      </c>
      <c r="D53" s="108" t="s">
        <v>2802</v>
      </c>
      <c r="E53" s="108" t="s">
        <v>2803</v>
      </c>
    </row>
    <row r="54" spans="1:5" hidden="1" x14ac:dyDescent="0.2">
      <c r="A54" t="s">
        <v>8832</v>
      </c>
      <c r="B54" s="92" t="s">
        <v>7876</v>
      </c>
      <c r="C54" s="100" t="s">
        <v>8391</v>
      </c>
      <c r="D54" s="108" t="s">
        <v>2808</v>
      </c>
      <c r="E54" s="108" t="s">
        <v>2704</v>
      </c>
    </row>
    <row r="55" spans="1:5" hidden="1" x14ac:dyDescent="0.2">
      <c r="A55" t="s">
        <v>8833</v>
      </c>
      <c r="B55" s="92" t="s">
        <v>8028</v>
      </c>
      <c r="C55" s="58" t="s">
        <v>8408</v>
      </c>
      <c r="D55" s="108" t="s">
        <v>2823</v>
      </c>
      <c r="E55" s="108" t="s">
        <v>2824</v>
      </c>
    </row>
    <row r="56" spans="1:5" hidden="1" x14ac:dyDescent="0.2">
      <c r="A56" t="s">
        <v>8834</v>
      </c>
      <c r="B56" s="92" t="s">
        <v>8029</v>
      </c>
      <c r="C56" s="58" t="s">
        <v>8015</v>
      </c>
      <c r="D56" s="108" t="s">
        <v>2826</v>
      </c>
      <c r="E56" s="108" t="s">
        <v>2704</v>
      </c>
    </row>
    <row r="57" spans="1:5" hidden="1" x14ac:dyDescent="0.2">
      <c r="A57" t="s">
        <v>8835</v>
      </c>
      <c r="B57" s="92" t="s">
        <v>8030</v>
      </c>
      <c r="C57" s="58" t="s">
        <v>8409</v>
      </c>
      <c r="D57" s="117" t="s">
        <v>7889</v>
      </c>
      <c r="E57" s="108" t="s">
        <v>2839</v>
      </c>
    </row>
    <row r="58" spans="1:5" hidden="1" x14ac:dyDescent="0.2">
      <c r="A58" t="s">
        <v>8836</v>
      </c>
      <c r="B58" s="71" t="s">
        <v>7761</v>
      </c>
      <c r="C58" s="100" t="s">
        <v>355</v>
      </c>
      <c r="D58" s="108" t="s">
        <v>3167</v>
      </c>
      <c r="E58" s="108" t="s">
        <v>2411</v>
      </c>
    </row>
    <row r="59" spans="1:5" hidden="1" x14ac:dyDescent="0.2">
      <c r="A59" t="s">
        <v>8837</v>
      </c>
      <c r="B59" s="71" t="s">
        <v>7762</v>
      </c>
      <c r="C59" s="100" t="s">
        <v>351</v>
      </c>
      <c r="D59" s="108" t="s">
        <v>3169</v>
      </c>
      <c r="E59" s="108" t="s">
        <v>2411</v>
      </c>
    </row>
    <row r="60" spans="1:5" hidden="1" x14ac:dyDescent="0.2">
      <c r="A60" t="s">
        <v>8838</v>
      </c>
      <c r="B60" s="71" t="s">
        <v>7763</v>
      </c>
      <c r="C60" s="100" t="s">
        <v>8391</v>
      </c>
      <c r="D60" s="108" t="s">
        <v>3171</v>
      </c>
      <c r="E60" s="108" t="s">
        <v>2411</v>
      </c>
    </row>
    <row r="61" spans="1:5" hidden="1" x14ac:dyDescent="0.2">
      <c r="A61" t="s">
        <v>8839</v>
      </c>
      <c r="B61" s="92" t="s">
        <v>8031</v>
      </c>
      <c r="C61" s="58" t="s">
        <v>8410</v>
      </c>
      <c r="D61" s="108" t="s">
        <v>3173</v>
      </c>
      <c r="E61" s="108" t="s">
        <v>2411</v>
      </c>
    </row>
    <row r="62" spans="1:5" hidden="1" x14ac:dyDescent="0.2">
      <c r="A62" t="s">
        <v>8840</v>
      </c>
      <c r="B62" s="92" t="s">
        <v>8032</v>
      </c>
      <c r="C62" s="58" t="s">
        <v>8411</v>
      </c>
      <c r="D62" s="108" t="s">
        <v>3175</v>
      </c>
      <c r="E62" s="108" t="s">
        <v>2411</v>
      </c>
    </row>
    <row r="63" spans="1:5" hidden="1" x14ac:dyDescent="0.2">
      <c r="A63" t="s">
        <v>8841</v>
      </c>
      <c r="B63" s="92" t="s">
        <v>8033</v>
      </c>
      <c r="C63" s="58" t="s">
        <v>8412</v>
      </c>
      <c r="D63" s="108" t="s">
        <v>3179</v>
      </c>
      <c r="E63" s="108" t="s">
        <v>3180</v>
      </c>
    </row>
    <row r="64" spans="1:5" hidden="1" x14ac:dyDescent="0.2">
      <c r="A64" t="s">
        <v>8842</v>
      </c>
      <c r="B64" s="92" t="s">
        <v>8034</v>
      </c>
      <c r="C64" s="58" t="s">
        <v>8413</v>
      </c>
      <c r="D64" s="108" t="s">
        <v>3184</v>
      </c>
      <c r="E64" s="108" t="s">
        <v>3185</v>
      </c>
    </row>
    <row r="65" spans="1:5" hidden="1" x14ac:dyDescent="0.2">
      <c r="A65" t="s">
        <v>8843</v>
      </c>
      <c r="B65" s="92" t="s">
        <v>8035</v>
      </c>
      <c r="C65" s="58" t="s">
        <v>8414</v>
      </c>
      <c r="D65" s="108" t="s">
        <v>3187</v>
      </c>
      <c r="E65" s="108" t="s">
        <v>3189</v>
      </c>
    </row>
    <row r="66" spans="1:5" hidden="1" x14ac:dyDescent="0.2">
      <c r="A66" t="s">
        <v>8844</v>
      </c>
      <c r="B66" s="92" t="s">
        <v>8345</v>
      </c>
      <c r="C66" s="58" t="s">
        <v>8415</v>
      </c>
      <c r="D66" s="108" t="s">
        <v>3191</v>
      </c>
      <c r="E66" s="108" t="s">
        <v>3192</v>
      </c>
    </row>
    <row r="67" spans="1:5" hidden="1" x14ac:dyDescent="0.2">
      <c r="A67" t="s">
        <v>8845</v>
      </c>
      <c r="B67" s="92" t="s">
        <v>8037</v>
      </c>
      <c r="C67" s="58" t="s">
        <v>8016</v>
      </c>
      <c r="D67" s="108" t="s">
        <v>3193</v>
      </c>
      <c r="E67" s="108" t="s">
        <v>3195</v>
      </c>
    </row>
    <row r="68" spans="1:5" hidden="1" x14ac:dyDescent="0.2">
      <c r="A68" t="s">
        <v>8846</v>
      </c>
      <c r="B68" s="92" t="s">
        <v>8038</v>
      </c>
      <c r="C68" s="58" t="s">
        <v>8017</v>
      </c>
      <c r="D68" s="108" t="s">
        <v>3193</v>
      </c>
      <c r="E68" s="108" t="s">
        <v>3197</v>
      </c>
    </row>
    <row r="69" spans="1:5" hidden="1" x14ac:dyDescent="0.2">
      <c r="A69" t="s">
        <v>8847</v>
      </c>
      <c r="B69" s="92" t="s">
        <v>8039</v>
      </c>
      <c r="C69" s="58" t="s">
        <v>8018</v>
      </c>
      <c r="D69" s="108" t="s">
        <v>3193</v>
      </c>
      <c r="E69" s="108" t="s">
        <v>3199</v>
      </c>
    </row>
    <row r="70" spans="1:5" hidden="1" x14ac:dyDescent="0.2">
      <c r="A70" t="s">
        <v>8848</v>
      </c>
      <c r="B70" s="92" t="s">
        <v>8040</v>
      </c>
      <c r="C70" s="93" t="s">
        <v>8416</v>
      </c>
      <c r="D70" s="108" t="s">
        <v>3211</v>
      </c>
      <c r="E70" s="118" t="s">
        <v>3212</v>
      </c>
    </row>
    <row r="71" spans="1:5" hidden="1" x14ac:dyDescent="0.2">
      <c r="A71" t="s">
        <v>8849</v>
      </c>
      <c r="B71" s="92" t="s">
        <v>8041</v>
      </c>
      <c r="C71" s="58" t="s">
        <v>8417</v>
      </c>
      <c r="D71" s="108" t="s">
        <v>2846</v>
      </c>
      <c r="E71" s="108" t="s">
        <v>3221</v>
      </c>
    </row>
    <row r="72" spans="1:5" hidden="1" x14ac:dyDescent="0.2">
      <c r="A72" t="s">
        <v>8850</v>
      </c>
      <c r="B72" s="92" t="s">
        <v>8042</v>
      </c>
      <c r="C72" s="58" t="s">
        <v>8418</v>
      </c>
      <c r="D72" s="108" t="s">
        <v>4832</v>
      </c>
      <c r="E72" s="108" t="s">
        <v>3185</v>
      </c>
    </row>
    <row r="73" spans="1:5" hidden="1" x14ac:dyDescent="0.2">
      <c r="A73" t="s">
        <v>8851</v>
      </c>
      <c r="B73" s="92" t="s">
        <v>8043</v>
      </c>
      <c r="C73" s="58" t="s">
        <v>8419</v>
      </c>
      <c r="D73" s="108" t="s">
        <v>4834</v>
      </c>
      <c r="E73" s="108" t="s">
        <v>3185</v>
      </c>
    </row>
    <row r="74" spans="1:5" hidden="1" x14ac:dyDescent="0.2">
      <c r="A74" t="s">
        <v>8852</v>
      </c>
      <c r="B74" s="92" t="s">
        <v>8044</v>
      </c>
      <c r="C74" s="58" t="s">
        <v>8420</v>
      </c>
      <c r="D74" s="108" t="s">
        <v>4836</v>
      </c>
      <c r="E74" s="108" t="s">
        <v>4837</v>
      </c>
    </row>
    <row r="75" spans="1:5" hidden="1" x14ac:dyDescent="0.2">
      <c r="A75" t="s">
        <v>8853</v>
      </c>
      <c r="B75" s="92" t="s">
        <v>8045</v>
      </c>
      <c r="C75" s="58" t="s">
        <v>8421</v>
      </c>
      <c r="D75" s="108" t="s">
        <v>4839</v>
      </c>
      <c r="E75" s="108" t="s">
        <v>4837</v>
      </c>
    </row>
    <row r="76" spans="1:5" hidden="1" x14ac:dyDescent="0.2">
      <c r="A76" t="s">
        <v>8854</v>
      </c>
      <c r="B76" s="92" t="s">
        <v>8237</v>
      </c>
      <c r="C76" s="58" t="s">
        <v>8422</v>
      </c>
      <c r="D76" s="108" t="s">
        <v>5001</v>
      </c>
      <c r="E76" s="108" t="s">
        <v>5002</v>
      </c>
    </row>
    <row r="77" spans="1:5" hidden="1" x14ac:dyDescent="0.2">
      <c r="A77" t="s">
        <v>8855</v>
      </c>
      <c r="B77" s="92" t="s">
        <v>8347</v>
      </c>
      <c r="C77" s="115" t="s">
        <v>8423</v>
      </c>
      <c r="D77" s="108" t="s">
        <v>5017</v>
      </c>
      <c r="E77" s="108">
        <v>0</v>
      </c>
    </row>
    <row r="78" spans="1:5" x14ac:dyDescent="0.2">
      <c r="A78" t="s">
        <v>8856</v>
      </c>
      <c r="B78" s="109" t="s">
        <v>7817</v>
      </c>
      <c r="C78" s="58" t="s">
        <v>8424</v>
      </c>
      <c r="D78" s="107" t="s">
        <v>7815</v>
      </c>
      <c r="E78" s="108">
        <v>1.6</v>
      </c>
    </row>
    <row r="79" spans="1:5" x14ac:dyDescent="0.2">
      <c r="A79" t="s">
        <v>8857</v>
      </c>
      <c r="B79" s="109" t="s">
        <v>7756</v>
      </c>
      <c r="C79" s="58" t="s">
        <v>8425</v>
      </c>
      <c r="D79" s="108" t="s">
        <v>2176</v>
      </c>
      <c r="E79" s="106" t="s">
        <v>7765</v>
      </c>
    </row>
    <row r="80" spans="1:5" hidden="1" x14ac:dyDescent="0.2">
      <c r="A80" t="s">
        <v>8858</v>
      </c>
      <c r="B80" s="92" t="s">
        <v>8047</v>
      </c>
      <c r="C80" s="58" t="s">
        <v>8426</v>
      </c>
      <c r="D80" s="108" t="s">
        <v>2766</v>
      </c>
      <c r="E80" s="108" t="s">
        <v>5066</v>
      </c>
    </row>
    <row r="81" spans="1:5" hidden="1" x14ac:dyDescent="0.2">
      <c r="A81" t="s">
        <v>8859</v>
      </c>
      <c r="B81" s="92" t="s">
        <v>8048</v>
      </c>
      <c r="C81" s="58" t="s">
        <v>8427</v>
      </c>
      <c r="D81" s="108" t="s">
        <v>5069</v>
      </c>
      <c r="E81" s="108">
        <v>0</v>
      </c>
    </row>
    <row r="82" spans="1:5" hidden="1" x14ac:dyDescent="0.2">
      <c r="A82" t="s">
        <v>8860</v>
      </c>
      <c r="B82" s="92" t="s">
        <v>8049</v>
      </c>
      <c r="C82" s="100" t="s">
        <v>8428</v>
      </c>
      <c r="D82" s="108" t="s">
        <v>5085</v>
      </c>
      <c r="E82" s="108">
        <v>0</v>
      </c>
    </row>
    <row r="83" spans="1:5" hidden="1" x14ac:dyDescent="0.2">
      <c r="A83" t="s">
        <v>8861</v>
      </c>
      <c r="B83" s="71" t="s">
        <v>8060</v>
      </c>
      <c r="C83" s="100" t="s">
        <v>8429</v>
      </c>
      <c r="D83" s="108" t="s">
        <v>5087</v>
      </c>
      <c r="E83" s="108" t="s">
        <v>5088</v>
      </c>
    </row>
    <row r="84" spans="1:5" hidden="1" x14ac:dyDescent="0.2">
      <c r="A84" t="s">
        <v>8862</v>
      </c>
      <c r="B84" s="71" t="s">
        <v>7761</v>
      </c>
      <c r="C84" s="100" t="s">
        <v>355</v>
      </c>
      <c r="D84" s="108" t="s">
        <v>5090</v>
      </c>
      <c r="E84" s="108">
        <v>0</v>
      </c>
    </row>
    <row r="85" spans="1:5" hidden="1" x14ac:dyDescent="0.2">
      <c r="A85" t="s">
        <v>8863</v>
      </c>
      <c r="B85" s="92" t="s">
        <v>8055</v>
      </c>
      <c r="C85" s="100" t="s">
        <v>8019</v>
      </c>
      <c r="D85" s="108" t="s">
        <v>5094</v>
      </c>
      <c r="E85" s="108">
        <v>0</v>
      </c>
    </row>
    <row r="86" spans="1:5" hidden="1" x14ac:dyDescent="0.2">
      <c r="A86" t="s">
        <v>8864</v>
      </c>
      <c r="B86" s="92" t="s">
        <v>8054</v>
      </c>
      <c r="C86" s="100" t="s">
        <v>8430</v>
      </c>
      <c r="D86" s="108" t="s">
        <v>2684</v>
      </c>
      <c r="E86" s="108" t="s">
        <v>5096</v>
      </c>
    </row>
    <row r="87" spans="1:5" hidden="1" x14ac:dyDescent="0.2">
      <c r="A87" t="s">
        <v>8865</v>
      </c>
      <c r="B87" s="92" t="s">
        <v>8050</v>
      </c>
      <c r="C87" s="100" t="s">
        <v>8431</v>
      </c>
      <c r="D87" s="108" t="s">
        <v>5098</v>
      </c>
      <c r="E87" s="108" t="s">
        <v>5096</v>
      </c>
    </row>
    <row r="88" spans="1:5" hidden="1" x14ac:dyDescent="0.2">
      <c r="A88" t="s">
        <v>8866</v>
      </c>
      <c r="B88" s="92" t="s">
        <v>8050</v>
      </c>
      <c r="C88" s="100" t="s">
        <v>8431</v>
      </c>
      <c r="D88" s="108" t="s">
        <v>5100</v>
      </c>
      <c r="E88" s="108">
        <v>0</v>
      </c>
    </row>
    <row r="89" spans="1:5" hidden="1" x14ac:dyDescent="0.2">
      <c r="A89" t="s">
        <v>8867</v>
      </c>
      <c r="B89" s="92" t="s">
        <v>8052</v>
      </c>
      <c r="C89" s="58" t="s">
        <v>8432</v>
      </c>
      <c r="D89" s="108" t="s">
        <v>5102</v>
      </c>
      <c r="E89" s="108">
        <v>0</v>
      </c>
    </row>
    <row r="90" spans="1:5" hidden="1" x14ac:dyDescent="0.2">
      <c r="A90" t="s">
        <v>8868</v>
      </c>
      <c r="B90" s="92" t="s">
        <v>8053</v>
      </c>
      <c r="C90" s="58" t="s">
        <v>8433</v>
      </c>
      <c r="D90" s="108" t="s">
        <v>5107</v>
      </c>
      <c r="E90" s="108">
        <v>0</v>
      </c>
    </row>
    <row r="91" spans="1:5" hidden="1" x14ac:dyDescent="0.2">
      <c r="A91" t="s">
        <v>8869</v>
      </c>
      <c r="B91" s="92" t="s">
        <v>8056</v>
      </c>
      <c r="C91" s="58" t="s">
        <v>8434</v>
      </c>
      <c r="D91" s="108" t="s">
        <v>3206</v>
      </c>
      <c r="E91" s="108" t="s">
        <v>5127</v>
      </c>
    </row>
    <row r="92" spans="1:5" hidden="1" x14ac:dyDescent="0.2">
      <c r="A92" t="s">
        <v>8870</v>
      </c>
      <c r="B92" s="92" t="s">
        <v>8057</v>
      </c>
      <c r="C92" s="58" t="s">
        <v>8435</v>
      </c>
      <c r="D92" s="108" t="s">
        <v>5129</v>
      </c>
      <c r="E92" s="108" t="s">
        <v>5130</v>
      </c>
    </row>
    <row r="93" spans="1:5" hidden="1" x14ac:dyDescent="0.2">
      <c r="A93" t="s">
        <v>8871</v>
      </c>
      <c r="B93" s="92" t="s">
        <v>8058</v>
      </c>
      <c r="C93" s="58" t="s">
        <v>8436</v>
      </c>
      <c r="D93" s="108" t="s">
        <v>5129</v>
      </c>
      <c r="E93" s="108" t="s">
        <v>5132</v>
      </c>
    </row>
    <row r="94" spans="1:5" x14ac:dyDescent="0.2">
      <c r="A94" t="s">
        <v>8872</v>
      </c>
      <c r="B94" s="109" t="s">
        <v>7797</v>
      </c>
      <c r="C94" s="58" t="s">
        <v>8437</v>
      </c>
      <c r="D94" s="108" t="s">
        <v>5134</v>
      </c>
      <c r="E94" s="108" t="s">
        <v>5135</v>
      </c>
    </row>
    <row r="95" spans="1:5" hidden="1" x14ac:dyDescent="0.2">
      <c r="A95" t="s">
        <v>8873</v>
      </c>
      <c r="B95" s="92" t="s">
        <v>8059</v>
      </c>
      <c r="C95" s="93" t="s">
        <v>8438</v>
      </c>
      <c r="D95" s="108" t="s">
        <v>5144</v>
      </c>
      <c r="E95" s="108" t="s">
        <v>5145</v>
      </c>
    </row>
    <row r="96" spans="1:5" hidden="1" x14ac:dyDescent="0.2">
      <c r="A96" t="s">
        <v>8874</v>
      </c>
      <c r="B96" s="92" t="s">
        <v>255</v>
      </c>
      <c r="C96" s="100" t="s">
        <v>8439</v>
      </c>
      <c r="D96" s="108" t="s">
        <v>5149</v>
      </c>
      <c r="E96" s="108" t="s">
        <v>5150</v>
      </c>
    </row>
    <row r="97" spans="1:5" x14ac:dyDescent="0.2">
      <c r="A97" t="s">
        <v>8875</v>
      </c>
      <c r="B97" s="109" t="s">
        <v>8349</v>
      </c>
      <c r="C97" s="58" t="s">
        <v>8440</v>
      </c>
      <c r="D97" s="107" t="s">
        <v>7799</v>
      </c>
      <c r="E97" s="108" t="s">
        <v>5160</v>
      </c>
    </row>
    <row r="98" spans="1:5" x14ac:dyDescent="0.2">
      <c r="A98" t="s">
        <v>8876</v>
      </c>
      <c r="B98" s="109" t="s">
        <v>7818</v>
      </c>
      <c r="C98" s="58" t="s">
        <v>8441</v>
      </c>
      <c r="D98" s="108" t="s">
        <v>2176</v>
      </c>
      <c r="E98" s="108" t="s">
        <v>8352</v>
      </c>
    </row>
    <row r="99" spans="1:5" x14ac:dyDescent="0.2">
      <c r="A99" t="s">
        <v>8877</v>
      </c>
      <c r="B99" s="109" t="s">
        <v>7819</v>
      </c>
      <c r="C99" s="58" t="s">
        <v>8442</v>
      </c>
      <c r="D99" s="108" t="s">
        <v>2157</v>
      </c>
      <c r="E99" s="108" t="s">
        <v>4999</v>
      </c>
    </row>
    <row r="100" spans="1:5" x14ac:dyDescent="0.2">
      <c r="A100" t="s">
        <v>8878</v>
      </c>
      <c r="B100" s="109" t="s">
        <v>7820</v>
      </c>
      <c r="C100" s="58" t="s">
        <v>8443</v>
      </c>
      <c r="D100" s="108" t="s">
        <v>2157</v>
      </c>
      <c r="E100" s="108" t="s">
        <v>5163</v>
      </c>
    </row>
    <row r="101" spans="1:5" hidden="1" x14ac:dyDescent="0.2">
      <c r="A101" t="s">
        <v>8879</v>
      </c>
      <c r="B101" s="92" t="s">
        <v>8061</v>
      </c>
      <c r="C101" s="100" t="s">
        <v>8444</v>
      </c>
      <c r="D101" s="108" t="s">
        <v>5083</v>
      </c>
      <c r="E101" s="108">
        <v>0</v>
      </c>
    </row>
    <row r="102" spans="1:5" hidden="1" x14ac:dyDescent="0.2">
      <c r="A102" t="s">
        <v>8880</v>
      </c>
      <c r="B102" s="92" t="s">
        <v>8062</v>
      </c>
      <c r="C102" s="100" t="s">
        <v>8445</v>
      </c>
      <c r="D102" s="108" t="s">
        <v>5182</v>
      </c>
      <c r="E102" s="108">
        <v>0</v>
      </c>
    </row>
    <row r="103" spans="1:5" hidden="1" x14ac:dyDescent="0.2">
      <c r="A103" t="s">
        <v>8881</v>
      </c>
      <c r="B103" s="92" t="s">
        <v>243</v>
      </c>
      <c r="C103" s="100" t="s">
        <v>244</v>
      </c>
      <c r="D103" s="108" t="s">
        <v>5184</v>
      </c>
      <c r="E103" s="108">
        <v>0</v>
      </c>
    </row>
    <row r="104" spans="1:5" hidden="1" x14ac:dyDescent="0.2">
      <c r="A104" t="s">
        <v>8882</v>
      </c>
      <c r="B104" s="92" t="s">
        <v>8063</v>
      </c>
      <c r="C104" s="100" t="s">
        <v>226</v>
      </c>
      <c r="D104" s="108" t="s">
        <v>5186</v>
      </c>
      <c r="E104" s="108">
        <v>0</v>
      </c>
    </row>
    <row r="105" spans="1:5" hidden="1" x14ac:dyDescent="0.2">
      <c r="A105" t="s">
        <v>8883</v>
      </c>
      <c r="B105" s="92" t="s">
        <v>8064</v>
      </c>
      <c r="C105" s="100" t="s">
        <v>8446</v>
      </c>
      <c r="D105" s="108" t="s">
        <v>5092</v>
      </c>
      <c r="E105" s="108" t="s">
        <v>5193</v>
      </c>
    </row>
    <row r="106" spans="1:5" hidden="1" x14ac:dyDescent="0.2">
      <c r="A106" t="s">
        <v>8884</v>
      </c>
      <c r="B106" s="92" t="s">
        <v>8050</v>
      </c>
      <c r="C106" s="100" t="s">
        <v>8431</v>
      </c>
      <c r="D106" s="108" t="s">
        <v>5100</v>
      </c>
      <c r="E106" s="108" t="s">
        <v>5195</v>
      </c>
    </row>
    <row r="107" spans="1:5" x14ac:dyDescent="0.2">
      <c r="A107" t="s">
        <v>8885</v>
      </c>
      <c r="B107" s="92" t="s">
        <v>8066</v>
      </c>
      <c r="C107" s="58" t="s">
        <v>8447</v>
      </c>
      <c r="D107" s="108" t="s">
        <v>5202</v>
      </c>
      <c r="E107" s="108" t="s">
        <v>5198</v>
      </c>
    </row>
    <row r="108" spans="1:5" hidden="1" x14ac:dyDescent="0.2">
      <c r="A108" t="s">
        <v>8886</v>
      </c>
      <c r="B108" s="92" t="s">
        <v>8067</v>
      </c>
      <c r="C108" s="58" t="s">
        <v>8448</v>
      </c>
      <c r="D108" s="108" t="s">
        <v>2476</v>
      </c>
      <c r="E108" s="108">
        <v>8120</v>
      </c>
    </row>
    <row r="109" spans="1:5" hidden="1" x14ac:dyDescent="0.2">
      <c r="A109" t="s">
        <v>8887</v>
      </c>
      <c r="B109" s="92" t="s">
        <v>8068</v>
      </c>
      <c r="C109" s="58" t="s">
        <v>8449</v>
      </c>
      <c r="D109" s="108" t="s">
        <v>5212</v>
      </c>
      <c r="E109" s="108">
        <v>0</v>
      </c>
    </row>
    <row r="110" spans="1:5" x14ac:dyDescent="0.2">
      <c r="A110" t="s">
        <v>8888</v>
      </c>
      <c r="B110" s="71" t="s">
        <v>7823</v>
      </c>
      <c r="C110" s="58" t="s">
        <v>8450</v>
      </c>
      <c r="D110" s="108" t="s">
        <v>5209</v>
      </c>
      <c r="E110" s="108" t="s">
        <v>8353</v>
      </c>
    </row>
    <row r="111" spans="1:5" x14ac:dyDescent="0.2">
      <c r="A111" t="s">
        <v>8889</v>
      </c>
      <c r="B111" s="71" t="s">
        <v>7821</v>
      </c>
      <c r="C111" s="58" t="s">
        <v>8451</v>
      </c>
      <c r="D111" s="108" t="s">
        <v>5209</v>
      </c>
      <c r="E111" s="108" t="s">
        <v>8354</v>
      </c>
    </row>
    <row r="112" spans="1:5" hidden="1" x14ac:dyDescent="0.2">
      <c r="A112" t="s">
        <v>8890</v>
      </c>
      <c r="B112" s="92" t="s">
        <v>8069</v>
      </c>
      <c r="C112" s="100" t="s">
        <v>8452</v>
      </c>
      <c r="D112" s="108" t="s">
        <v>5220</v>
      </c>
      <c r="E112" s="108">
        <v>0</v>
      </c>
    </row>
    <row r="113" spans="1:5" x14ac:dyDescent="0.2">
      <c r="A113" t="s">
        <v>8891</v>
      </c>
      <c r="B113" s="92" t="s">
        <v>8070</v>
      </c>
      <c r="C113" s="58" t="s">
        <v>8453</v>
      </c>
      <c r="D113" s="108" t="s">
        <v>5233</v>
      </c>
      <c r="E113" s="108" t="s">
        <v>4999</v>
      </c>
    </row>
    <row r="114" spans="1:5" x14ac:dyDescent="0.2">
      <c r="A114" t="s">
        <v>8892</v>
      </c>
      <c r="B114" s="71" t="s">
        <v>7822</v>
      </c>
      <c r="C114" s="58" t="s">
        <v>8454</v>
      </c>
      <c r="D114" s="108" t="s">
        <v>2176</v>
      </c>
      <c r="E114" s="108" t="s">
        <v>5235</v>
      </c>
    </row>
    <row r="115" spans="1:5" x14ac:dyDescent="0.2">
      <c r="A115" t="s">
        <v>8893</v>
      </c>
      <c r="B115" s="71" t="s">
        <v>7803</v>
      </c>
      <c r="C115" s="36"/>
      <c r="D115" s="108" t="s">
        <v>5237</v>
      </c>
      <c r="E115" s="108" t="s">
        <v>4999</v>
      </c>
    </row>
    <row r="116" spans="1:5" hidden="1" x14ac:dyDescent="0.2">
      <c r="A116" t="s">
        <v>8894</v>
      </c>
      <c r="B116" s="92" t="s">
        <v>292</v>
      </c>
      <c r="C116" s="100" t="s">
        <v>293</v>
      </c>
      <c r="D116" s="108" t="s">
        <v>5253</v>
      </c>
      <c r="E116" s="108" t="s">
        <v>2550</v>
      </c>
    </row>
    <row r="117" spans="1:5" hidden="1" x14ac:dyDescent="0.2">
      <c r="A117" t="s">
        <v>8895</v>
      </c>
      <c r="B117" s="92" t="s">
        <v>8071</v>
      </c>
      <c r="C117" s="58" t="s">
        <v>8455</v>
      </c>
      <c r="D117" s="108" t="s">
        <v>5265</v>
      </c>
      <c r="E117" s="108"/>
    </row>
    <row r="118" spans="1:5" hidden="1" x14ac:dyDescent="0.2">
      <c r="A118" t="s">
        <v>8896</v>
      </c>
      <c r="B118" s="92" t="s">
        <v>8072</v>
      </c>
      <c r="C118" s="58" t="s">
        <v>8456</v>
      </c>
      <c r="D118" s="108" t="s">
        <v>5268</v>
      </c>
      <c r="E118" s="108"/>
    </row>
    <row r="119" spans="1:5" hidden="1" x14ac:dyDescent="0.2">
      <c r="A119" t="s">
        <v>8897</v>
      </c>
      <c r="B119" s="92" t="s">
        <v>8073</v>
      </c>
      <c r="C119" s="58" t="s">
        <v>8457</v>
      </c>
      <c r="D119" s="108" t="s">
        <v>5271</v>
      </c>
      <c r="E119" s="108" t="s">
        <v>5272</v>
      </c>
    </row>
    <row r="120" spans="1:5" hidden="1" x14ac:dyDescent="0.2">
      <c r="A120" t="s">
        <v>8898</v>
      </c>
      <c r="B120" s="92" t="s">
        <v>8074</v>
      </c>
      <c r="C120" s="58" t="s">
        <v>8458</v>
      </c>
      <c r="D120" s="108" t="s">
        <v>5274</v>
      </c>
      <c r="E120" s="108"/>
    </row>
    <row r="121" spans="1:5" hidden="1" x14ac:dyDescent="0.2">
      <c r="A121" t="s">
        <v>8899</v>
      </c>
      <c r="B121" s="92" t="s">
        <v>8075</v>
      </c>
      <c r="C121" s="58" t="s">
        <v>8459</v>
      </c>
      <c r="D121" s="108" t="s">
        <v>5276</v>
      </c>
      <c r="E121" s="108" t="s">
        <v>5277</v>
      </c>
    </row>
    <row r="122" spans="1:5" hidden="1" x14ac:dyDescent="0.2">
      <c r="A122" t="s">
        <v>8900</v>
      </c>
      <c r="B122" s="92" t="s">
        <v>227</v>
      </c>
      <c r="C122" s="100" t="s">
        <v>228</v>
      </c>
      <c r="D122" s="108" t="s">
        <v>5281</v>
      </c>
      <c r="E122" s="108" t="s">
        <v>5282</v>
      </c>
    </row>
    <row r="123" spans="1:5" hidden="1" x14ac:dyDescent="0.2">
      <c r="A123" t="s">
        <v>8901</v>
      </c>
      <c r="B123" s="71" t="s">
        <v>7807</v>
      </c>
      <c r="C123" s="58" t="s">
        <v>8460</v>
      </c>
      <c r="D123" s="107" t="s">
        <v>7804</v>
      </c>
      <c r="E123" s="108">
        <v>0</v>
      </c>
    </row>
    <row r="124" spans="1:5" hidden="1" x14ac:dyDescent="0.2">
      <c r="A124" t="s">
        <v>8902</v>
      </c>
      <c r="B124" s="92" t="s">
        <v>423</v>
      </c>
      <c r="C124" s="100" t="s">
        <v>424</v>
      </c>
      <c r="D124" s="108" t="s">
        <v>2796</v>
      </c>
      <c r="E124" s="108" t="s">
        <v>5291</v>
      </c>
    </row>
    <row r="125" spans="1:5" hidden="1" x14ac:dyDescent="0.2">
      <c r="A125" t="s">
        <v>8903</v>
      </c>
      <c r="B125" s="92" t="s">
        <v>380</v>
      </c>
      <c r="C125" s="100" t="s">
        <v>381</v>
      </c>
      <c r="D125" s="108" t="s">
        <v>3181</v>
      </c>
      <c r="E125" s="108" t="s">
        <v>5293</v>
      </c>
    </row>
    <row r="126" spans="1:5" x14ac:dyDescent="0.2">
      <c r="A126" t="s">
        <v>8904</v>
      </c>
      <c r="B126" s="71" t="s">
        <v>7764</v>
      </c>
      <c r="C126" s="86"/>
      <c r="D126" s="107" t="s">
        <v>7805</v>
      </c>
      <c r="E126" s="108" t="s">
        <v>5160</v>
      </c>
    </row>
    <row r="127" spans="1:5" hidden="1" x14ac:dyDescent="0.2">
      <c r="A127" t="s">
        <v>8905</v>
      </c>
      <c r="B127" s="92" t="s">
        <v>8076</v>
      </c>
      <c r="C127" s="93" t="s">
        <v>8461</v>
      </c>
      <c r="D127" s="108" t="s">
        <v>2443</v>
      </c>
      <c r="E127" s="117" t="s">
        <v>7937</v>
      </c>
    </row>
    <row r="128" spans="1:5" hidden="1" x14ac:dyDescent="0.2">
      <c r="A128" t="s">
        <v>8462</v>
      </c>
      <c r="B128" s="92" t="s">
        <v>8077</v>
      </c>
      <c r="C128" s="58" t="s">
        <v>8462</v>
      </c>
      <c r="D128" s="107" t="s">
        <v>7939</v>
      </c>
      <c r="E128" s="117" t="s">
        <v>7940</v>
      </c>
    </row>
    <row r="129" spans="1:5" hidden="1" x14ac:dyDescent="0.2">
      <c r="A129" t="s">
        <v>8463</v>
      </c>
      <c r="B129" s="92" t="s">
        <v>8078</v>
      </c>
      <c r="C129" s="58" t="s">
        <v>8463</v>
      </c>
      <c r="D129" s="107" t="s">
        <v>7943</v>
      </c>
      <c r="E129" s="117" t="s">
        <v>7942</v>
      </c>
    </row>
    <row r="130" spans="1:5" hidden="1" x14ac:dyDescent="0.2">
      <c r="A130" t="s">
        <v>8906</v>
      </c>
      <c r="B130" s="92" t="s">
        <v>8079</v>
      </c>
      <c r="C130" s="58" t="s">
        <v>8464</v>
      </c>
      <c r="D130" s="108" t="s">
        <v>5362</v>
      </c>
      <c r="E130" s="108" t="s">
        <v>5363</v>
      </c>
    </row>
    <row r="131" spans="1:5" hidden="1" x14ac:dyDescent="0.2">
      <c r="A131" t="s">
        <v>8907</v>
      </c>
      <c r="B131" s="92" t="s">
        <v>8080</v>
      </c>
      <c r="C131" s="58" t="s">
        <v>8465</v>
      </c>
      <c r="D131" s="108" t="s">
        <v>5365</v>
      </c>
      <c r="E131" s="108" t="s">
        <v>5366</v>
      </c>
    </row>
    <row r="132" spans="1:5" hidden="1" x14ac:dyDescent="0.2">
      <c r="A132" t="s">
        <v>8908</v>
      </c>
      <c r="B132" s="92" t="s">
        <v>8208</v>
      </c>
      <c r="C132" s="58" t="s">
        <v>8466</v>
      </c>
      <c r="D132" s="117" t="s">
        <v>7947</v>
      </c>
      <c r="E132" s="108">
        <v>0</v>
      </c>
    </row>
    <row r="133" spans="1:5" x14ac:dyDescent="0.2">
      <c r="A133" t="s">
        <v>8909</v>
      </c>
      <c r="B133" s="71" t="s">
        <v>7824</v>
      </c>
      <c r="C133" s="58" t="s">
        <v>8467</v>
      </c>
      <c r="D133" s="108" t="s">
        <v>5375</v>
      </c>
      <c r="E133" s="108" t="s">
        <v>5160</v>
      </c>
    </row>
    <row r="134" spans="1:5" x14ac:dyDescent="0.2">
      <c r="A134" t="s">
        <v>8910</v>
      </c>
      <c r="B134" s="110" t="s">
        <v>7825</v>
      </c>
      <c r="C134" s="58" t="s">
        <v>8468</v>
      </c>
      <c r="D134" s="108" t="s">
        <v>2176</v>
      </c>
      <c r="E134" s="108" t="s">
        <v>5377</v>
      </c>
    </row>
    <row r="135" spans="1:5" x14ac:dyDescent="0.2">
      <c r="A135" t="s">
        <v>8911</v>
      </c>
      <c r="B135" s="92" t="s">
        <v>16</v>
      </c>
      <c r="C135" s="100" t="s">
        <v>17</v>
      </c>
      <c r="D135" s="108" t="s">
        <v>5388</v>
      </c>
      <c r="E135" s="108" t="s">
        <v>5392</v>
      </c>
    </row>
    <row r="136" spans="1:5" x14ac:dyDescent="0.2">
      <c r="A136" t="s">
        <v>8912</v>
      </c>
      <c r="B136" s="92" t="s">
        <v>46</v>
      </c>
      <c r="C136" s="100" t="s">
        <v>47</v>
      </c>
      <c r="D136" s="108" t="s">
        <v>5390</v>
      </c>
      <c r="E136" s="108" t="s">
        <v>5415</v>
      </c>
    </row>
    <row r="137" spans="1:5" x14ac:dyDescent="0.2">
      <c r="A137" t="s">
        <v>8913</v>
      </c>
      <c r="B137" s="92" t="s">
        <v>50</v>
      </c>
      <c r="C137" s="100" t="s">
        <v>51</v>
      </c>
      <c r="D137" s="108" t="s">
        <v>5391</v>
      </c>
      <c r="E137" s="108" t="s">
        <v>5415</v>
      </c>
    </row>
    <row r="138" spans="1:5" x14ac:dyDescent="0.2">
      <c r="A138" t="s">
        <v>8914</v>
      </c>
      <c r="B138" s="92" t="s">
        <v>54</v>
      </c>
      <c r="C138" s="100" t="s">
        <v>55</v>
      </c>
      <c r="D138" s="108" t="s">
        <v>5418</v>
      </c>
      <c r="E138" s="108" t="s">
        <v>5415</v>
      </c>
    </row>
    <row r="139" spans="1:5" x14ac:dyDescent="0.2">
      <c r="A139" t="s">
        <v>8915</v>
      </c>
      <c r="B139" s="92" t="s">
        <v>163</v>
      </c>
      <c r="C139" s="100" t="s">
        <v>164</v>
      </c>
      <c r="D139" s="108" t="s">
        <v>5421</v>
      </c>
      <c r="E139" s="108" t="s">
        <v>5422</v>
      </c>
    </row>
    <row r="140" spans="1:5" x14ac:dyDescent="0.2">
      <c r="A140" t="s">
        <v>8916</v>
      </c>
      <c r="B140" s="92" t="s">
        <v>7951</v>
      </c>
      <c r="C140" s="100" t="s">
        <v>138</v>
      </c>
      <c r="D140" s="108" t="s">
        <v>5421</v>
      </c>
      <c r="E140" s="108" t="s">
        <v>5424</v>
      </c>
    </row>
    <row r="141" spans="1:5" x14ac:dyDescent="0.2">
      <c r="A141" t="s">
        <v>8917</v>
      </c>
      <c r="B141" s="92" t="s">
        <v>177</v>
      </c>
      <c r="C141" s="100" t="s">
        <v>178</v>
      </c>
      <c r="D141" s="108" t="s">
        <v>5427</v>
      </c>
      <c r="E141" s="108" t="s">
        <v>5428</v>
      </c>
    </row>
    <row r="142" spans="1:5" x14ac:dyDescent="0.2">
      <c r="A142" t="s">
        <v>8918</v>
      </c>
      <c r="B142" s="92" t="s">
        <v>139</v>
      </c>
      <c r="C142" s="100" t="s">
        <v>140</v>
      </c>
      <c r="D142" s="108" t="s">
        <v>2070</v>
      </c>
      <c r="E142" s="108" t="s">
        <v>5431</v>
      </c>
    </row>
    <row r="143" spans="1:5" hidden="1" x14ac:dyDescent="0.2">
      <c r="A143" t="s">
        <v>8919</v>
      </c>
      <c r="B143" s="92" t="s">
        <v>380</v>
      </c>
      <c r="C143" s="100" t="s">
        <v>381</v>
      </c>
      <c r="D143" s="108" t="s">
        <v>3181</v>
      </c>
      <c r="E143" s="108">
        <v>0</v>
      </c>
    </row>
    <row r="144" spans="1:5" hidden="1" x14ac:dyDescent="0.2">
      <c r="A144" t="s">
        <v>8920</v>
      </c>
      <c r="B144" s="92" t="s">
        <v>8081</v>
      </c>
      <c r="C144" s="58" t="s">
        <v>8469</v>
      </c>
      <c r="D144" s="108" t="s">
        <v>5454</v>
      </c>
      <c r="E144" s="108">
        <v>0</v>
      </c>
    </row>
    <row r="145" spans="1:5" hidden="1" x14ac:dyDescent="0.2">
      <c r="A145" t="s">
        <v>8921</v>
      </c>
      <c r="B145" s="92" t="s">
        <v>8082</v>
      </c>
      <c r="C145" s="100" t="s">
        <v>8470</v>
      </c>
      <c r="D145" s="108" t="s">
        <v>5461</v>
      </c>
      <c r="E145" s="108" t="s">
        <v>5462</v>
      </c>
    </row>
    <row r="146" spans="1:5" x14ac:dyDescent="0.2">
      <c r="A146" t="s">
        <v>8922</v>
      </c>
      <c r="B146" s="111" t="s">
        <v>7827</v>
      </c>
      <c r="C146" s="58" t="s">
        <v>8471</v>
      </c>
      <c r="D146" s="108" t="s">
        <v>4997</v>
      </c>
      <c r="E146" s="108" t="s">
        <v>5403</v>
      </c>
    </row>
    <row r="147" spans="1:5" hidden="1" x14ac:dyDescent="0.2">
      <c r="A147" t="s">
        <v>8923</v>
      </c>
      <c r="B147" s="92" t="s">
        <v>8189</v>
      </c>
      <c r="C147" s="100" t="s">
        <v>725</v>
      </c>
      <c r="D147" s="108" t="s">
        <v>5519</v>
      </c>
      <c r="E147" s="108" t="s">
        <v>5554</v>
      </c>
    </row>
    <row r="148" spans="1:5" hidden="1" x14ac:dyDescent="0.2">
      <c r="A148" t="s">
        <v>8924</v>
      </c>
      <c r="B148" s="92" t="s">
        <v>8190</v>
      </c>
      <c r="C148" s="100" t="s">
        <v>721</v>
      </c>
      <c r="D148" s="108" t="s">
        <v>5519</v>
      </c>
      <c r="E148" s="108" t="s">
        <v>5556</v>
      </c>
    </row>
    <row r="149" spans="1:5" hidden="1" x14ac:dyDescent="0.2">
      <c r="A149" t="s">
        <v>8925</v>
      </c>
      <c r="B149" s="92" t="s">
        <v>8191</v>
      </c>
      <c r="C149" s="100" t="s">
        <v>719</v>
      </c>
      <c r="D149" s="108" t="s">
        <v>5519</v>
      </c>
      <c r="E149" s="108" t="s">
        <v>5558</v>
      </c>
    </row>
    <row r="150" spans="1:5" hidden="1" x14ac:dyDescent="0.2">
      <c r="A150" t="s">
        <v>8926</v>
      </c>
      <c r="B150" s="92" t="s">
        <v>8192</v>
      </c>
      <c r="C150" s="100" t="s">
        <v>8472</v>
      </c>
      <c r="D150" s="107" t="s">
        <v>8083</v>
      </c>
      <c r="E150" s="108">
        <v>0</v>
      </c>
    </row>
    <row r="151" spans="1:5" hidden="1" x14ac:dyDescent="0.2">
      <c r="A151" t="s">
        <v>8927</v>
      </c>
      <c r="B151" s="92" t="s">
        <v>8206</v>
      </c>
      <c r="C151" s="100" t="s">
        <v>8473</v>
      </c>
      <c r="D151" s="108" t="s">
        <v>5571</v>
      </c>
      <c r="E151" s="108">
        <v>0</v>
      </c>
    </row>
    <row r="152" spans="1:5" hidden="1" x14ac:dyDescent="0.2">
      <c r="A152" t="s">
        <v>8928</v>
      </c>
      <c r="B152" s="92" t="s">
        <v>8209</v>
      </c>
      <c r="C152" s="58" t="s">
        <v>8474</v>
      </c>
      <c r="D152" s="108" t="s">
        <v>5576</v>
      </c>
      <c r="E152" s="108" t="s">
        <v>5577</v>
      </c>
    </row>
    <row r="153" spans="1:5" hidden="1" x14ac:dyDescent="0.2">
      <c r="A153" t="s">
        <v>8929</v>
      </c>
      <c r="B153" s="92" t="s">
        <v>8350</v>
      </c>
      <c r="C153" s="58" t="s">
        <v>8475</v>
      </c>
      <c r="D153" s="107" t="s">
        <v>7963</v>
      </c>
      <c r="E153" s="108" t="s">
        <v>1062</v>
      </c>
    </row>
    <row r="154" spans="1:5" x14ac:dyDescent="0.2">
      <c r="A154" t="s">
        <v>8930</v>
      </c>
      <c r="B154" s="92" t="s">
        <v>8210</v>
      </c>
      <c r="C154" s="100" t="s">
        <v>8476</v>
      </c>
      <c r="D154" s="108" t="s">
        <v>5619</v>
      </c>
      <c r="E154" s="108" t="s">
        <v>5620</v>
      </c>
    </row>
    <row r="155" spans="1:5" hidden="1" x14ac:dyDescent="0.2">
      <c r="A155" t="s">
        <v>8931</v>
      </c>
      <c r="B155" s="92" t="s">
        <v>8223</v>
      </c>
      <c r="C155" s="58" t="s">
        <v>8477</v>
      </c>
      <c r="D155" s="108" t="s">
        <v>5091</v>
      </c>
      <c r="E155" s="108" t="s">
        <v>5679</v>
      </c>
    </row>
    <row r="156" spans="1:5" hidden="1" x14ac:dyDescent="0.2">
      <c r="A156" t="s">
        <v>8932</v>
      </c>
      <c r="B156" s="92" t="s">
        <v>8224</v>
      </c>
      <c r="C156" s="58" t="s">
        <v>8478</v>
      </c>
      <c r="D156" s="108" t="s">
        <v>5733</v>
      </c>
      <c r="E156" s="108">
        <v>0</v>
      </c>
    </row>
    <row r="157" spans="1:5" hidden="1" x14ac:dyDescent="0.2">
      <c r="A157" t="s">
        <v>8933</v>
      </c>
      <c r="B157" s="92" t="s">
        <v>8226</v>
      </c>
      <c r="C157" s="98" t="s">
        <v>8479</v>
      </c>
      <c r="D157" s="108" t="s">
        <v>5737</v>
      </c>
      <c r="E157" s="108" t="s">
        <v>8355</v>
      </c>
    </row>
    <row r="158" spans="1:5" hidden="1" x14ac:dyDescent="0.2">
      <c r="A158" t="s">
        <v>8934</v>
      </c>
      <c r="B158" s="92" t="s">
        <v>8227</v>
      </c>
      <c r="C158" s="58" t="s">
        <v>7968</v>
      </c>
      <c r="D158" s="108" t="s">
        <v>5748</v>
      </c>
      <c r="E158" s="108">
        <v>0</v>
      </c>
    </row>
    <row r="159" spans="1:5" hidden="1" x14ac:dyDescent="0.2">
      <c r="A159" t="s">
        <v>8935</v>
      </c>
      <c r="B159" s="92" t="s">
        <v>8225</v>
      </c>
      <c r="C159" s="58" t="s">
        <v>8480</v>
      </c>
      <c r="D159" s="108" t="s">
        <v>5091</v>
      </c>
      <c r="E159" s="108" t="s">
        <v>5752</v>
      </c>
    </row>
    <row r="160" spans="1:5" hidden="1" x14ac:dyDescent="0.2">
      <c r="A160" t="s">
        <v>8936</v>
      </c>
      <c r="B160" s="92" t="s">
        <v>8230</v>
      </c>
      <c r="C160" s="100" t="s">
        <v>8481</v>
      </c>
      <c r="D160" s="108" t="s">
        <v>5754</v>
      </c>
      <c r="E160" s="108" t="s">
        <v>2639</v>
      </c>
    </row>
    <row r="161" spans="1:5" x14ac:dyDescent="0.2">
      <c r="A161" t="s">
        <v>8937</v>
      </c>
      <c r="B161" s="109" t="s">
        <v>7817</v>
      </c>
      <c r="C161" s="58" t="s">
        <v>8424</v>
      </c>
      <c r="D161" s="108" t="s">
        <v>5768</v>
      </c>
      <c r="E161" s="108" t="s">
        <v>5160</v>
      </c>
    </row>
    <row r="162" spans="1:5" x14ac:dyDescent="0.2">
      <c r="A162" t="s">
        <v>8938</v>
      </c>
      <c r="B162" s="92" t="s">
        <v>8211</v>
      </c>
      <c r="C162" s="100" t="s">
        <v>8482</v>
      </c>
      <c r="D162" s="108" t="s">
        <v>2070</v>
      </c>
      <c r="E162" s="108" t="s">
        <v>8356</v>
      </c>
    </row>
    <row r="163" spans="1:5" hidden="1" x14ac:dyDescent="0.2">
      <c r="A163" t="s">
        <v>8939</v>
      </c>
      <c r="B163" s="92" t="s">
        <v>8228</v>
      </c>
      <c r="C163" s="58" t="s">
        <v>8483</v>
      </c>
      <c r="D163" s="108" t="s">
        <v>5799</v>
      </c>
      <c r="E163" s="108">
        <v>0</v>
      </c>
    </row>
    <row r="164" spans="1:5" hidden="1" x14ac:dyDescent="0.2">
      <c r="A164" t="s">
        <v>8940</v>
      </c>
      <c r="B164" s="92" t="s">
        <v>8229</v>
      </c>
      <c r="C164" s="58" t="s">
        <v>8484</v>
      </c>
      <c r="D164" s="108" t="s">
        <v>5804</v>
      </c>
      <c r="E164" s="108">
        <v>0</v>
      </c>
    </row>
    <row r="165" spans="1:5" hidden="1" x14ac:dyDescent="0.2">
      <c r="A165" t="s">
        <v>8931</v>
      </c>
      <c r="B165" s="92" t="s">
        <v>8223</v>
      </c>
      <c r="C165" s="58" t="s">
        <v>8477</v>
      </c>
      <c r="D165" s="108" t="s">
        <v>5091</v>
      </c>
      <c r="E165" s="108" t="s">
        <v>5679</v>
      </c>
    </row>
    <row r="166" spans="1:5" x14ac:dyDescent="0.2">
      <c r="A166" t="s">
        <v>8941</v>
      </c>
      <c r="B166" s="92" t="s">
        <v>8231</v>
      </c>
      <c r="C166" s="58" t="s">
        <v>8485</v>
      </c>
      <c r="D166" s="108" t="s">
        <v>5829</v>
      </c>
      <c r="E166" s="108" t="s">
        <v>5830</v>
      </c>
    </row>
    <row r="167" spans="1:5" x14ac:dyDescent="0.2">
      <c r="A167" t="s">
        <v>8942</v>
      </c>
      <c r="B167" s="109" t="s">
        <v>7829</v>
      </c>
      <c r="C167" s="58" t="s">
        <v>8486</v>
      </c>
      <c r="D167" s="108" t="s">
        <v>5893</v>
      </c>
      <c r="E167" s="108" t="s">
        <v>5891</v>
      </c>
    </row>
    <row r="168" spans="1:5" hidden="1" x14ac:dyDescent="0.2">
      <c r="A168" t="s">
        <v>8943</v>
      </c>
      <c r="B168" s="92" t="s">
        <v>8233</v>
      </c>
      <c r="C168" s="58" t="s">
        <v>8487</v>
      </c>
      <c r="D168" s="108" t="s">
        <v>5899</v>
      </c>
      <c r="E168" s="108" t="s">
        <v>2678</v>
      </c>
    </row>
    <row r="169" spans="1:5" x14ac:dyDescent="0.2">
      <c r="A169" t="s">
        <v>8944</v>
      </c>
      <c r="B169" s="92" t="s">
        <v>167</v>
      </c>
      <c r="C169" s="100" t="s">
        <v>168</v>
      </c>
      <c r="D169" s="108" t="s">
        <v>5900</v>
      </c>
      <c r="E169" s="108" t="s">
        <v>5902</v>
      </c>
    </row>
    <row r="170" spans="1:5" hidden="1" x14ac:dyDescent="0.2">
      <c r="A170" t="s">
        <v>8488</v>
      </c>
      <c r="B170" s="92" t="s">
        <v>8234</v>
      </c>
      <c r="C170" s="93" t="s">
        <v>8488</v>
      </c>
      <c r="D170" s="117" t="s">
        <v>7975</v>
      </c>
      <c r="E170" s="117" t="s">
        <v>7976</v>
      </c>
    </row>
    <row r="171" spans="1:5" hidden="1" x14ac:dyDescent="0.2">
      <c r="A171" t="s">
        <v>8945</v>
      </c>
      <c r="B171" s="92" t="s">
        <v>8235</v>
      </c>
      <c r="C171" s="58" t="s">
        <v>8489</v>
      </c>
      <c r="D171" s="108" t="s">
        <v>5945</v>
      </c>
      <c r="E171" s="108">
        <v>0</v>
      </c>
    </row>
    <row r="172" spans="1:5" hidden="1" x14ac:dyDescent="0.2">
      <c r="A172" t="s">
        <v>8946</v>
      </c>
      <c r="B172" s="92" t="s">
        <v>8238</v>
      </c>
      <c r="C172" s="100" t="s">
        <v>8490</v>
      </c>
      <c r="D172" s="108" t="s">
        <v>5962</v>
      </c>
      <c r="E172" s="108" t="s">
        <v>2647</v>
      </c>
    </row>
    <row r="173" spans="1:5" hidden="1" x14ac:dyDescent="0.2">
      <c r="A173" t="s">
        <v>8947</v>
      </c>
      <c r="B173" s="92" t="s">
        <v>8242</v>
      </c>
      <c r="C173" s="58" t="s">
        <v>8491</v>
      </c>
      <c r="D173" s="108" t="s">
        <v>5988</v>
      </c>
      <c r="E173" s="108">
        <v>0</v>
      </c>
    </row>
    <row r="174" spans="1:5" hidden="1" x14ac:dyDescent="0.2">
      <c r="A174" t="s">
        <v>8948</v>
      </c>
      <c r="B174" s="92" t="s">
        <v>8270</v>
      </c>
      <c r="C174" s="58" t="s">
        <v>8492</v>
      </c>
      <c r="D174" s="108" t="s">
        <v>5996</v>
      </c>
      <c r="E174" s="108">
        <v>0</v>
      </c>
    </row>
    <row r="175" spans="1:5" hidden="1" x14ac:dyDescent="0.2">
      <c r="A175" t="s">
        <v>8949</v>
      </c>
      <c r="B175" s="92" t="s">
        <v>7982</v>
      </c>
      <c r="C175" s="100" t="s">
        <v>355</v>
      </c>
      <c r="D175" s="108" t="s">
        <v>6009</v>
      </c>
      <c r="E175" s="108">
        <v>0</v>
      </c>
    </row>
    <row r="176" spans="1:5" hidden="1" x14ac:dyDescent="0.2">
      <c r="A176" t="s">
        <v>8950</v>
      </c>
      <c r="B176" s="92" t="s">
        <v>8271</v>
      </c>
      <c r="C176" s="58" t="s">
        <v>8493</v>
      </c>
      <c r="D176" s="108" t="s">
        <v>6016</v>
      </c>
      <c r="E176" s="108">
        <v>0</v>
      </c>
    </row>
    <row r="177" spans="1:5" hidden="1" x14ac:dyDescent="0.2">
      <c r="A177" t="s">
        <v>8494</v>
      </c>
      <c r="B177" s="92" t="s">
        <v>8351</v>
      </c>
      <c r="C177" s="58" t="s">
        <v>8494</v>
      </c>
      <c r="D177" s="107" t="s">
        <v>7984</v>
      </c>
      <c r="E177" s="117" t="s">
        <v>7985</v>
      </c>
    </row>
    <row r="178" spans="1:5" hidden="1" x14ac:dyDescent="0.2">
      <c r="A178" t="s">
        <v>8951</v>
      </c>
      <c r="B178" s="109" t="s">
        <v>7831</v>
      </c>
      <c r="C178" s="101" t="s">
        <v>599</v>
      </c>
      <c r="D178" s="108" t="s">
        <v>6068</v>
      </c>
      <c r="E178" s="108" t="s">
        <v>6069</v>
      </c>
    </row>
    <row r="179" spans="1:5" hidden="1" x14ac:dyDescent="0.2">
      <c r="A179" t="s">
        <v>8952</v>
      </c>
      <c r="B179" s="109" t="s">
        <v>7832</v>
      </c>
      <c r="C179" s="101" t="s">
        <v>597</v>
      </c>
      <c r="D179" s="108" t="s">
        <v>6071</v>
      </c>
      <c r="E179" s="108" t="s">
        <v>6072</v>
      </c>
    </row>
    <row r="180" spans="1:5" hidden="1" x14ac:dyDescent="0.2">
      <c r="A180" t="s">
        <v>8953</v>
      </c>
      <c r="B180" s="96" t="s">
        <v>8346</v>
      </c>
      <c r="C180" s="58" t="s">
        <v>8415</v>
      </c>
      <c r="D180" s="108" t="s">
        <v>6110</v>
      </c>
      <c r="E180" s="108" t="s">
        <v>3192</v>
      </c>
    </row>
    <row r="181" spans="1:5" hidden="1" x14ac:dyDescent="0.2">
      <c r="A181" t="s">
        <v>8954</v>
      </c>
      <c r="B181" s="96" t="s">
        <v>8305</v>
      </c>
      <c r="C181" s="102" t="s">
        <v>8495</v>
      </c>
      <c r="D181" s="108" t="s">
        <v>6130</v>
      </c>
      <c r="E181" s="108" t="s">
        <v>6131</v>
      </c>
    </row>
    <row r="182" spans="1:5" hidden="1" x14ac:dyDescent="0.2">
      <c r="A182" t="s">
        <v>8955</v>
      </c>
      <c r="B182" s="96" t="s">
        <v>1083</v>
      </c>
      <c r="C182" s="101" t="s">
        <v>8496</v>
      </c>
      <c r="D182" s="108" t="s">
        <v>6192</v>
      </c>
      <c r="E182" s="108" t="s">
        <v>6193</v>
      </c>
    </row>
    <row r="183" spans="1:5" x14ac:dyDescent="0.2">
      <c r="A183" t="s">
        <v>8956</v>
      </c>
      <c r="B183" s="96" t="s">
        <v>165</v>
      </c>
      <c r="C183" s="101" t="s">
        <v>166</v>
      </c>
      <c r="D183" s="108" t="s">
        <v>8357</v>
      </c>
      <c r="E183" s="108" t="s">
        <v>6203</v>
      </c>
    </row>
    <row r="184" spans="1:5" x14ac:dyDescent="0.2">
      <c r="A184" t="s">
        <v>8957</v>
      </c>
      <c r="B184" s="96" t="s">
        <v>177</v>
      </c>
      <c r="C184" s="101" t="s">
        <v>178</v>
      </c>
      <c r="D184" s="108" t="s">
        <v>8357</v>
      </c>
      <c r="E184" s="108" t="s">
        <v>6207</v>
      </c>
    </row>
    <row r="185" spans="1:5" hidden="1" x14ac:dyDescent="0.2">
      <c r="A185" t="s">
        <v>8958</v>
      </c>
      <c r="B185" s="96" t="s">
        <v>8273</v>
      </c>
      <c r="C185" s="58" t="s">
        <v>8497</v>
      </c>
      <c r="D185" s="108" t="s">
        <v>6215</v>
      </c>
      <c r="E185" s="108" t="s">
        <v>6216</v>
      </c>
    </row>
    <row r="186" spans="1:5" hidden="1" x14ac:dyDescent="0.2">
      <c r="A186" t="s">
        <v>8959</v>
      </c>
      <c r="B186" s="96" t="s">
        <v>8348</v>
      </c>
      <c r="C186" s="94" t="s">
        <v>8423</v>
      </c>
      <c r="D186" s="108" t="s">
        <v>5017</v>
      </c>
      <c r="E186" s="108" t="s">
        <v>6252</v>
      </c>
    </row>
    <row r="187" spans="1:5" hidden="1" x14ac:dyDescent="0.2">
      <c r="A187" t="s">
        <v>8960</v>
      </c>
      <c r="B187" s="96" t="s">
        <v>8243</v>
      </c>
      <c r="C187" s="58" t="s">
        <v>8498</v>
      </c>
      <c r="D187" s="108" t="s">
        <v>6265</v>
      </c>
      <c r="E187" s="108" t="s">
        <v>6266</v>
      </c>
    </row>
    <row r="188" spans="1:5" x14ac:dyDescent="0.2">
      <c r="A188" t="s">
        <v>8961</v>
      </c>
      <c r="B188" s="109" t="s">
        <v>7830</v>
      </c>
      <c r="C188" s="95" t="s">
        <v>101</v>
      </c>
      <c r="D188" s="108" t="s">
        <v>6284</v>
      </c>
      <c r="E188" s="108" t="s">
        <v>5769</v>
      </c>
    </row>
    <row r="189" spans="1:5" hidden="1" x14ac:dyDescent="0.2">
      <c r="A189" t="s">
        <v>8962</v>
      </c>
      <c r="B189" s="96" t="s">
        <v>8275</v>
      </c>
      <c r="C189" s="58" t="s">
        <v>8499</v>
      </c>
      <c r="D189" s="108" t="s">
        <v>5018</v>
      </c>
      <c r="E189" s="108" t="s">
        <v>6266</v>
      </c>
    </row>
    <row r="190" spans="1:5" hidden="1" x14ac:dyDescent="0.2">
      <c r="A190" t="s">
        <v>8963</v>
      </c>
      <c r="B190" s="96" t="s">
        <v>8276</v>
      </c>
      <c r="C190" s="58" t="s">
        <v>8500</v>
      </c>
      <c r="D190" s="108" t="s">
        <v>6325</v>
      </c>
      <c r="E190" s="108" t="s">
        <v>6326</v>
      </c>
    </row>
    <row r="191" spans="1:5" hidden="1" x14ac:dyDescent="0.2">
      <c r="A191" t="s">
        <v>8964</v>
      </c>
      <c r="B191" s="96" t="s">
        <v>8277</v>
      </c>
      <c r="C191" s="58" t="s">
        <v>8501</v>
      </c>
      <c r="D191" s="108" t="s">
        <v>6328</v>
      </c>
      <c r="E191" s="108" t="s">
        <v>6329</v>
      </c>
    </row>
    <row r="192" spans="1:5" hidden="1" x14ac:dyDescent="0.2">
      <c r="A192" t="s">
        <v>8965</v>
      </c>
      <c r="B192" s="96" t="s">
        <v>8193</v>
      </c>
      <c r="C192" s="58" t="s">
        <v>8502</v>
      </c>
      <c r="D192" s="108" t="s">
        <v>8358</v>
      </c>
      <c r="E192" s="108" t="s">
        <v>6335</v>
      </c>
    </row>
    <row r="193" spans="1:5" hidden="1" x14ac:dyDescent="0.2">
      <c r="A193" t="s">
        <v>8966</v>
      </c>
      <c r="B193" s="96" t="s">
        <v>8194</v>
      </c>
      <c r="C193" s="58" t="s">
        <v>8503</v>
      </c>
      <c r="D193" s="108" t="s">
        <v>8359</v>
      </c>
      <c r="E193" s="108" t="s">
        <v>6338</v>
      </c>
    </row>
    <row r="194" spans="1:5" hidden="1" x14ac:dyDescent="0.2">
      <c r="A194" t="s">
        <v>8967</v>
      </c>
      <c r="B194" s="96" t="s">
        <v>8195</v>
      </c>
      <c r="C194" s="58" t="s">
        <v>8504</v>
      </c>
      <c r="D194" s="108" t="s">
        <v>8360</v>
      </c>
      <c r="E194" s="108" t="s">
        <v>6341</v>
      </c>
    </row>
    <row r="195" spans="1:5" hidden="1" x14ac:dyDescent="0.2">
      <c r="A195" t="s">
        <v>8968</v>
      </c>
      <c r="B195" s="96" t="s">
        <v>8196</v>
      </c>
      <c r="C195" s="58" t="s">
        <v>8505</v>
      </c>
      <c r="D195" s="108" t="s">
        <v>8361</v>
      </c>
      <c r="E195" s="108" t="s">
        <v>6344</v>
      </c>
    </row>
    <row r="196" spans="1:5" hidden="1" x14ac:dyDescent="0.2">
      <c r="A196" t="s">
        <v>8969</v>
      </c>
      <c r="B196" s="96" t="s">
        <v>8197</v>
      </c>
      <c r="C196" s="58" t="s">
        <v>8506</v>
      </c>
      <c r="D196" s="108" t="s">
        <v>8362</v>
      </c>
      <c r="E196" s="108" t="s">
        <v>6347</v>
      </c>
    </row>
    <row r="197" spans="1:5" hidden="1" x14ac:dyDescent="0.2">
      <c r="A197" t="s">
        <v>8970</v>
      </c>
      <c r="B197" s="96" t="s">
        <v>8198</v>
      </c>
      <c r="C197" s="58" t="s">
        <v>8507</v>
      </c>
      <c r="D197" s="108" t="s">
        <v>8363</v>
      </c>
      <c r="E197" s="108" t="s">
        <v>6350</v>
      </c>
    </row>
    <row r="198" spans="1:5" x14ac:dyDescent="0.2">
      <c r="A198" t="s">
        <v>8971</v>
      </c>
      <c r="B198" s="96" t="s">
        <v>8212</v>
      </c>
      <c r="C198" s="58" t="s">
        <v>8508</v>
      </c>
      <c r="D198" s="108" t="s">
        <v>8364</v>
      </c>
      <c r="E198" s="108" t="s">
        <v>6004</v>
      </c>
    </row>
    <row r="199" spans="1:5" x14ac:dyDescent="0.2">
      <c r="A199" t="s">
        <v>8972</v>
      </c>
      <c r="B199" s="96" t="s">
        <v>8213</v>
      </c>
      <c r="C199" s="58" t="s">
        <v>8509</v>
      </c>
      <c r="D199" s="108" t="s">
        <v>8365</v>
      </c>
      <c r="E199" s="108" t="s">
        <v>6004</v>
      </c>
    </row>
    <row r="200" spans="1:5" x14ac:dyDescent="0.2">
      <c r="A200" t="s">
        <v>8973</v>
      </c>
      <c r="B200" s="96" t="s">
        <v>8214</v>
      </c>
      <c r="C200" s="58" t="s">
        <v>8510</v>
      </c>
      <c r="D200" s="108" t="s">
        <v>8366</v>
      </c>
      <c r="E200" s="108" t="s">
        <v>6004</v>
      </c>
    </row>
    <row r="201" spans="1:5" x14ac:dyDescent="0.2">
      <c r="A201" t="s">
        <v>8974</v>
      </c>
      <c r="B201" s="96" t="s">
        <v>8215</v>
      </c>
      <c r="C201" s="58" t="s">
        <v>8511</v>
      </c>
      <c r="D201" s="108" t="s">
        <v>8367</v>
      </c>
      <c r="E201" s="108" t="s">
        <v>6004</v>
      </c>
    </row>
    <row r="202" spans="1:5" x14ac:dyDescent="0.2">
      <c r="A202" t="s">
        <v>8975</v>
      </c>
      <c r="B202" s="109" t="s">
        <v>7842</v>
      </c>
      <c r="C202" s="58" t="s">
        <v>8512</v>
      </c>
      <c r="D202" s="108" t="s">
        <v>6416</v>
      </c>
      <c r="E202" s="108" t="s">
        <v>6419</v>
      </c>
    </row>
    <row r="203" spans="1:5" x14ac:dyDescent="0.2">
      <c r="A203" t="s">
        <v>8976</v>
      </c>
      <c r="B203" s="112" t="s">
        <v>7843</v>
      </c>
      <c r="C203" s="58" t="s">
        <v>8513</v>
      </c>
      <c r="D203" s="108" t="s">
        <v>6416</v>
      </c>
      <c r="E203" s="108" t="s">
        <v>6421</v>
      </c>
    </row>
    <row r="204" spans="1:5" x14ac:dyDescent="0.2">
      <c r="A204" t="s">
        <v>8977</v>
      </c>
      <c r="B204" s="71" t="s">
        <v>7844</v>
      </c>
      <c r="C204" s="58" t="s">
        <v>8514</v>
      </c>
      <c r="D204" s="108" t="s">
        <v>6426</v>
      </c>
      <c r="E204" s="108" t="s">
        <v>6427</v>
      </c>
    </row>
    <row r="205" spans="1:5" x14ac:dyDescent="0.2">
      <c r="A205" t="s">
        <v>8978</v>
      </c>
      <c r="B205" s="71" t="s">
        <v>7845</v>
      </c>
      <c r="C205" s="58" t="s">
        <v>8515</v>
      </c>
      <c r="D205" s="108" t="s">
        <v>6416</v>
      </c>
      <c r="E205" s="108" t="s">
        <v>6448</v>
      </c>
    </row>
    <row r="206" spans="1:5" x14ac:dyDescent="0.2">
      <c r="A206" t="s">
        <v>8979</v>
      </c>
      <c r="B206" s="71" t="s">
        <v>7846</v>
      </c>
      <c r="C206" s="58" t="s">
        <v>8516</v>
      </c>
      <c r="D206" s="108" t="s">
        <v>6416</v>
      </c>
      <c r="E206" s="108" t="s">
        <v>6452</v>
      </c>
    </row>
    <row r="207" spans="1:5" hidden="1" x14ac:dyDescent="0.2">
      <c r="A207" t="s">
        <v>8980</v>
      </c>
      <c r="B207" s="96" t="s">
        <v>8278</v>
      </c>
      <c r="C207" s="58" t="s">
        <v>8517</v>
      </c>
      <c r="D207" s="108" t="s">
        <v>5367</v>
      </c>
      <c r="E207" s="108" t="s">
        <v>6489</v>
      </c>
    </row>
    <row r="208" spans="1:5" hidden="1" x14ac:dyDescent="0.2">
      <c r="A208" t="s">
        <v>8981</v>
      </c>
      <c r="B208" s="96" t="s">
        <v>8279</v>
      </c>
      <c r="C208" s="58" t="s">
        <v>8518</v>
      </c>
      <c r="D208" s="108" t="s">
        <v>5574</v>
      </c>
      <c r="E208" s="108" t="s">
        <v>6288</v>
      </c>
    </row>
    <row r="209" spans="1:5" x14ac:dyDescent="0.2">
      <c r="A209" t="s">
        <v>8982</v>
      </c>
      <c r="B209" s="96" t="s">
        <v>8216</v>
      </c>
      <c r="C209" s="58" t="s">
        <v>8519</v>
      </c>
      <c r="D209" s="108" t="s">
        <v>8368</v>
      </c>
      <c r="E209" s="108" t="s">
        <v>6004</v>
      </c>
    </row>
    <row r="210" spans="1:5" hidden="1" x14ac:dyDescent="0.2">
      <c r="A210" t="s">
        <v>8983</v>
      </c>
      <c r="B210" s="96" t="s">
        <v>8280</v>
      </c>
      <c r="C210" s="58" t="s">
        <v>8520</v>
      </c>
      <c r="D210" s="108" t="s">
        <v>8369</v>
      </c>
      <c r="E210" s="108" t="s">
        <v>8370</v>
      </c>
    </row>
    <row r="211" spans="1:5" hidden="1" x14ac:dyDescent="0.2">
      <c r="A211" t="s">
        <v>8984</v>
      </c>
      <c r="B211" s="97" t="s">
        <v>8187</v>
      </c>
      <c r="C211" s="58" t="s">
        <v>379</v>
      </c>
      <c r="D211" s="108" t="s">
        <v>8371</v>
      </c>
      <c r="E211" s="108" t="s">
        <v>8372</v>
      </c>
    </row>
    <row r="212" spans="1:5" hidden="1" x14ac:dyDescent="0.2">
      <c r="A212" t="s">
        <v>8985</v>
      </c>
      <c r="B212" s="71" t="s">
        <v>8188</v>
      </c>
      <c r="C212" s="58" t="s">
        <v>8108</v>
      </c>
      <c r="D212" s="108" t="s">
        <v>6128</v>
      </c>
      <c r="E212" s="108" t="s">
        <v>6457</v>
      </c>
    </row>
    <row r="213" spans="1:5" hidden="1" x14ac:dyDescent="0.2">
      <c r="A213" t="s">
        <v>8986</v>
      </c>
      <c r="B213" s="96" t="s">
        <v>8281</v>
      </c>
      <c r="C213" s="58" t="s">
        <v>8521</v>
      </c>
      <c r="D213" s="108" t="s">
        <v>8373</v>
      </c>
      <c r="E213" s="108" t="s">
        <v>8370</v>
      </c>
    </row>
    <row r="214" spans="1:5" x14ac:dyDescent="0.2">
      <c r="A214" t="s">
        <v>8987</v>
      </c>
      <c r="B214" s="96" t="s">
        <v>8217</v>
      </c>
      <c r="C214" s="58" t="s">
        <v>8522</v>
      </c>
      <c r="D214" s="108" t="s">
        <v>6679</v>
      </c>
      <c r="E214" s="108" t="s">
        <v>6680</v>
      </c>
    </row>
    <row r="215" spans="1:5" hidden="1" x14ac:dyDescent="0.2">
      <c r="A215" t="s">
        <v>8988</v>
      </c>
      <c r="B215" s="96" t="s">
        <v>8282</v>
      </c>
      <c r="C215" s="58" t="s">
        <v>8111</v>
      </c>
      <c r="D215" s="108" t="s">
        <v>6686</v>
      </c>
      <c r="E215" s="108" t="s">
        <v>6687</v>
      </c>
    </row>
    <row r="216" spans="1:5" hidden="1" x14ac:dyDescent="0.2">
      <c r="A216" t="s">
        <v>8989</v>
      </c>
      <c r="B216" s="96" t="s">
        <v>8199</v>
      </c>
      <c r="C216" s="58" t="s">
        <v>8523</v>
      </c>
      <c r="D216" s="108" t="s">
        <v>8374</v>
      </c>
      <c r="E216" s="108" t="s">
        <v>6537</v>
      </c>
    </row>
    <row r="217" spans="1:5" hidden="1" x14ac:dyDescent="0.2">
      <c r="A217" t="s">
        <v>8990</v>
      </c>
      <c r="B217" s="96" t="s">
        <v>8283</v>
      </c>
      <c r="C217" s="58" t="s">
        <v>8524</v>
      </c>
      <c r="D217" s="108" t="s">
        <v>6676</v>
      </c>
      <c r="E217" s="108" t="s">
        <v>5240</v>
      </c>
    </row>
    <row r="218" spans="1:5" hidden="1" x14ac:dyDescent="0.2">
      <c r="A218" t="s">
        <v>8991</v>
      </c>
      <c r="B218" s="96" t="s">
        <v>8207</v>
      </c>
      <c r="C218" s="58" t="s">
        <v>8525</v>
      </c>
      <c r="D218" s="108" t="s">
        <v>8375</v>
      </c>
      <c r="E218" s="108" t="s">
        <v>5240</v>
      </c>
    </row>
    <row r="219" spans="1:5" x14ac:dyDescent="0.2">
      <c r="A219" t="s">
        <v>8992</v>
      </c>
      <c r="B219" s="96" t="s">
        <v>8218</v>
      </c>
      <c r="C219" s="58" t="s">
        <v>8526</v>
      </c>
      <c r="D219" s="108" t="s">
        <v>8376</v>
      </c>
      <c r="E219" s="108" t="s">
        <v>6724</v>
      </c>
    </row>
    <row r="220" spans="1:5" hidden="1" x14ac:dyDescent="0.2">
      <c r="A220" t="s">
        <v>8993</v>
      </c>
      <c r="B220" s="96" t="s">
        <v>8240</v>
      </c>
      <c r="C220" s="101" t="s">
        <v>8527</v>
      </c>
      <c r="D220" s="108" t="s">
        <v>6280</v>
      </c>
      <c r="E220" s="108" t="s">
        <v>8377</v>
      </c>
    </row>
    <row r="221" spans="1:5" x14ac:dyDescent="0.2">
      <c r="A221" t="s">
        <v>8994</v>
      </c>
      <c r="B221" s="96" t="s">
        <v>8219</v>
      </c>
      <c r="C221" s="58" t="s">
        <v>8528</v>
      </c>
      <c r="D221" s="108" t="s">
        <v>8378</v>
      </c>
      <c r="E221" s="108" t="s">
        <v>6775</v>
      </c>
    </row>
    <row r="222" spans="1:5" hidden="1" x14ac:dyDescent="0.2">
      <c r="A222" t="s">
        <v>8995</v>
      </c>
      <c r="B222" s="96" t="s">
        <v>8206</v>
      </c>
      <c r="C222" s="58" t="s">
        <v>8473</v>
      </c>
      <c r="D222" s="108" t="s">
        <v>8379</v>
      </c>
      <c r="E222" s="108" t="s">
        <v>5240</v>
      </c>
    </row>
    <row r="223" spans="1:5" hidden="1" x14ac:dyDescent="0.2">
      <c r="A223" t="s">
        <v>8996</v>
      </c>
      <c r="B223" s="96" t="s">
        <v>8207</v>
      </c>
      <c r="C223" s="58" t="s">
        <v>8525</v>
      </c>
      <c r="D223" s="108" t="s">
        <v>8380</v>
      </c>
      <c r="E223" s="108" t="s">
        <v>5240</v>
      </c>
    </row>
    <row r="224" spans="1:5" hidden="1" x14ac:dyDescent="0.2">
      <c r="A224" t="s">
        <v>8997</v>
      </c>
      <c r="B224" s="96" t="s">
        <v>8284</v>
      </c>
      <c r="C224" s="95" t="s">
        <v>8529</v>
      </c>
      <c r="D224" s="108" t="s">
        <v>6883</v>
      </c>
      <c r="E224" s="108" t="s">
        <v>6872</v>
      </c>
    </row>
    <row r="225" spans="1:5" hidden="1" x14ac:dyDescent="0.2">
      <c r="A225" t="s">
        <v>8998</v>
      </c>
      <c r="B225" s="96" t="s">
        <v>8285</v>
      </c>
      <c r="C225" s="58" t="s">
        <v>8530</v>
      </c>
      <c r="D225" s="108" t="s">
        <v>5443</v>
      </c>
      <c r="E225" s="108" t="s">
        <v>6948</v>
      </c>
    </row>
    <row r="226" spans="1:5" hidden="1" x14ac:dyDescent="0.2">
      <c r="A226" t="s">
        <v>8999</v>
      </c>
      <c r="B226" s="96" t="s">
        <v>8286</v>
      </c>
      <c r="C226" s="58" t="s">
        <v>8531</v>
      </c>
      <c r="D226" s="108" t="s">
        <v>5129</v>
      </c>
      <c r="E226" s="108" t="s">
        <v>7025</v>
      </c>
    </row>
    <row r="227" spans="1:5" hidden="1" x14ac:dyDescent="0.2">
      <c r="A227" t="s">
        <v>9000</v>
      </c>
      <c r="B227" s="96" t="s">
        <v>8287</v>
      </c>
      <c r="C227" s="58" t="s">
        <v>8532</v>
      </c>
      <c r="D227" s="108" t="s">
        <v>7037</v>
      </c>
      <c r="E227" s="108" t="s">
        <v>6360</v>
      </c>
    </row>
    <row r="228" spans="1:5" hidden="1" x14ac:dyDescent="0.2">
      <c r="A228" t="s">
        <v>9001</v>
      </c>
      <c r="B228" s="96" t="s">
        <v>8245</v>
      </c>
      <c r="C228" s="58" t="s">
        <v>8533</v>
      </c>
      <c r="D228" s="107" t="s">
        <v>8381</v>
      </c>
      <c r="E228" s="107" t="s">
        <v>7607</v>
      </c>
    </row>
    <row r="229" spans="1:5" hidden="1" x14ac:dyDescent="0.2">
      <c r="A229" t="s">
        <v>9002</v>
      </c>
      <c r="B229" s="96" t="s">
        <v>8246</v>
      </c>
      <c r="C229" s="58" t="s">
        <v>8534</v>
      </c>
      <c r="D229" s="108" t="s">
        <v>8382</v>
      </c>
      <c r="E229" s="108" t="s">
        <v>7048</v>
      </c>
    </row>
    <row r="230" spans="1:5" hidden="1" x14ac:dyDescent="0.2">
      <c r="A230" t="s">
        <v>9003</v>
      </c>
      <c r="B230" s="96" t="s">
        <v>8288</v>
      </c>
      <c r="C230" s="101" t="s">
        <v>8535</v>
      </c>
      <c r="D230" s="108" t="s">
        <v>7090</v>
      </c>
      <c r="E230" s="108" t="s">
        <v>7091</v>
      </c>
    </row>
    <row r="231" spans="1:5" x14ac:dyDescent="0.2">
      <c r="A231" t="s">
        <v>9004</v>
      </c>
      <c r="B231" s="96" t="s">
        <v>145</v>
      </c>
      <c r="C231" s="101" t="s">
        <v>146</v>
      </c>
      <c r="D231" s="108" t="s">
        <v>8383</v>
      </c>
      <c r="E231" s="108" t="s">
        <v>6200</v>
      </c>
    </row>
    <row r="232" spans="1:5" x14ac:dyDescent="0.2">
      <c r="A232" t="s">
        <v>9005</v>
      </c>
      <c r="B232" s="96" t="s">
        <v>187</v>
      </c>
      <c r="C232" s="101" t="s">
        <v>8536</v>
      </c>
      <c r="D232" s="108" t="s">
        <v>2070</v>
      </c>
      <c r="E232" s="108" t="s">
        <v>7097</v>
      </c>
    </row>
    <row r="233" spans="1:5" hidden="1" x14ac:dyDescent="0.2">
      <c r="A233" t="s">
        <v>9006</v>
      </c>
      <c r="B233" s="96" t="s">
        <v>8289</v>
      </c>
      <c r="C233" s="58" t="s">
        <v>8537</v>
      </c>
      <c r="D233" s="108" t="s">
        <v>8384</v>
      </c>
      <c r="E233" s="108">
        <v>639</v>
      </c>
    </row>
    <row r="234" spans="1:5" hidden="1" x14ac:dyDescent="0.2">
      <c r="A234" t="s">
        <v>9007</v>
      </c>
      <c r="B234" s="96" t="s">
        <v>8290</v>
      </c>
      <c r="C234" s="58" t="s">
        <v>8538</v>
      </c>
      <c r="D234" s="108" t="s">
        <v>8385</v>
      </c>
      <c r="E234" s="108" t="s">
        <v>7106</v>
      </c>
    </row>
    <row r="235" spans="1:5" hidden="1" x14ac:dyDescent="0.2">
      <c r="A235" t="s">
        <v>9008</v>
      </c>
      <c r="B235" s="96" t="s">
        <v>8244</v>
      </c>
      <c r="C235" s="58" t="s">
        <v>8128</v>
      </c>
      <c r="D235" s="108" t="s">
        <v>7117</v>
      </c>
      <c r="E235" s="108" t="s">
        <v>7118</v>
      </c>
    </row>
    <row r="236" spans="1:5" hidden="1" x14ac:dyDescent="0.2">
      <c r="A236" t="s">
        <v>8539</v>
      </c>
      <c r="B236" s="96" t="s">
        <v>8306</v>
      </c>
      <c r="C236" s="58" t="s">
        <v>8539</v>
      </c>
      <c r="D236" s="108" t="s">
        <v>5328</v>
      </c>
      <c r="E236" s="108" t="s">
        <v>7128</v>
      </c>
    </row>
    <row r="237" spans="1:5" x14ac:dyDescent="0.2">
      <c r="A237" t="s">
        <v>9009</v>
      </c>
      <c r="B237" s="96" t="s">
        <v>127</v>
      </c>
      <c r="C237" s="101" t="s">
        <v>128</v>
      </c>
      <c r="D237" s="108" t="s">
        <v>8386</v>
      </c>
      <c r="E237" s="108" t="s">
        <v>7095</v>
      </c>
    </row>
    <row r="238" spans="1:5" hidden="1" x14ac:dyDescent="0.2">
      <c r="A238" t="s">
        <v>9010</v>
      </c>
      <c r="B238" s="96" t="s">
        <v>8241</v>
      </c>
      <c r="C238" s="101" t="s">
        <v>8540</v>
      </c>
      <c r="D238" s="108" t="s">
        <v>7186</v>
      </c>
      <c r="E238" s="108" t="s">
        <v>7189</v>
      </c>
    </row>
    <row r="239" spans="1:5" hidden="1" x14ac:dyDescent="0.2">
      <c r="A239" t="s">
        <v>8541</v>
      </c>
      <c r="B239" s="96" t="s">
        <v>8307</v>
      </c>
      <c r="C239" s="58" t="s">
        <v>8541</v>
      </c>
      <c r="D239" s="108" t="s">
        <v>5326</v>
      </c>
      <c r="E239" s="108" t="s">
        <v>7204</v>
      </c>
    </row>
    <row r="240" spans="1:5" hidden="1" x14ac:dyDescent="0.2">
      <c r="A240" t="s">
        <v>9011</v>
      </c>
      <c r="B240" s="96" t="s">
        <v>982</v>
      </c>
      <c r="C240" s="101" t="s">
        <v>983</v>
      </c>
      <c r="D240" s="108" t="s">
        <v>7256</v>
      </c>
      <c r="E240" s="108" t="s">
        <v>7253</v>
      </c>
    </row>
    <row r="241" spans="1:5" hidden="1" x14ac:dyDescent="0.2">
      <c r="A241" t="s">
        <v>8542</v>
      </c>
      <c r="B241" s="96" t="s">
        <v>8308</v>
      </c>
      <c r="C241" s="58" t="s">
        <v>8542</v>
      </c>
      <c r="D241" s="108" t="s">
        <v>7273</v>
      </c>
      <c r="E241" s="108" t="s">
        <v>7274</v>
      </c>
    </row>
    <row r="242" spans="1:5" hidden="1" x14ac:dyDescent="0.2">
      <c r="A242" t="s">
        <v>8543</v>
      </c>
      <c r="B242" s="96" t="s">
        <v>8309</v>
      </c>
      <c r="C242" s="58" t="s">
        <v>8543</v>
      </c>
      <c r="D242" s="108" t="s">
        <v>7278</v>
      </c>
      <c r="E242" s="108" t="s">
        <v>7279</v>
      </c>
    </row>
    <row r="243" spans="1:5" hidden="1" x14ac:dyDescent="0.2">
      <c r="A243" t="s">
        <v>8544</v>
      </c>
      <c r="B243" s="96" t="s">
        <v>8310</v>
      </c>
      <c r="C243" s="58" t="s">
        <v>8544</v>
      </c>
      <c r="D243" s="108" t="s">
        <v>5328</v>
      </c>
      <c r="E243" s="108" t="s">
        <v>7281</v>
      </c>
    </row>
    <row r="244" spans="1:5" hidden="1" x14ac:dyDescent="0.2">
      <c r="A244" t="s">
        <v>9012</v>
      </c>
      <c r="B244" s="96" t="s">
        <v>8291</v>
      </c>
      <c r="C244" s="58" t="s">
        <v>8545</v>
      </c>
      <c r="D244" s="108" t="s">
        <v>7307</v>
      </c>
      <c r="E244" s="108">
        <v>0</v>
      </c>
    </row>
    <row r="245" spans="1:5" hidden="1" x14ac:dyDescent="0.2">
      <c r="A245" t="s">
        <v>9013</v>
      </c>
      <c r="B245" s="96" t="s">
        <v>8292</v>
      </c>
      <c r="C245" s="58" t="s">
        <v>8546</v>
      </c>
      <c r="D245" s="108" t="s">
        <v>7335</v>
      </c>
      <c r="E245" s="108">
        <v>0</v>
      </c>
    </row>
    <row r="246" spans="1:5" x14ac:dyDescent="0.2">
      <c r="A246" t="s">
        <v>9014</v>
      </c>
      <c r="B246" s="96" t="s">
        <v>149</v>
      </c>
      <c r="C246" s="101" t="s">
        <v>150</v>
      </c>
      <c r="D246" s="108" t="s">
        <v>2070</v>
      </c>
      <c r="E246" s="108" t="s">
        <v>8387</v>
      </c>
    </row>
    <row r="247" spans="1:5" x14ac:dyDescent="0.2">
      <c r="A247" t="s">
        <v>9015</v>
      </c>
      <c r="B247" s="96" t="s">
        <v>8220</v>
      </c>
      <c r="C247" s="101" t="s">
        <v>8547</v>
      </c>
      <c r="D247" s="108" t="s">
        <v>2070</v>
      </c>
      <c r="E247" s="108" t="s">
        <v>8388</v>
      </c>
    </row>
    <row r="248" spans="1:5" x14ac:dyDescent="0.2">
      <c r="A248" t="s">
        <v>9016</v>
      </c>
      <c r="B248" s="96" t="s">
        <v>8221</v>
      </c>
      <c r="C248" s="101" t="s">
        <v>8548</v>
      </c>
      <c r="D248" s="108" t="s">
        <v>2070</v>
      </c>
      <c r="E248" s="108" t="s">
        <v>8389</v>
      </c>
    </row>
    <row r="249" spans="1:5" hidden="1" x14ac:dyDescent="0.2">
      <c r="A249" t="s">
        <v>9017</v>
      </c>
      <c r="B249" s="96" t="s">
        <v>7837</v>
      </c>
      <c r="C249" s="101" t="s">
        <v>8549</v>
      </c>
      <c r="D249" s="108" t="s">
        <v>8390</v>
      </c>
      <c r="E249" s="107" t="s">
        <v>7838</v>
      </c>
    </row>
    <row r="250" spans="1:5" x14ac:dyDescent="0.2">
      <c r="A250" t="s">
        <v>9018</v>
      </c>
      <c r="B250" s="71" t="s">
        <v>7847</v>
      </c>
      <c r="C250" s="58" t="s">
        <v>8550</v>
      </c>
      <c r="D250" s="108" t="s">
        <v>7389</v>
      </c>
      <c r="E250" s="107" t="s">
        <v>7840</v>
      </c>
    </row>
    <row r="251" spans="1:5" hidden="1" x14ac:dyDescent="0.2">
      <c r="A251" t="s">
        <v>9019</v>
      </c>
      <c r="B251" s="96" t="s">
        <v>8239</v>
      </c>
      <c r="C251" s="58" t="s">
        <v>8551</v>
      </c>
      <c r="D251" s="108" t="s">
        <v>7434</v>
      </c>
      <c r="E251" s="108">
        <v>0</v>
      </c>
    </row>
    <row r="252" spans="1:5" x14ac:dyDescent="0.2">
      <c r="A252" t="s">
        <v>9020</v>
      </c>
      <c r="B252" s="71" t="s">
        <v>7848</v>
      </c>
      <c r="C252" s="58" t="s">
        <v>8552</v>
      </c>
      <c r="D252" s="108" t="s">
        <v>5307</v>
      </c>
      <c r="E252" s="108" t="s">
        <v>7457</v>
      </c>
    </row>
    <row r="253" spans="1:5" hidden="1" x14ac:dyDescent="0.2">
      <c r="A253" t="s">
        <v>9021</v>
      </c>
      <c r="B253" s="96" t="s">
        <v>8293</v>
      </c>
      <c r="C253" s="58" t="s">
        <v>8553</v>
      </c>
      <c r="D253" s="108" t="s">
        <v>7461</v>
      </c>
      <c r="E253" s="108">
        <v>0</v>
      </c>
    </row>
    <row r="254" spans="1:5" x14ac:dyDescent="0.2">
      <c r="A254" t="s">
        <v>9022</v>
      </c>
      <c r="B254" s="71" t="s">
        <v>7849</v>
      </c>
      <c r="C254" s="58" t="s">
        <v>8554</v>
      </c>
      <c r="D254" s="108" t="s">
        <v>2157</v>
      </c>
      <c r="E254" s="108" t="s">
        <v>7507</v>
      </c>
    </row>
    <row r="255" spans="1:5" hidden="1" x14ac:dyDescent="0.2">
      <c r="A255" t="s">
        <v>9023</v>
      </c>
      <c r="B255" s="96" t="s">
        <v>8294</v>
      </c>
      <c r="C255" s="58" t="s">
        <v>8555</v>
      </c>
      <c r="D255" s="108" t="s">
        <v>7515</v>
      </c>
      <c r="E255" s="108">
        <v>0</v>
      </c>
    </row>
    <row r="256" spans="1:5" hidden="1" x14ac:dyDescent="0.2">
      <c r="A256" t="s">
        <v>9024</v>
      </c>
      <c r="B256" s="96" t="s">
        <v>8295</v>
      </c>
      <c r="C256" s="58" t="s">
        <v>8556</v>
      </c>
      <c r="D256" s="108" t="s">
        <v>7529</v>
      </c>
      <c r="E256" s="108">
        <v>0</v>
      </c>
    </row>
    <row r="257" spans="1:5" x14ac:dyDescent="0.2">
      <c r="A257" t="s">
        <v>9025</v>
      </c>
      <c r="B257" s="71" t="s">
        <v>7850</v>
      </c>
      <c r="C257" s="58" t="s">
        <v>8557</v>
      </c>
      <c r="D257" s="108" t="s">
        <v>7389</v>
      </c>
      <c r="E257" s="108" t="s">
        <v>5403</v>
      </c>
    </row>
    <row r="258" spans="1:5" hidden="1" x14ac:dyDescent="0.2">
      <c r="A258" t="s">
        <v>9026</v>
      </c>
      <c r="B258" s="96" t="s">
        <v>8296</v>
      </c>
      <c r="C258" s="58" t="s">
        <v>8558</v>
      </c>
      <c r="D258" s="108" t="s">
        <v>7536</v>
      </c>
      <c r="E258" s="108">
        <v>0</v>
      </c>
    </row>
    <row r="259" spans="1:5" hidden="1" x14ac:dyDescent="0.2">
      <c r="A259" t="s">
        <v>9027</v>
      </c>
      <c r="B259" s="96" t="s">
        <v>8311</v>
      </c>
      <c r="C259" s="58" t="s">
        <v>8559</v>
      </c>
      <c r="D259" s="108" t="s">
        <v>7551</v>
      </c>
      <c r="E259" s="108" t="s">
        <v>2533</v>
      </c>
    </row>
    <row r="260" spans="1:5" hidden="1" x14ac:dyDescent="0.2">
      <c r="A260" t="s">
        <v>9028</v>
      </c>
      <c r="B260" s="96" t="s">
        <v>560</v>
      </c>
      <c r="C260" s="101" t="s">
        <v>561</v>
      </c>
      <c r="D260" s="108" t="s">
        <v>7553</v>
      </c>
      <c r="E260" s="108" t="s">
        <v>7554</v>
      </c>
    </row>
    <row r="261" spans="1:5" hidden="1" x14ac:dyDescent="0.2">
      <c r="A261" t="s">
        <v>9029</v>
      </c>
      <c r="B261" s="96" t="s">
        <v>8297</v>
      </c>
      <c r="C261" s="103" t="s">
        <v>8560</v>
      </c>
      <c r="D261" s="119" t="s">
        <v>7664</v>
      </c>
      <c r="E261" s="120"/>
    </row>
    <row r="262" spans="1:5" hidden="1" x14ac:dyDescent="0.2">
      <c r="A262" t="s">
        <v>9030</v>
      </c>
      <c r="B262" s="96" t="s">
        <v>8312</v>
      </c>
      <c r="C262" s="101" t="s">
        <v>8561</v>
      </c>
      <c r="D262" s="119" t="s">
        <v>7666</v>
      </c>
      <c r="E262" s="121" t="s">
        <v>7667</v>
      </c>
    </row>
    <row r="263" spans="1:5" hidden="1" x14ac:dyDescent="0.2">
      <c r="A263" t="s">
        <v>9031</v>
      </c>
      <c r="B263" s="96" t="s">
        <v>8313</v>
      </c>
      <c r="C263" s="101" t="s">
        <v>8562</v>
      </c>
      <c r="D263" s="119" t="s">
        <v>7666</v>
      </c>
      <c r="E263" s="121" t="s">
        <v>7669</v>
      </c>
    </row>
    <row r="264" spans="1:5" hidden="1" x14ac:dyDescent="0.2">
      <c r="A264" t="s">
        <v>9032</v>
      </c>
      <c r="B264" s="96" t="s">
        <v>8314</v>
      </c>
      <c r="C264" s="101" t="s">
        <v>8563</v>
      </c>
      <c r="D264" s="119" t="s">
        <v>7670</v>
      </c>
      <c r="E264" s="121" t="s">
        <v>7671</v>
      </c>
    </row>
    <row r="265" spans="1:5" hidden="1" x14ac:dyDescent="0.2">
      <c r="A265" t="s">
        <v>9033</v>
      </c>
      <c r="B265" s="96" t="s">
        <v>8315</v>
      </c>
      <c r="C265" s="101" t="s">
        <v>8564</v>
      </c>
      <c r="D265" s="119" t="s">
        <v>7670</v>
      </c>
      <c r="E265" s="121" t="s">
        <v>7672</v>
      </c>
    </row>
    <row r="266" spans="1:5" hidden="1" x14ac:dyDescent="0.2">
      <c r="A266" t="s">
        <v>9034</v>
      </c>
      <c r="B266" s="96" t="s">
        <v>8316</v>
      </c>
      <c r="C266" s="101" t="s">
        <v>8565</v>
      </c>
      <c r="D266" s="119" t="s">
        <v>7673</v>
      </c>
      <c r="E266" s="121" t="s">
        <v>7674</v>
      </c>
    </row>
    <row r="267" spans="1:5" hidden="1" x14ac:dyDescent="0.2">
      <c r="A267" t="s">
        <v>9035</v>
      </c>
      <c r="B267" s="96" t="s">
        <v>8317</v>
      </c>
      <c r="C267" s="101" t="s">
        <v>8566</v>
      </c>
      <c r="D267" s="119" t="s">
        <v>7675</v>
      </c>
      <c r="E267" s="121" t="s">
        <v>7676</v>
      </c>
    </row>
    <row r="268" spans="1:5" hidden="1" x14ac:dyDescent="0.2">
      <c r="A268" t="s">
        <v>9036</v>
      </c>
      <c r="B268" s="96" t="s">
        <v>8318</v>
      </c>
      <c r="C268" s="101" t="s">
        <v>8567</v>
      </c>
      <c r="D268" s="119" t="s">
        <v>7666</v>
      </c>
      <c r="E268" s="121" t="s">
        <v>7677</v>
      </c>
    </row>
    <row r="269" spans="1:5" hidden="1" x14ac:dyDescent="0.2">
      <c r="A269" t="s">
        <v>9037</v>
      </c>
      <c r="B269" s="96" t="s">
        <v>8319</v>
      </c>
      <c r="C269" s="101" t="s">
        <v>8568</v>
      </c>
      <c r="D269" s="119" t="s">
        <v>7675</v>
      </c>
      <c r="E269" s="121" t="s">
        <v>7678</v>
      </c>
    </row>
    <row r="270" spans="1:5" hidden="1" x14ac:dyDescent="0.2">
      <c r="A270" t="s">
        <v>9038</v>
      </c>
      <c r="B270" s="96" t="s">
        <v>8320</v>
      </c>
      <c r="C270" s="101" t="s">
        <v>8569</v>
      </c>
      <c r="D270" s="119" t="s">
        <v>7679</v>
      </c>
      <c r="E270" s="119" t="s">
        <v>7680</v>
      </c>
    </row>
    <row r="271" spans="1:5" hidden="1" x14ac:dyDescent="0.2">
      <c r="A271" t="s">
        <v>9039</v>
      </c>
      <c r="B271" s="96" t="s">
        <v>8298</v>
      </c>
      <c r="C271" s="103" t="s">
        <v>8570</v>
      </c>
      <c r="D271" s="119" t="s">
        <v>7681</v>
      </c>
      <c r="E271" s="120"/>
    </row>
    <row r="272" spans="1:5" hidden="1" x14ac:dyDescent="0.2">
      <c r="A272" t="s">
        <v>9040</v>
      </c>
      <c r="B272" s="96" t="s">
        <v>8299</v>
      </c>
      <c r="C272" s="103" t="s">
        <v>8571</v>
      </c>
      <c r="D272" s="119" t="s">
        <v>7683</v>
      </c>
      <c r="E272" s="120"/>
    </row>
    <row r="273" spans="1:5" hidden="1" x14ac:dyDescent="0.2">
      <c r="A273" t="s">
        <v>9041</v>
      </c>
      <c r="B273" s="96" t="s">
        <v>8300</v>
      </c>
      <c r="C273" s="103" t="s">
        <v>8159</v>
      </c>
      <c r="D273" s="119" t="s">
        <v>7684</v>
      </c>
      <c r="E273" s="120"/>
    </row>
    <row r="274" spans="1:5" hidden="1" x14ac:dyDescent="0.2">
      <c r="A274" t="s">
        <v>9042</v>
      </c>
      <c r="B274" s="96" t="s">
        <v>8301</v>
      </c>
      <c r="C274" s="58" t="s">
        <v>8572</v>
      </c>
      <c r="D274" s="119" t="s">
        <v>7686</v>
      </c>
      <c r="E274" s="120"/>
    </row>
    <row r="275" spans="1:5" hidden="1" x14ac:dyDescent="0.2">
      <c r="A275" t="s">
        <v>9043</v>
      </c>
      <c r="B275" s="96" t="s">
        <v>8302</v>
      </c>
      <c r="C275" s="103" t="s">
        <v>8573</v>
      </c>
      <c r="D275" s="119" t="s">
        <v>7688</v>
      </c>
      <c r="E275" s="120"/>
    </row>
    <row r="276" spans="1:5" hidden="1" x14ac:dyDescent="0.2">
      <c r="A276" t="s">
        <v>9044</v>
      </c>
      <c r="B276" s="96" t="s">
        <v>8303</v>
      </c>
      <c r="C276" s="103" t="s">
        <v>8162</v>
      </c>
      <c r="D276" s="119" t="s">
        <v>7689</v>
      </c>
      <c r="E276" s="120"/>
    </row>
    <row r="277" spans="1:5" hidden="1" x14ac:dyDescent="0.2">
      <c r="A277" t="s">
        <v>9045</v>
      </c>
      <c r="B277" s="96" t="s">
        <v>8304</v>
      </c>
      <c r="C277" s="103" t="s">
        <v>8574</v>
      </c>
      <c r="D277" s="119" t="s">
        <v>7690</v>
      </c>
      <c r="E277" s="119" t="s">
        <v>7691</v>
      </c>
    </row>
    <row r="278" spans="1:5" hidden="1" x14ac:dyDescent="0.2">
      <c r="A278" t="s">
        <v>9046</v>
      </c>
      <c r="B278" s="96" t="s">
        <v>8200</v>
      </c>
      <c r="C278" s="103" t="s">
        <v>8575</v>
      </c>
      <c r="D278" s="119" t="s">
        <v>7695</v>
      </c>
      <c r="E278" s="120"/>
    </row>
    <row r="279" spans="1:5" hidden="1" x14ac:dyDescent="0.2">
      <c r="A279" t="s">
        <v>9047</v>
      </c>
      <c r="B279" s="96" t="s">
        <v>8247</v>
      </c>
      <c r="C279" s="103" t="s">
        <v>8576</v>
      </c>
      <c r="D279" s="121" t="s">
        <v>7696</v>
      </c>
      <c r="E279" s="119" t="s">
        <v>7697</v>
      </c>
    </row>
    <row r="280" spans="1:5" hidden="1" x14ac:dyDescent="0.2">
      <c r="A280" t="s">
        <v>9048</v>
      </c>
      <c r="B280" s="96" t="s">
        <v>8248</v>
      </c>
      <c r="C280" s="104" t="s">
        <v>8577</v>
      </c>
      <c r="D280" s="121" t="s">
        <v>7699</v>
      </c>
      <c r="E280" s="121" t="s">
        <v>7700</v>
      </c>
    </row>
    <row r="281" spans="1:5" hidden="1" x14ac:dyDescent="0.2">
      <c r="A281" t="s">
        <v>9049</v>
      </c>
      <c r="B281" s="96" t="s">
        <v>8249</v>
      </c>
      <c r="C281" s="104" t="s">
        <v>8578</v>
      </c>
      <c r="D281" s="121" t="s">
        <v>7701</v>
      </c>
      <c r="E281" s="121" t="s">
        <v>7702</v>
      </c>
    </row>
    <row r="282" spans="1:5" hidden="1" x14ac:dyDescent="0.2">
      <c r="A282" t="s">
        <v>9050</v>
      </c>
      <c r="B282" s="96" t="s">
        <v>8250</v>
      </c>
      <c r="C282" s="104" t="s">
        <v>8579</v>
      </c>
      <c r="D282" s="121" t="s">
        <v>7699</v>
      </c>
      <c r="E282" s="121" t="s">
        <v>7703</v>
      </c>
    </row>
    <row r="283" spans="1:5" hidden="1" x14ac:dyDescent="0.2">
      <c r="A283" t="s">
        <v>9051</v>
      </c>
      <c r="B283" s="96" t="s">
        <v>8251</v>
      </c>
      <c r="C283" s="104" t="s">
        <v>8580</v>
      </c>
      <c r="D283" s="121" t="s">
        <v>7704</v>
      </c>
      <c r="E283" s="121" t="s">
        <v>7705</v>
      </c>
    </row>
    <row r="284" spans="1:5" hidden="1" x14ac:dyDescent="0.2">
      <c r="A284" t="s">
        <v>9052</v>
      </c>
      <c r="B284" s="96" t="s">
        <v>8252</v>
      </c>
      <c r="C284" s="104" t="s">
        <v>8581</v>
      </c>
      <c r="D284" s="121" t="s">
        <v>7706</v>
      </c>
      <c r="E284" s="121" t="s">
        <v>7707</v>
      </c>
    </row>
    <row r="285" spans="1:5" hidden="1" x14ac:dyDescent="0.2">
      <c r="A285" t="s">
        <v>9053</v>
      </c>
      <c r="B285" s="96" t="s">
        <v>8253</v>
      </c>
      <c r="C285" s="103" t="s">
        <v>8582</v>
      </c>
      <c r="D285" s="121" t="s">
        <v>7708</v>
      </c>
      <c r="E285" s="119" t="s">
        <v>7709</v>
      </c>
    </row>
    <row r="286" spans="1:5" hidden="1" x14ac:dyDescent="0.2">
      <c r="A286" t="s">
        <v>9054</v>
      </c>
      <c r="B286" s="96" t="s">
        <v>8254</v>
      </c>
      <c r="C286" s="103" t="s">
        <v>8583</v>
      </c>
      <c r="D286" s="121" t="s">
        <v>7710</v>
      </c>
      <c r="E286" s="119" t="s">
        <v>7711</v>
      </c>
    </row>
    <row r="287" spans="1:5" hidden="1" x14ac:dyDescent="0.2">
      <c r="A287" t="s">
        <v>9055</v>
      </c>
      <c r="B287" s="96" t="s">
        <v>8255</v>
      </c>
      <c r="C287" s="104" t="s">
        <v>8584</v>
      </c>
      <c r="D287" s="121" t="s">
        <v>7712</v>
      </c>
      <c r="E287" s="121" t="s">
        <v>7713</v>
      </c>
    </row>
    <row r="288" spans="1:5" hidden="1" x14ac:dyDescent="0.2">
      <c r="A288" t="s">
        <v>9056</v>
      </c>
      <c r="B288" s="96" t="s">
        <v>8350</v>
      </c>
      <c r="C288" s="103" t="s">
        <v>8475</v>
      </c>
      <c r="D288" s="121" t="s">
        <v>7714</v>
      </c>
      <c r="E288" s="119" t="s">
        <v>7715</v>
      </c>
    </row>
    <row r="289" spans="1:5" hidden="1" x14ac:dyDescent="0.2">
      <c r="A289" t="s">
        <v>9057</v>
      </c>
      <c r="B289" s="96" t="s">
        <v>8257</v>
      </c>
      <c r="C289" s="103" t="s">
        <v>8585</v>
      </c>
      <c r="D289" s="121" t="s">
        <v>7716</v>
      </c>
      <c r="E289" s="119" t="s">
        <v>7717</v>
      </c>
    </row>
    <row r="290" spans="1:5" hidden="1" x14ac:dyDescent="0.2">
      <c r="A290" t="s">
        <v>9058</v>
      </c>
      <c r="B290" s="96" t="s">
        <v>8258</v>
      </c>
      <c r="C290" s="104" t="s">
        <v>8586</v>
      </c>
      <c r="D290" s="121" t="s">
        <v>7718</v>
      </c>
      <c r="E290" s="121" t="s">
        <v>7719</v>
      </c>
    </row>
    <row r="291" spans="1:5" hidden="1" x14ac:dyDescent="0.2">
      <c r="A291" t="s">
        <v>9059</v>
      </c>
      <c r="B291" s="96" t="s">
        <v>8259</v>
      </c>
      <c r="C291" s="103" t="s">
        <v>8587</v>
      </c>
      <c r="D291" s="121" t="s">
        <v>7720</v>
      </c>
      <c r="E291" s="119" t="s">
        <v>7721</v>
      </c>
    </row>
    <row r="292" spans="1:5" hidden="1" x14ac:dyDescent="0.2">
      <c r="A292" t="s">
        <v>9060</v>
      </c>
      <c r="B292" s="96" t="s">
        <v>8260</v>
      </c>
      <c r="C292" s="103" t="s">
        <v>8588</v>
      </c>
      <c r="D292" s="121" t="s">
        <v>7722</v>
      </c>
      <c r="E292" s="119" t="s">
        <v>7723</v>
      </c>
    </row>
    <row r="293" spans="1:5" hidden="1" x14ac:dyDescent="0.2">
      <c r="A293" t="s">
        <v>9061</v>
      </c>
      <c r="B293" s="96" t="s">
        <v>8261</v>
      </c>
      <c r="C293" s="103" t="s">
        <v>8589</v>
      </c>
      <c r="D293" s="121" t="s">
        <v>7724</v>
      </c>
      <c r="E293" s="119" t="s">
        <v>7725</v>
      </c>
    </row>
    <row r="294" spans="1:5" hidden="1" x14ac:dyDescent="0.2">
      <c r="A294" t="s">
        <v>9062</v>
      </c>
      <c r="B294" s="96" t="s">
        <v>8262</v>
      </c>
      <c r="C294" s="103" t="s">
        <v>8590</v>
      </c>
      <c r="D294" s="121" t="s">
        <v>7726</v>
      </c>
      <c r="E294" s="119" t="s">
        <v>7727</v>
      </c>
    </row>
    <row r="295" spans="1:5" hidden="1" x14ac:dyDescent="0.2">
      <c r="A295" t="s">
        <v>9063</v>
      </c>
      <c r="B295" s="96" t="s">
        <v>8263</v>
      </c>
      <c r="C295" s="103" t="s">
        <v>8591</v>
      </c>
      <c r="D295" s="121" t="s">
        <v>7728</v>
      </c>
      <c r="E295" s="119" t="s">
        <v>7729</v>
      </c>
    </row>
    <row r="296" spans="1:5" hidden="1" x14ac:dyDescent="0.2">
      <c r="A296" t="s">
        <v>9064</v>
      </c>
      <c r="B296" s="96" t="s">
        <v>8264</v>
      </c>
      <c r="C296" s="104" t="s">
        <v>8592</v>
      </c>
      <c r="D296" s="121" t="s">
        <v>7730</v>
      </c>
      <c r="E296" s="121" t="s">
        <v>7703</v>
      </c>
    </row>
    <row r="297" spans="1:5" hidden="1" x14ac:dyDescent="0.2">
      <c r="A297" t="s">
        <v>9065</v>
      </c>
      <c r="B297" s="96" t="s">
        <v>8265</v>
      </c>
      <c r="C297" s="104" t="s">
        <v>8593</v>
      </c>
      <c r="D297" s="121" t="s">
        <v>7731</v>
      </c>
      <c r="E297" s="121" t="s">
        <v>7732</v>
      </c>
    </row>
    <row r="298" spans="1:5" hidden="1" x14ac:dyDescent="0.2">
      <c r="A298" t="s">
        <v>9066</v>
      </c>
      <c r="B298" s="96" t="s">
        <v>8266</v>
      </c>
      <c r="C298" s="114" t="s">
        <v>8594</v>
      </c>
      <c r="D298" s="121" t="s">
        <v>7733</v>
      </c>
      <c r="E298" s="121" t="s">
        <v>7734</v>
      </c>
    </row>
    <row r="299" spans="1:5" hidden="1" x14ac:dyDescent="0.2">
      <c r="A299" t="s">
        <v>9067</v>
      </c>
      <c r="B299" s="96" t="s">
        <v>8267</v>
      </c>
      <c r="C299" s="103" t="s">
        <v>8595</v>
      </c>
      <c r="D299" s="121" t="s">
        <v>7735</v>
      </c>
      <c r="E299" s="119" t="s">
        <v>7736</v>
      </c>
    </row>
    <row r="300" spans="1:5" hidden="1" x14ac:dyDescent="0.2">
      <c r="A300" t="s">
        <v>9068</v>
      </c>
      <c r="B300" s="96" t="s">
        <v>8268</v>
      </c>
      <c r="C300" s="103" t="s">
        <v>8596</v>
      </c>
      <c r="D300" s="121" t="s">
        <v>7737</v>
      </c>
      <c r="E300" s="119" t="s">
        <v>7738</v>
      </c>
    </row>
    <row r="321" spans="1:1" x14ac:dyDescent="0.2">
      <c r="A321" s="56" t="s">
        <v>9071</v>
      </c>
    </row>
  </sheetData>
  <autoFilter ref="A1:F300" xr:uid="{00000000-0001-0000-0900-000000000000}">
    <filterColumn colId="1">
      <filters>
        <filter val="UFM00004"/>
        <filter val="UFM00019"/>
        <filter val="UFM00021"/>
        <filter val="UFM00023"/>
        <filter val="UFM00044"/>
        <filter val="UFM00046"/>
        <filter val="UFM00050"/>
        <filter val="UFM00059"/>
        <filter val="UFM00064"/>
        <filter val="UFM00065"/>
        <filter val="UFM00068"/>
        <filter val="UFM00070"/>
        <filter val="UFM00077"/>
        <filter val="UFM00078"/>
        <filter val="UFM00079"/>
        <filter val="UFM00084"/>
        <filter val="UFM00089"/>
        <filter val="UFM00135"/>
        <filter val="UFM00138"/>
        <filter val="UFM00139"/>
        <filter val="UFM00140"/>
        <filter val="UFM00141"/>
        <filter val="UFM00142"/>
        <filter val="UFM00143"/>
        <filter val="UFM00144"/>
        <filter val="UFM00145"/>
        <filter val="UFM00146"/>
        <filter val="UFM00147"/>
        <filter val="UFM00148"/>
        <filter val="UFM00149"/>
        <filter val="UFM00150"/>
        <filter val="UFM00151"/>
        <filter val="UFM00152"/>
        <filter val="UFM00153"/>
        <filter val="UFM00154"/>
        <filter val="UFM00155"/>
        <filter val="UFM00156"/>
        <filter val="UFM00157"/>
        <filter val="UFM00158"/>
        <filter val="UFM00159"/>
        <filter val="UFM00160"/>
        <filter val="UFM00161"/>
        <filter val="UFM00162"/>
        <filter val="UFM00163"/>
        <filter val="UFM00164"/>
        <filter val="UFM00165"/>
        <filter val="UFM00166"/>
        <filter val="UFM00167"/>
        <filter val="UFM00168"/>
        <filter val="UFM00169"/>
        <filter val="UFM00170"/>
        <filter val="UFM00171"/>
        <filter val="UFM00172"/>
        <filter val="UFM00173"/>
        <filter val="UFM00174"/>
        <filter val="UFM00175"/>
        <filter val="UFM00176"/>
        <filter val="UFM00177"/>
        <filter val="UFM00178"/>
        <filter val="UFM00179"/>
        <filter val="UFM00180"/>
        <filter val="UFM00181"/>
        <filter val="UFM00182"/>
        <filter val="UFM00183"/>
        <filter val="UFM00184"/>
        <filter val="UFM00185"/>
        <filter val="UFM00186"/>
        <filter val="UFM00187"/>
        <filter val="UFM00188"/>
      </filters>
    </filterColumn>
  </autoFilter>
  <phoneticPr fontId="1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第一次提供单价（包含所有采购物料）</vt:lpstr>
      <vt:lpstr>第二次提供单价（补充部分采购物料</vt:lpstr>
      <vt:lpstr>所有物料对应供应商单价新旧料号对照</vt:lpstr>
      <vt:lpstr>刘少提供的新旧料号对照表</vt:lpstr>
      <vt:lpstr>6月底原料库存</vt:lpstr>
      <vt:lpstr>Sheet1</vt:lpstr>
      <vt:lpstr>Sheet2</vt:lpstr>
      <vt:lpstr>Sheet3</vt:lpstr>
      <vt:lpstr>Sheet4</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2021-07-12T01:21:31Z</cp:lastPrinted>
  <dcterms:created xsi:type="dcterms:W3CDTF">2015-06-05T18:19:00Z</dcterms:created>
  <dcterms:modified xsi:type="dcterms:W3CDTF">2021-07-16T03:23:11Z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