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<sst xmlns="http://schemas.openxmlformats.org/spreadsheetml/2006/main" count="113" uniqueCount="30">
  <si>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</si>
  <si>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</si>
  <si>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</si>
  <si>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</si>
  <si>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</si>
  <si>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</si>
  <si>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</si>
  <si>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</si>
  <si>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</si>
  <si>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</si>
  <si>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</si>
  <si>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</si>
  <si>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</si>
  <si>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</si>
  <si>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</si>
  <si>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</si>
  <si>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</si>
  <si>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</si>
  <si>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</si>
  <si>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</si>
  <si>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</si>
  <si>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</si>
  <si>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</si>
  <si>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</si>
  <si>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</si>
  <si>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</si>
  <si>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</si>
  <si>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</si>
  <si>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</si>
  <si>
    <t>错峰用电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</si>
</sst>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AF25" activePane="bottomRight" state="frozen"/>
      <selection pane="topRight"/>
      <selection pane="bottomLeft"/>
      <selection pane="bottomRight" activeCell="AI25" sqref="AI25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25" width="10.375" customWidth="1"/>
    <col min="26" max="31" width="10.375" hidden="1" customWidth="1"/>
    <col min="32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-2971</v>
      </c>
      <c r="G3" s="13">
        <f>9648-SUM(J4:AM4)</f>
        <v>-2565</v>
      </c>
      <c r="H3" s="16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12013</v>
      </c>
      <c r="G5" s="13">
        <f>37581-SUM(J6:AM6)</f>
        <v>7079</v>
      </c>
      <c r="H5" s="16">
        <f t="shared" si="1"/>
        <v>0.71744090321063148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>
        <v>1401</v>
      </c>
      <c r="AI6" s="5">
        <v>990</v>
      </c>
      <c r="AJ6" s="5">
        <v>1556</v>
      </c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104706</v>
      </c>
      <c r="G7" s="13">
        <f>67900-SUM(J8:AM8)</f>
        <v>29572</v>
      </c>
      <c r="H7" s="16">
        <f t="shared" si="1"/>
        <v>0.26500442235606281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>
        <v>2232</v>
      </c>
      <c r="AI8" s="5">
        <v>2560</v>
      </c>
      <c r="AJ8" s="5">
        <v>1974</v>
      </c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44600</v>
      </c>
      <c r="G9" s="13">
        <f>42553-SUM(J10:AM10)</f>
        <v>8415</v>
      </c>
      <c r="H9" s="16">
        <f t="shared" ref="H9:H13" si="3">1-F9/E9</f>
        <v>0.42745641736629947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7" t="s">
        <v>29</v>
      </c>
      <c r="AI10" s="5">
        <v>1580</v>
      </c>
      <c r="AJ10" s="5">
        <v>3920</v>
      </c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47815</v>
      </c>
      <c r="G11" s="13">
        <f>12000-SUM(J12:AM12)</f>
        <v>-8901</v>
      </c>
      <c r="H11" s="16">
        <f t="shared" si="3"/>
        <v>0.29074700367865192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>
        <v>0</v>
      </c>
      <c r="AI12" s="5">
        <v>0</v>
      </c>
      <c r="AJ12" s="5">
        <v>3520</v>
      </c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0-SUM(J14:AM14)</f>
        <v>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4693</v>
      </c>
      <c r="G15" s="13">
        <f>35330-SUM(J16:AM16)</f>
        <v>7856</v>
      </c>
      <c r="H15" s="16">
        <f>1-F15/E15</f>
        <v>0.84710366846940777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>
        <v>4410</v>
      </c>
      <c r="AI16" s="5">
        <v>0</v>
      </c>
      <c r="AJ16" s="5">
        <v>0</v>
      </c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7" t="s">
        <v>24</v>
      </c>
      <c r="AI17" s="7" t="s">
        <v>24</v>
      </c>
      <c r="AJ17" s="7" t="s">
        <v>24</v>
      </c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7" t="s">
        <v>24</v>
      </c>
      <c r="AI19" s="7" t="s">
        <v>24</v>
      </c>
      <c r="AJ19" s="7" t="s">
        <v>24</v>
      </c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563412</v>
      </c>
      <c r="G21" s="13">
        <f>SUM(G3:G20)</f>
        <v>41456</v>
      </c>
      <c r="H21" s="16">
        <f>1-F21/E21</f>
        <v>0.22049201761534298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>
        <v>8043</v>
      </c>
      <c r="AI22" s="5">
        <v>5130</v>
      </c>
      <c r="AJ22" s="5">
        <v>10970</v>
      </c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2021-08-28T11:28:51Z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