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<sst xmlns="http://schemas.openxmlformats.org/spreadsheetml/2006/main" count="115" uniqueCount="30">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</sst>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AG28" activePane="bottomRight" state="frozen"/>
      <selection pane="topRight"/>
      <selection pane="bottomLeft"/>
      <selection pane="bottomRight" activeCell="AP11" sqref="AP11"/>
    </sheetView>
  </sheetViews>
  <sheetFormatPr defaultColWidth="9" defaultRowHeight="13.5"/>
  <cols>
    <col min="8" max="8" width="10.875" customWidth="1"/>
    <col min="10" max="18" width="10.375" customWidth="1"/>
    <col min="19" max="19" width="10.5" customWidth="1"/>
    <col min="20" max="32" width="10.375" customWidth="1"/>
    <col min="33" max="35" width="10.375" hidden="1" customWidth="1"/>
    <col min="36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-2971</v>
      </c>
      <c r="G3" s="17">
        <f>9648-SUM(J4:AM4)</f>
        <v>-2565</v>
      </c>
      <c r="H3" s="22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8941</v>
      </c>
      <c r="G5" s="17">
        <f>37581-SUM(J6:AM6)</f>
        <v>4007</v>
      </c>
      <c r="H5" s="22">
        <f t="shared" si="1"/>
        <v>0.78969775373397622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>
        <v>990</v>
      </c>
      <c r="AJ6" s="5">
        <v>1556</v>
      </c>
      <c r="AK6" s="5">
        <v>3072</v>
      </c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103506</v>
      </c>
      <c r="G7" s="17">
        <f>67900-SUM(J8:AM8)</f>
        <v>28372</v>
      </c>
      <c r="H7" s="22">
        <f t="shared" si="1"/>
        <v>0.27342795771385253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>
        <v>2560</v>
      </c>
      <c r="AJ8" s="5">
        <v>1974</v>
      </c>
      <c r="AK8" s="5">
        <v>1200</v>
      </c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41860</v>
      </c>
      <c r="G9" s="17">
        <f>42553-SUM(J10:AM10)</f>
        <v>5675</v>
      </c>
      <c r="H9" s="22">
        <f t="shared" ref="H9:H13" si="3">1-F9/E9</f>
        <v>0.46263061952810081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>
        <v>1580</v>
      </c>
      <c r="AJ10" s="5">
        <v>3920</v>
      </c>
      <c r="AK10" s="5">
        <v>2740</v>
      </c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44135</v>
      </c>
      <c r="G11" s="17">
        <f>12000-SUM(J12:AM12)</f>
        <v>-12581</v>
      </c>
      <c r="H11" s="22">
        <f t="shared" si="3"/>
        <v>0.34533345199952536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>
        <v>0</v>
      </c>
      <c r="AJ12" s="5">
        <v>3520</v>
      </c>
      <c r="AK12" s="5">
        <v>3680</v>
      </c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0-SUM(J14:AM14)</f>
        <v>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4693</v>
      </c>
      <c r="G15" s="17">
        <f>35330-SUM(J16:AM16)</f>
        <v>7856</v>
      </c>
      <c r="H15" s="22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>
        <v>0</v>
      </c>
      <c r="AJ16" s="5">
        <v>0</v>
      </c>
      <c r="AK16" s="5">
        <v>0</v>
      </c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7" t="s">
        <v>24</v>
      </c>
      <c r="AJ17" s="7" t="s">
        <v>24</v>
      </c>
      <c r="AK17" s="7" t="s">
        <v>24</v>
      </c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7" t="s">
        <v>24</v>
      </c>
      <c r="AJ19" s="7" t="s">
        <v>24</v>
      </c>
      <c r="AK19" s="7" t="s">
        <v>24</v>
      </c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552720</v>
      </c>
      <c r="G21" s="17">
        <f>SUM(G3:G20)</f>
        <v>30764</v>
      </c>
      <c r="H21" s="22">
        <f>1-F21/E21</f>
        <v>0.23528492111696664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>
        <v>5130</v>
      </c>
      <c r="AJ22" s="5">
        <v>10970</v>
      </c>
      <c r="AK22" s="5">
        <v>10692</v>
      </c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2021-08-29T11:53:38Z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