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Q22" i="3" l="1"/>
  <c r="Q2" i="3"/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P22" i="3"/>
  <c r="O22" i="3"/>
  <c r="N22" i="3"/>
  <c r="M22" i="3"/>
  <c r="L22" i="3"/>
  <c r="K22" i="3"/>
  <c r="C21" i="3"/>
  <c r="D19" i="3"/>
  <c r="E19" i="3" s="1"/>
  <c r="F19" i="3" s="1"/>
  <c r="G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H19" i="3" l="1"/>
  <c r="Q19" i="3"/>
  <c r="AK9" i="3"/>
  <c r="Q9" i="3"/>
  <c r="AO9" i="3"/>
  <c r="H9" i="3"/>
  <c r="Y9" i="3"/>
  <c r="AG9" i="3"/>
  <c r="H5" i="3"/>
  <c r="G5" i="3"/>
  <c r="Q5" i="3" s="1"/>
  <c r="G13" i="3"/>
  <c r="Q13" i="3" s="1"/>
  <c r="H13" i="3"/>
  <c r="D21" i="3"/>
  <c r="E3" i="3"/>
  <c r="G15" i="3"/>
  <c r="Q15" i="3" s="1"/>
  <c r="H15" i="3"/>
  <c r="H7" i="3"/>
  <c r="G7" i="3"/>
  <c r="Q7" i="3" s="1"/>
  <c r="G11" i="3"/>
  <c r="Q11" i="3" s="1"/>
  <c r="H11" i="3"/>
  <c r="H17" i="3"/>
  <c r="G17" i="3"/>
  <c r="Q17" i="3" s="1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Q21" i="3" l="1"/>
  <c r="AM7" i="3"/>
  <c r="AI7" i="3"/>
  <c r="AE7" i="3"/>
  <c r="AA7" i="3"/>
  <c r="W7" i="3"/>
  <c r="S7" i="3"/>
  <c r="O7" i="3"/>
  <c r="K7" i="3"/>
  <c r="AP7" i="3"/>
  <c r="AK7" i="3"/>
  <c r="AG7" i="3"/>
  <c r="AC7" i="3"/>
  <c r="Y7" i="3"/>
  <c r="U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R5" i="3"/>
  <c r="AL5" i="3"/>
  <c r="AA5" i="3"/>
  <c r="P5" i="3"/>
  <c r="AB21" i="3" l="1"/>
  <c r="V21" i="3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AC21" i="3"/>
  <c r="AG21" i="3"/>
  <c r="F21" i="3"/>
  <c r="H21" i="3" s="1"/>
  <c r="H3" i="3"/>
  <c r="G3" i="3"/>
  <c r="Q3" i="3" s="1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<sst xmlns="http://schemas.openxmlformats.org/spreadsheetml/2006/main" count="10261" uniqueCount="253">
  <si>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</si>
  <si>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</si>
  <si>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</si>
  <si>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</si>
  <si>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</si>
  <si>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</si>
  <si>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</si>
  <si>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</si>
  <si>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</si>
  <si>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</si>
  <si>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</si>
  <si>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</si>
  <si>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</si>
  <si>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</si>
  <si>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</si>
  <si>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</si>
  <si>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</si>
  <si>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</si>
  <si>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</si>
  <si>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</si>
  <si>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</si>
  <si>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</si>
  <si>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</si>
  <si>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</si>
  <si>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</si>
  <si>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</si>
  <si>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</si>
  <si>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</si>
  <si>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</si>
  <si>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</si>
  <si>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</si>
  <si>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</si>
  <si>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</si>
  <si>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</si>
  <si>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</si>
  <si>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</si>
  <si>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</si>
  <si>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</si>
  <si>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</si>
  <si>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</si>
  <si>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</si>
  <si>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</si>
  <si>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</si>
  <si>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</si>
  <si>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</si>
  <si>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</si>
  <si>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</si>
  <si>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</si>
  <si>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</si>
  <si>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</si>
  <si>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</si>
  <si>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</si>
  <si>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</si>
  <si>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</si>
  <si>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</si>
  <si>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</si>
  <si>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</si>
  <si>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</si>
  <si>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</si>
  <si>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</si>
  <si>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</si>
  <si>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</si>
  <si>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</si>
  <si>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</si>
  <si>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</si>
  <si>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</si>
  <si>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</si>
  <si>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</si>
  <si>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</si>
  <si>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</si>
  <si>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</si>
  <si>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</si>
  <si>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</si>
  <si>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</si>
  <si>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</si>
  <si>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</si>
  <si>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</si>
  <si>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</si>
  <si>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</si>
  <si>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</si>
  <si>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</si>
  <si>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</si>
  <si>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</si>
  <si>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</si>
  <si>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</si>
  <si>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</si>
  <si>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</si>
  <si>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</si>
  <si>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</si>
  <si>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</si>
  <si>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</si>
  <si>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</si>
  <si>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</si>
  <si>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</si>
  <si>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</si>
  <si>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</si>
  <si>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</si>
  <si>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</si>
  <si>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</si>
  <si>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</si>
  <si>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</si>
  <si>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</si>
  <si>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</si>
  <si>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</si>
  <si>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</si>
  <si>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</si>
  <si>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</si>
  <si>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</si>
  <si>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</si>
  <si>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</si>
  <si>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</si>
  <si>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</si>
  <si>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</si>
  <si>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</si>
  <si>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</si>
  <si>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</si>
  <si>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</si>
  <si>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</si>
  <si>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</si>
  <si>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</si>
  <si>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</si>
  <si>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</si>
  <si>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</si>
  <si>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</si>
  <si>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</si>
  <si>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</si>
  <si>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</si>
  <si>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</si>
  <si>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</si>
  <si>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</si>
  <si>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</si>
  <si>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</si>
  <si>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</si>
  <si>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</si>
  <si>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</si>
  <si>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</si>
  <si>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</si>
  <si>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</si>
  <si>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</si>
  <si>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</si>
  <si>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</si>
  <si>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</si>
  <si>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</si>
  <si>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</si>
  <si>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</si>
  <si>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</si>
  <si>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</si>
  <si>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</si>
  <si>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</si>
  <si>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</si>
  <si>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</si>
  <si>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</si>
  <si>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</si>
  <si>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</si>
  <si>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</si>
  <si>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</si>
  <si>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</si>
  <si>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</si>
  <si>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</si>
  <si>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</si>
  <si>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</si>
  <si>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</si>
  <si>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</si>
  <si>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</si>
  <si>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</si>
  <si>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</si>
  <si>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</si>
  <si>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</si>
  <si>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</si>
  <si>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</si>
  <si>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</si>
  <si>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</si>
  <si>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</si>
  <si>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</si>
  <si>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</si>
  <si>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</si>
  <si>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</si>
  <si>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</si>
  <si>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</si>
  <si>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</si>
  <si>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</si>
  <si>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</si>
  <si>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</si>
  <si>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</si>
  <si>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</si>
  <si>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</si>
  <si>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</si>
  <si>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</si>
  <si>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</si>
  <si>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</si>
  <si>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</si>
  <si>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</si>
  <si>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</si>
  <si>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</si>
  <si>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</si>
  <si>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</si>
  <si>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</si>
  <si>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</si>
  <si>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</si>
  <si>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</si>
  <si>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</si>
  <si>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</si>
  <si>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</si>
  <si>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</si>
  <si>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</si>
  <si>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</si>
  <si>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</si>
  <si>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</si>
  <si>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</si>
  <si>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</si>
  <si>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</si>
  <si>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</si>
  <si>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</si>
  <si>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</si>
  <si>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</si>
  <si>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</si>
  <si>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</si>
  <si>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</si>
  <si>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</si>
  <si>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</si>
  <si>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</si>
  <si>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</si>
  <si>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</si>
  <si>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</si>
  <si>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</si>
  <si>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</si>
  <si>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</si>
  <si>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</si>
  <si>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</si>
  <si>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</si>
  <si>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</si>
  <si>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</si>
  <si>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</si>
  <si>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</si>
  <si>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</si>
  <si>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</si>
  <si>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</si>
  <si>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</si>
  <si>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</si>
  <si>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</si>
  <si>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</si>
  <si>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</si>
  <si>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</si>
  <si>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</si>
  <si>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</si>
  <si>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</si>
  <si>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</si>
  <si>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</si>
  <si>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</si>
  <si>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</si>
  <si>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</si>
  <si>
    <t>放假1天</t>
    <phoneticPr fontId="17" type="noConversion"/>
  </si>
  <si>
    <t>放假1天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</si>
</sst>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I23" sqref="I23"/>
    </sheetView>
  </sheetViews>
  <sheetFormatPr defaultColWidth="9" defaultRowHeight="13.5"/>
  <cols>
    <col min="8" max="8" width="10.875" customWidth="1"/>
    <col min="10" max="10" width="9" hidden="1" customWidth="1"/>
    <col min="11" max="18" width="10.375" hidden="1" customWidth="1"/>
    <col min="19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2" t="s">
        <v>0</v>
      </c>
      <c r="B1" s="33"/>
      <c r="C1" s="33"/>
      <c r="D1" s="33"/>
      <c r="E1" s="33"/>
      <c r="F1" s="33"/>
      <c r="G1" s="33"/>
      <c r="H1" s="34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5" t="s">
        <v>11</v>
      </c>
      <c r="B3" s="40" t="s">
        <v>12</v>
      </c>
      <c r="C3" s="36">
        <v>592</v>
      </c>
      <c r="D3" s="40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8">
        <f>INT(F3/27)</f>
        <v>75</v>
      </c>
      <c r="H3" s="43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7"/>
    </row>
    <row r="4" spans="1:43">
      <c r="A4" s="35"/>
      <c r="B4" s="40"/>
      <c r="C4" s="37"/>
      <c r="D4" s="40"/>
      <c r="E4" s="37"/>
      <c r="F4" s="37"/>
      <c r="G4" s="37"/>
      <c r="H4" s="44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7"/>
    </row>
    <row r="5" spans="1:43">
      <c r="A5" s="35" t="s">
        <v>15</v>
      </c>
      <c r="B5" s="40" t="s">
        <v>12</v>
      </c>
      <c r="C5" s="36">
        <v>9099</v>
      </c>
      <c r="D5" s="40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4412</v>
      </c>
      <c r="G5" s="38">
        <f>INT(F5/27)</f>
        <v>163</v>
      </c>
      <c r="H5" s="43">
        <f t="shared" si="1"/>
        <v>0.80946622905510446</v>
      </c>
      <c r="I5" s="21" t="s">
        <v>16</v>
      </c>
      <c r="J5" s="25">
        <f t="shared" ref="J5:AP5" si="5">$G5</f>
        <v>163</v>
      </c>
      <c r="K5" s="25">
        <f t="shared" si="5"/>
        <v>163</v>
      </c>
      <c r="L5" s="25">
        <f t="shared" si="5"/>
        <v>163</v>
      </c>
      <c r="M5" s="25">
        <f>$G5</f>
        <v>163</v>
      </c>
      <c r="N5" s="25">
        <f t="shared" si="5"/>
        <v>163</v>
      </c>
      <c r="O5" s="25">
        <f t="shared" si="5"/>
        <v>163</v>
      </c>
      <c r="P5" s="25">
        <f t="shared" si="5"/>
        <v>163</v>
      </c>
      <c r="Q5" s="25">
        <f t="shared" si="5"/>
        <v>163</v>
      </c>
      <c r="R5" s="25">
        <f t="shared" si="5"/>
        <v>163</v>
      </c>
      <c r="S5" s="25">
        <f t="shared" si="5"/>
        <v>163</v>
      </c>
      <c r="T5" s="25">
        <f t="shared" si="5"/>
        <v>163</v>
      </c>
      <c r="U5" s="25">
        <f t="shared" si="5"/>
        <v>163</v>
      </c>
      <c r="V5" s="25">
        <f t="shared" si="5"/>
        <v>163</v>
      </c>
      <c r="W5" s="25">
        <f t="shared" si="5"/>
        <v>163</v>
      </c>
      <c r="X5" s="25">
        <f t="shared" si="5"/>
        <v>163</v>
      </c>
      <c r="Y5" s="25">
        <f t="shared" si="5"/>
        <v>163</v>
      </c>
      <c r="Z5" s="25">
        <f t="shared" si="5"/>
        <v>163</v>
      </c>
      <c r="AA5" s="25">
        <f t="shared" si="5"/>
        <v>163</v>
      </c>
      <c r="AB5" s="25">
        <f t="shared" si="5"/>
        <v>163</v>
      </c>
      <c r="AC5" s="25">
        <f t="shared" si="5"/>
        <v>163</v>
      </c>
      <c r="AD5" s="25">
        <f t="shared" si="5"/>
        <v>163</v>
      </c>
      <c r="AE5" s="25">
        <f t="shared" si="5"/>
        <v>163</v>
      </c>
      <c r="AF5" s="25">
        <f t="shared" si="5"/>
        <v>163</v>
      </c>
      <c r="AG5" s="25">
        <f t="shared" si="5"/>
        <v>163</v>
      </c>
      <c r="AH5" s="25">
        <f t="shared" si="5"/>
        <v>163</v>
      </c>
      <c r="AI5" s="25">
        <f t="shared" si="5"/>
        <v>163</v>
      </c>
      <c r="AJ5" s="25">
        <f t="shared" si="5"/>
        <v>163</v>
      </c>
      <c r="AK5" s="25">
        <f t="shared" si="5"/>
        <v>163</v>
      </c>
      <c r="AL5" s="25">
        <f t="shared" si="5"/>
        <v>163</v>
      </c>
      <c r="AM5" s="25">
        <f t="shared" si="5"/>
        <v>163</v>
      </c>
      <c r="AN5" s="25">
        <f t="shared" si="5"/>
        <v>163</v>
      </c>
      <c r="AO5" s="25">
        <f t="shared" si="5"/>
        <v>163</v>
      </c>
      <c r="AP5" s="25">
        <f t="shared" si="5"/>
        <v>163</v>
      </c>
      <c r="AQ5" s="47"/>
    </row>
    <row r="6" spans="1:43">
      <c r="A6" s="35"/>
      <c r="B6" s="40"/>
      <c r="C6" s="37"/>
      <c r="D6" s="40"/>
      <c r="E6" s="37"/>
      <c r="F6" s="37"/>
      <c r="G6" s="37"/>
      <c r="H6" s="44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>
        <v>0</v>
      </c>
      <c r="Q6" s="26">
        <v>2800</v>
      </c>
      <c r="R6" s="26">
        <v>758</v>
      </c>
      <c r="S6" s="26">
        <v>2750</v>
      </c>
      <c r="T6" s="27" t="s">
        <v>251</v>
      </c>
      <c r="U6" s="26">
        <v>2776</v>
      </c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7"/>
    </row>
    <row r="7" spans="1:43">
      <c r="A7" s="35" t="s">
        <v>17</v>
      </c>
      <c r="B7" s="40" t="s">
        <v>12</v>
      </c>
      <c r="C7" s="36">
        <v>8430</v>
      </c>
      <c r="D7" s="40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8">
        <f>INT(F7/27)</f>
        <v>855</v>
      </c>
      <c r="H7" s="43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7"/>
    </row>
    <row r="8" spans="1:43">
      <c r="A8" s="35"/>
      <c r="B8" s="40"/>
      <c r="C8" s="37"/>
      <c r="D8" s="40"/>
      <c r="E8" s="37"/>
      <c r="F8" s="37"/>
      <c r="G8" s="37"/>
      <c r="H8" s="44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7"/>
    </row>
    <row r="9" spans="1:43">
      <c r="A9" s="35" t="s">
        <v>18</v>
      </c>
      <c r="B9" s="40" t="s">
        <v>12</v>
      </c>
      <c r="C9" s="36">
        <v>0</v>
      </c>
      <c r="D9" s="40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8">
        <f>INT(F9/27)</f>
        <v>136</v>
      </c>
      <c r="H9" s="43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7"/>
    </row>
    <row r="10" spans="1:43">
      <c r="A10" s="35"/>
      <c r="B10" s="40"/>
      <c r="C10" s="37"/>
      <c r="D10" s="40"/>
      <c r="E10" s="37"/>
      <c r="F10" s="37"/>
      <c r="G10" s="37"/>
      <c r="H10" s="44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7"/>
    </row>
    <row r="11" spans="1:43">
      <c r="A11" s="35" t="s">
        <v>19</v>
      </c>
      <c r="B11" s="40" t="s">
        <v>12</v>
      </c>
      <c r="C11" s="36">
        <v>2075</v>
      </c>
      <c r="D11" s="40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7133</v>
      </c>
      <c r="G11" s="38">
        <f>INT(F11/27)</f>
        <v>264</v>
      </c>
      <c r="H11" s="43">
        <f t="shared" si="8"/>
        <v>0.6765079365079365</v>
      </c>
      <c r="I11" s="21" t="s">
        <v>16</v>
      </c>
      <c r="J11" s="25">
        <f t="shared" ref="J11:AP11" si="10">$G11</f>
        <v>264</v>
      </c>
      <c r="K11" s="25">
        <f t="shared" si="10"/>
        <v>264</v>
      </c>
      <c r="L11" s="25">
        <f t="shared" si="10"/>
        <v>264</v>
      </c>
      <c r="M11" s="25">
        <f t="shared" si="10"/>
        <v>264</v>
      </c>
      <c r="N11" s="25">
        <f t="shared" si="10"/>
        <v>264</v>
      </c>
      <c r="O11" s="25">
        <f t="shared" si="10"/>
        <v>264</v>
      </c>
      <c r="P11" s="25">
        <f t="shared" si="10"/>
        <v>264</v>
      </c>
      <c r="Q11" s="25">
        <f t="shared" si="10"/>
        <v>264</v>
      </c>
      <c r="R11" s="25">
        <f t="shared" si="10"/>
        <v>264</v>
      </c>
      <c r="S11" s="25">
        <f t="shared" si="10"/>
        <v>264</v>
      </c>
      <c r="T11" s="25">
        <f t="shared" si="10"/>
        <v>264</v>
      </c>
      <c r="U11" s="25">
        <f t="shared" si="10"/>
        <v>264</v>
      </c>
      <c r="V11" s="25">
        <f t="shared" si="10"/>
        <v>264</v>
      </c>
      <c r="W11" s="25">
        <f t="shared" si="10"/>
        <v>264</v>
      </c>
      <c r="X11" s="25">
        <f t="shared" si="10"/>
        <v>264</v>
      </c>
      <c r="Y11" s="25">
        <f t="shared" si="10"/>
        <v>264</v>
      </c>
      <c r="Z11" s="25">
        <f t="shared" si="10"/>
        <v>264</v>
      </c>
      <c r="AA11" s="25">
        <f t="shared" si="10"/>
        <v>264</v>
      </c>
      <c r="AB11" s="25">
        <f t="shared" si="10"/>
        <v>264</v>
      </c>
      <c r="AC11" s="25">
        <f t="shared" si="10"/>
        <v>264</v>
      </c>
      <c r="AD11" s="25">
        <f t="shared" si="10"/>
        <v>264</v>
      </c>
      <c r="AE11" s="25">
        <f t="shared" si="10"/>
        <v>264</v>
      </c>
      <c r="AF11" s="25">
        <f t="shared" si="10"/>
        <v>264</v>
      </c>
      <c r="AG11" s="25">
        <f t="shared" si="10"/>
        <v>264</v>
      </c>
      <c r="AH11" s="25">
        <f t="shared" si="10"/>
        <v>264</v>
      </c>
      <c r="AI11" s="25">
        <f t="shared" si="10"/>
        <v>264</v>
      </c>
      <c r="AJ11" s="25">
        <f t="shared" si="10"/>
        <v>264</v>
      </c>
      <c r="AK11" s="25">
        <f t="shared" si="10"/>
        <v>264</v>
      </c>
      <c r="AL11" s="25">
        <f t="shared" si="10"/>
        <v>264</v>
      </c>
      <c r="AM11" s="25">
        <f t="shared" si="10"/>
        <v>264</v>
      </c>
      <c r="AN11" s="25">
        <f t="shared" si="10"/>
        <v>264</v>
      </c>
      <c r="AO11" s="25">
        <f t="shared" si="10"/>
        <v>264</v>
      </c>
      <c r="AP11" s="25">
        <f t="shared" si="10"/>
        <v>264</v>
      </c>
      <c r="AQ11" s="47"/>
    </row>
    <row r="12" spans="1:43">
      <c r="A12" s="35"/>
      <c r="B12" s="40"/>
      <c r="C12" s="37"/>
      <c r="D12" s="40"/>
      <c r="E12" s="37"/>
      <c r="F12" s="37"/>
      <c r="G12" s="37"/>
      <c r="H12" s="44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>
        <v>0</v>
      </c>
      <c r="Q12" s="26">
        <v>1637</v>
      </c>
      <c r="R12" s="26">
        <v>0</v>
      </c>
      <c r="S12" s="26">
        <v>0</v>
      </c>
      <c r="T12" s="26">
        <v>0</v>
      </c>
      <c r="U12" s="26">
        <v>0</v>
      </c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7"/>
    </row>
    <row r="13" spans="1:43">
      <c r="A13" s="35" t="s">
        <v>20</v>
      </c>
      <c r="B13" s="40" t="s">
        <v>12</v>
      </c>
      <c r="C13" s="36">
        <v>8000</v>
      </c>
      <c r="D13" s="40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8">
        <f>INT(F13/27)</f>
        <v>296</v>
      </c>
      <c r="H13" s="43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7"/>
    </row>
    <row r="14" spans="1:43">
      <c r="A14" s="35"/>
      <c r="B14" s="40"/>
      <c r="C14" s="37"/>
      <c r="D14" s="40"/>
      <c r="E14" s="37"/>
      <c r="F14" s="37"/>
      <c r="G14" s="37"/>
      <c r="H14" s="44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7"/>
    </row>
    <row r="15" spans="1:43">
      <c r="A15" s="35" t="s">
        <v>21</v>
      </c>
      <c r="B15" s="40" t="s">
        <v>12</v>
      </c>
      <c r="C15" s="36">
        <v>0</v>
      </c>
      <c r="D15" s="40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-31</v>
      </c>
      <c r="G15" s="38">
        <f>INT(F15/27)</f>
        <v>-2</v>
      </c>
      <c r="H15" s="43">
        <f>IFERROR(1-F15/E15,"")</f>
        <v>1.0119230769230769</v>
      </c>
      <c r="I15" s="21" t="s">
        <v>16</v>
      </c>
      <c r="J15" s="25">
        <f t="shared" ref="J15:AP15" si="13">$G15</f>
        <v>-2</v>
      </c>
      <c r="K15" s="25">
        <f t="shared" si="13"/>
        <v>-2</v>
      </c>
      <c r="L15" s="25">
        <f t="shared" si="13"/>
        <v>-2</v>
      </c>
      <c r="M15" s="25">
        <f t="shared" si="13"/>
        <v>-2</v>
      </c>
      <c r="N15" s="25">
        <f t="shared" si="13"/>
        <v>-2</v>
      </c>
      <c r="O15" s="25">
        <f t="shared" si="13"/>
        <v>-2</v>
      </c>
      <c r="P15" s="25">
        <f t="shared" si="13"/>
        <v>-2</v>
      </c>
      <c r="Q15" s="25">
        <f t="shared" si="13"/>
        <v>-2</v>
      </c>
      <c r="R15" s="25">
        <f t="shared" si="13"/>
        <v>-2</v>
      </c>
      <c r="S15" s="25">
        <f t="shared" si="13"/>
        <v>-2</v>
      </c>
      <c r="T15" s="25">
        <f t="shared" si="13"/>
        <v>-2</v>
      </c>
      <c r="U15" s="25">
        <f t="shared" si="13"/>
        <v>-2</v>
      </c>
      <c r="V15" s="25">
        <f t="shared" si="13"/>
        <v>-2</v>
      </c>
      <c r="W15" s="25">
        <f t="shared" si="13"/>
        <v>-2</v>
      </c>
      <c r="X15" s="25">
        <f t="shared" si="13"/>
        <v>-2</v>
      </c>
      <c r="Y15" s="25">
        <f t="shared" si="13"/>
        <v>-2</v>
      </c>
      <c r="Z15" s="25">
        <f t="shared" si="13"/>
        <v>-2</v>
      </c>
      <c r="AA15" s="25">
        <f t="shared" si="13"/>
        <v>-2</v>
      </c>
      <c r="AB15" s="25">
        <f t="shared" si="13"/>
        <v>-2</v>
      </c>
      <c r="AC15" s="25">
        <f t="shared" si="13"/>
        <v>-2</v>
      </c>
      <c r="AD15" s="25">
        <f t="shared" si="13"/>
        <v>-2</v>
      </c>
      <c r="AE15" s="25">
        <f t="shared" si="13"/>
        <v>-2</v>
      </c>
      <c r="AF15" s="25">
        <f t="shared" si="13"/>
        <v>-2</v>
      </c>
      <c r="AG15" s="25">
        <f t="shared" si="13"/>
        <v>-2</v>
      </c>
      <c r="AH15" s="25">
        <f t="shared" si="13"/>
        <v>-2</v>
      </c>
      <c r="AI15" s="25">
        <f t="shared" si="13"/>
        <v>-2</v>
      </c>
      <c r="AJ15" s="25">
        <f t="shared" si="13"/>
        <v>-2</v>
      </c>
      <c r="AK15" s="25">
        <f t="shared" si="13"/>
        <v>-2</v>
      </c>
      <c r="AL15" s="25">
        <f t="shared" si="13"/>
        <v>-2</v>
      </c>
      <c r="AM15" s="25">
        <f t="shared" si="13"/>
        <v>-2</v>
      </c>
      <c r="AN15" s="25">
        <f t="shared" si="13"/>
        <v>-2</v>
      </c>
      <c r="AO15" s="25">
        <f t="shared" si="13"/>
        <v>-2</v>
      </c>
      <c r="AP15" s="25">
        <f t="shared" si="13"/>
        <v>-2</v>
      </c>
      <c r="AQ15" s="47"/>
    </row>
    <row r="16" spans="1:43">
      <c r="A16" s="35"/>
      <c r="B16" s="40"/>
      <c r="C16" s="37"/>
      <c r="D16" s="40"/>
      <c r="E16" s="37"/>
      <c r="F16" s="37"/>
      <c r="G16" s="37"/>
      <c r="H16" s="44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2631</v>
      </c>
      <c r="Q16" s="26">
        <v>0</v>
      </c>
      <c r="R16" s="26">
        <v>0</v>
      </c>
      <c r="S16" s="26">
        <v>0</v>
      </c>
      <c r="T16" s="26"/>
      <c r="U16" s="26">
        <v>0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7"/>
    </row>
    <row r="17" spans="1:43">
      <c r="A17" s="39" t="s">
        <v>22</v>
      </c>
      <c r="B17" s="40" t="s">
        <v>12</v>
      </c>
      <c r="C17" s="36">
        <v>0</v>
      </c>
      <c r="D17" s="40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6020</v>
      </c>
      <c r="G17" s="38">
        <f>INT(F17/27)</f>
        <v>222</v>
      </c>
      <c r="H17" s="45">
        <f>IFERROR(1-F17/E17,"")</f>
        <v>0.66703539823008851</v>
      </c>
      <c r="I17" s="21" t="s">
        <v>16</v>
      </c>
      <c r="J17" s="25">
        <f t="shared" ref="J17:AP17" si="14">$G17</f>
        <v>222</v>
      </c>
      <c r="K17" s="25">
        <f t="shared" si="14"/>
        <v>222</v>
      </c>
      <c r="L17" s="25">
        <f t="shared" si="14"/>
        <v>222</v>
      </c>
      <c r="M17" s="25">
        <f t="shared" si="14"/>
        <v>222</v>
      </c>
      <c r="N17" s="25">
        <f t="shared" si="14"/>
        <v>222</v>
      </c>
      <c r="O17" s="25">
        <f t="shared" si="14"/>
        <v>222</v>
      </c>
      <c r="P17" s="25">
        <f t="shared" si="14"/>
        <v>222</v>
      </c>
      <c r="Q17" s="25">
        <f t="shared" si="14"/>
        <v>222</v>
      </c>
      <c r="R17" s="25">
        <f t="shared" si="14"/>
        <v>222</v>
      </c>
      <c r="S17" s="25">
        <f t="shared" si="14"/>
        <v>222</v>
      </c>
      <c r="T17" s="25">
        <f t="shared" si="14"/>
        <v>222</v>
      </c>
      <c r="U17" s="25">
        <f t="shared" si="14"/>
        <v>222</v>
      </c>
      <c r="V17" s="25">
        <f t="shared" si="14"/>
        <v>222</v>
      </c>
      <c r="W17" s="25">
        <f t="shared" si="14"/>
        <v>222</v>
      </c>
      <c r="X17" s="25">
        <f t="shared" si="14"/>
        <v>222</v>
      </c>
      <c r="Y17" s="25">
        <f t="shared" si="14"/>
        <v>222</v>
      </c>
      <c r="Z17" s="25">
        <f t="shared" si="14"/>
        <v>222</v>
      </c>
      <c r="AA17" s="25">
        <f t="shared" si="14"/>
        <v>222</v>
      </c>
      <c r="AB17" s="25">
        <f t="shared" si="14"/>
        <v>222</v>
      </c>
      <c r="AC17" s="25">
        <f t="shared" si="14"/>
        <v>222</v>
      </c>
      <c r="AD17" s="25">
        <f t="shared" si="14"/>
        <v>222</v>
      </c>
      <c r="AE17" s="25">
        <f t="shared" si="14"/>
        <v>222</v>
      </c>
      <c r="AF17" s="25">
        <f t="shared" si="14"/>
        <v>222</v>
      </c>
      <c r="AG17" s="25">
        <f t="shared" si="14"/>
        <v>222</v>
      </c>
      <c r="AH17" s="25">
        <f t="shared" si="14"/>
        <v>222</v>
      </c>
      <c r="AI17" s="25">
        <f t="shared" si="14"/>
        <v>222</v>
      </c>
      <c r="AJ17" s="25">
        <f t="shared" si="14"/>
        <v>222</v>
      </c>
      <c r="AK17" s="25">
        <f t="shared" si="14"/>
        <v>222</v>
      </c>
      <c r="AL17" s="25">
        <f t="shared" si="14"/>
        <v>222</v>
      </c>
      <c r="AM17" s="25">
        <f t="shared" si="14"/>
        <v>222</v>
      </c>
      <c r="AN17" s="25">
        <f t="shared" si="14"/>
        <v>222</v>
      </c>
      <c r="AO17" s="25">
        <f t="shared" si="14"/>
        <v>222</v>
      </c>
      <c r="AP17" s="25">
        <f t="shared" si="14"/>
        <v>222</v>
      </c>
      <c r="AQ17" s="39" t="s">
        <v>23</v>
      </c>
    </row>
    <row r="18" spans="1:43">
      <c r="A18" s="39"/>
      <c r="B18" s="40"/>
      <c r="C18" s="37"/>
      <c r="D18" s="40"/>
      <c r="E18" s="37"/>
      <c r="F18" s="37"/>
      <c r="G18" s="37"/>
      <c r="H18" s="46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5520</v>
      </c>
      <c r="R18" s="26">
        <v>6540</v>
      </c>
      <c r="S18" s="26">
        <v>0</v>
      </c>
      <c r="T18" s="27" t="s">
        <v>252</v>
      </c>
      <c r="U18" s="26">
        <v>0</v>
      </c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9"/>
    </row>
    <row r="19" spans="1:43" ht="14.25" customHeight="1">
      <c r="A19" s="41" t="s">
        <v>24</v>
      </c>
      <c r="B19" s="36" t="s">
        <v>12</v>
      </c>
      <c r="C19" s="36">
        <v>0</v>
      </c>
      <c r="D19" s="40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8">
        <f>INT(F19/27)</f>
        <v>0</v>
      </c>
      <c r="H19" s="45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9" t="s">
        <v>23</v>
      </c>
    </row>
    <row r="20" spans="1:43">
      <c r="A20" s="42"/>
      <c r="B20" s="37"/>
      <c r="C20" s="37"/>
      <c r="D20" s="40"/>
      <c r="E20" s="37"/>
      <c r="F20" s="37"/>
      <c r="G20" s="37"/>
      <c r="H20" s="46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7" t="s">
        <v>25</v>
      </c>
      <c r="Q20" s="27" t="s">
        <v>25</v>
      </c>
      <c r="R20" s="27" t="s">
        <v>25</v>
      </c>
      <c r="S20" s="27" t="s">
        <v>25</v>
      </c>
      <c r="T20" s="27" t="s">
        <v>25</v>
      </c>
      <c r="U20" s="27" t="s">
        <v>25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9"/>
    </row>
    <row r="21" spans="1:43">
      <c r="A21" s="39" t="s">
        <v>26</v>
      </c>
      <c r="B21" s="40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54365</v>
      </c>
      <c r="G21" s="38">
        <f t="shared" si="16"/>
        <v>2009</v>
      </c>
      <c r="H21" s="43">
        <f>IFERROR(1-F21/E21,"")</f>
        <v>0.47073025886659459</v>
      </c>
      <c r="I21" s="21" t="s">
        <v>16</v>
      </c>
      <c r="J21" s="25">
        <f t="shared" ref="J21:AP21" si="17">SUMIFS(J3:J20,$I$3:$I$20,$I$21)</f>
        <v>1934</v>
      </c>
      <c r="K21" s="25">
        <f t="shared" si="17"/>
        <v>1934</v>
      </c>
      <c r="L21" s="25">
        <f>SUMIFS(L3:L20,$I$3:$I$20,$I$21)</f>
        <v>1934</v>
      </c>
      <c r="M21" s="25">
        <f>SUMIFS(M3:M20,$I$3:$I$20,$I$21)</f>
        <v>1934</v>
      </c>
      <c r="N21" s="25">
        <f t="shared" si="17"/>
        <v>1934</v>
      </c>
      <c r="O21" s="25">
        <f t="shared" si="17"/>
        <v>1934</v>
      </c>
      <c r="P21" s="25">
        <f t="shared" si="17"/>
        <v>1934</v>
      </c>
      <c r="Q21" s="25">
        <f t="shared" si="17"/>
        <v>1934</v>
      </c>
      <c r="R21" s="25">
        <f t="shared" si="17"/>
        <v>1934</v>
      </c>
      <c r="S21" s="25">
        <f t="shared" si="17"/>
        <v>1934</v>
      </c>
      <c r="T21" s="25">
        <f t="shared" si="17"/>
        <v>1934</v>
      </c>
      <c r="U21" s="25">
        <f t="shared" si="17"/>
        <v>1934</v>
      </c>
      <c r="V21" s="25">
        <f t="shared" si="17"/>
        <v>1934</v>
      </c>
      <c r="W21" s="25">
        <f t="shared" si="17"/>
        <v>1934</v>
      </c>
      <c r="X21" s="25">
        <f t="shared" si="17"/>
        <v>1934</v>
      </c>
      <c r="Y21" s="25">
        <f t="shared" si="17"/>
        <v>1934</v>
      </c>
      <c r="Z21" s="25">
        <f t="shared" si="17"/>
        <v>1934</v>
      </c>
      <c r="AA21" s="25">
        <f t="shared" si="17"/>
        <v>1934</v>
      </c>
      <c r="AB21" s="25">
        <f t="shared" si="17"/>
        <v>1934</v>
      </c>
      <c r="AC21" s="25">
        <f t="shared" si="17"/>
        <v>1934</v>
      </c>
      <c r="AD21" s="25">
        <f t="shared" si="17"/>
        <v>1934</v>
      </c>
      <c r="AE21" s="25">
        <f t="shared" si="17"/>
        <v>1934</v>
      </c>
      <c r="AF21" s="25">
        <f t="shared" si="17"/>
        <v>1934</v>
      </c>
      <c r="AG21" s="25">
        <f t="shared" si="17"/>
        <v>1934</v>
      </c>
      <c r="AH21" s="25">
        <f t="shared" si="17"/>
        <v>1934</v>
      </c>
      <c r="AI21" s="25">
        <f t="shared" si="17"/>
        <v>1934</v>
      </c>
      <c r="AJ21" s="25">
        <f t="shared" si="17"/>
        <v>1934</v>
      </c>
      <c r="AK21" s="25">
        <f t="shared" si="17"/>
        <v>1934</v>
      </c>
      <c r="AL21" s="25">
        <f t="shared" si="17"/>
        <v>1934</v>
      </c>
      <c r="AM21" s="25">
        <f t="shared" si="17"/>
        <v>1934</v>
      </c>
      <c r="AN21" s="25">
        <f t="shared" si="17"/>
        <v>1934</v>
      </c>
      <c r="AO21" s="25">
        <f t="shared" si="17"/>
        <v>1079</v>
      </c>
      <c r="AP21" s="25">
        <f t="shared" si="17"/>
        <v>1934</v>
      </c>
      <c r="AQ21" s="47"/>
    </row>
    <row r="22" spans="1:43">
      <c r="A22" s="39"/>
      <c r="B22" s="40"/>
      <c r="C22" s="37"/>
      <c r="D22" s="37"/>
      <c r="E22" s="37"/>
      <c r="F22" s="37"/>
      <c r="G22" s="37"/>
      <c r="H22" s="44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2631</v>
      </c>
      <c r="Q22" s="26">
        <f>SUMIFS(Q3:Q20,$I$3:$I$20,$I$22)</f>
        <v>9957</v>
      </c>
      <c r="R22" s="26">
        <f t="shared" si="18"/>
        <v>7298</v>
      </c>
      <c r="S22" s="26">
        <f t="shared" si="18"/>
        <v>2750</v>
      </c>
      <c r="T22" s="26">
        <f t="shared" si="18"/>
        <v>0</v>
      </c>
      <c r="U22" s="26">
        <f t="shared" si="18"/>
        <v>2776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7"/>
    </row>
    <row r="23" spans="1:43">
      <c r="W23" s="29"/>
    </row>
  </sheetData>
  <mergeCells count="91"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2021-10-15T13:18:27Z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