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0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0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N20" i="3"/>
  <c r="M20" i="3"/>
  <c r="L20" i="3"/>
  <c r="K20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C3" i="3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D19" i="3" l="1"/>
  <c r="C19" i="3"/>
  <c r="E3" i="3"/>
  <c r="E5" i="3"/>
  <c r="F5" i="3" s="1"/>
  <c r="E9" i="3"/>
  <c r="F9" i="3" s="1"/>
  <c r="E15" i="3"/>
  <c r="F15" i="3" s="1"/>
  <c r="E7" i="3"/>
  <c r="F7" i="3" s="1"/>
  <c r="E11" i="3"/>
  <c r="F11" i="3" s="1"/>
  <c r="E13" i="3"/>
  <c r="F13" i="3" s="1"/>
  <c r="E17" i="3"/>
  <c r="F17" i="3" s="1"/>
  <c r="G17" i="3" s="1"/>
  <c r="AJ17" i="3" l="1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K17" i="3"/>
  <c r="AC17" i="3"/>
  <c r="U17" i="3"/>
  <c r="M17" i="3"/>
  <c r="AH17" i="3"/>
  <c r="Z17" i="3"/>
  <c r="R17" i="3"/>
  <c r="J17" i="3"/>
  <c r="AG17" i="3"/>
  <c r="Y17" i="3"/>
  <c r="Q17" i="3"/>
  <c r="AL17" i="3"/>
  <c r="AD17" i="3"/>
  <c r="V17" i="3"/>
  <c r="N17" i="3"/>
  <c r="G15" i="3"/>
  <c r="H15" i="3"/>
  <c r="H13" i="3"/>
  <c r="G13" i="3"/>
  <c r="H11" i="3"/>
  <c r="G11" i="3"/>
  <c r="G9" i="3"/>
  <c r="H9" i="3"/>
  <c r="H7" i="3"/>
  <c r="G7" i="3"/>
  <c r="G5" i="3"/>
  <c r="H5" i="3"/>
  <c r="E19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F15" i="3"/>
  <c r="X15" i="3"/>
  <c r="P15" i="3"/>
  <c r="AK15" i="3"/>
  <c r="AC15" i="3"/>
  <c r="U15" i="3"/>
  <c r="M15" i="3"/>
  <c r="AJ15" i="3"/>
  <c r="AB15" i="3"/>
  <c r="T15" i="3"/>
  <c r="L15" i="3"/>
  <c r="AG15" i="3"/>
  <c r="Y15" i="3"/>
  <c r="Q15" i="3"/>
  <c r="F19" i="3"/>
  <c r="H19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J13" i="3"/>
  <c r="AB13" i="3"/>
  <c r="T13" i="3"/>
  <c r="L13" i="3"/>
  <c r="AG13" i="3"/>
  <c r="Y13" i="3"/>
  <c r="Q13" i="3"/>
  <c r="AF13" i="3"/>
  <c r="X13" i="3"/>
  <c r="P13" i="3"/>
  <c r="AK13" i="3"/>
  <c r="AC13" i="3"/>
  <c r="U13" i="3"/>
  <c r="M13" i="3"/>
  <c r="L19" i="3" l="1"/>
  <c r="G19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19" i="3"/>
  <c r="N19" i="3"/>
  <c r="O19" i="3"/>
  <c r="T19" i="3"/>
  <c r="X19" i="3"/>
  <c r="AH19" i="3"/>
  <c r="AI19" i="3"/>
  <c r="AG19" i="3"/>
  <c r="AJ19" i="3"/>
  <c r="AK19" i="3"/>
  <c r="J19" i="3"/>
  <c r="Z19" i="3"/>
  <c r="K19" i="3"/>
  <c r="AA19" i="3"/>
  <c r="P19" i="3"/>
  <c r="AD19" i="3"/>
  <c r="AE19" i="3"/>
  <c r="Q19" i="3"/>
  <c r="U19" i="3"/>
  <c r="R19" i="3"/>
  <c r="S19" i="3"/>
  <c r="Y19" i="3"/>
  <c r="AB19" i="3"/>
  <c r="AC19" i="3"/>
  <c r="AF19" i="3"/>
  <c r="V19" i="3"/>
  <c r="AL19" i="3"/>
  <c r="W19" i="3"/>
  <c r="AM19" i="3"/>
</calcChain>
</file>

<file path=xl/sharedStrings.xml><?xml version="1.0" encoding="utf-8"?>
<sst xmlns="http://schemas.openxmlformats.org/spreadsheetml/2006/main" count="1918" uniqueCount="126">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</sst>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D24" sqref="AD24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9" width="10.375" hidden="1" customWidth="1"/>
    <col min="30" max="33" width="10.375" customWidth="1"/>
    <col min="34" max="36" width="10.375" hidden="1" customWidth="1"/>
    <col min="37" max="39" width="10.375" customWidth="1"/>
  </cols>
  <sheetData>
    <row r="1" spans="1:40" ht="16.5" customHeight="1">
      <c r="A1" s="33" t="s">
        <v>0</v>
      </c>
      <c r="B1" s="34"/>
      <c r="C1" s="34"/>
      <c r="D1" s="34"/>
      <c r="E1" s="34"/>
      <c r="F1" s="34"/>
      <c r="G1" s="34"/>
      <c r="H1" s="35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36" t="s">
        <v>11</v>
      </c>
      <c r="B3" s="41" t="s">
        <v>12</v>
      </c>
      <c r="C3" s="37">
        <f>SUMIFS(未交清!Z:Z,未交清!D:D,A:A,未交清!P:P,"10月",未交清!A:A,"番锌")</f>
        <v>1052</v>
      </c>
      <c r="D3" s="41">
        <f>SUMIFS(未交清!Z:Z,未交清!D:D,A:A,未交清!P:P,"11月",未交清!A:A,"番锌")</f>
        <v>1000</v>
      </c>
      <c r="E3" s="37">
        <f>SUM(C3:D4)</f>
        <v>2052</v>
      </c>
      <c r="F3" s="37">
        <f>+E3-SUM(J4:AM4)</f>
        <v>2052</v>
      </c>
      <c r="G3" s="39">
        <f>INT(F3/27)</f>
        <v>76</v>
      </c>
      <c r="H3" s="44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48"/>
    </row>
    <row r="4" spans="1:40">
      <c r="A4" s="36"/>
      <c r="B4" s="41"/>
      <c r="C4" s="38"/>
      <c r="D4" s="41"/>
      <c r="E4" s="38"/>
      <c r="F4" s="38"/>
      <c r="G4" s="38"/>
      <c r="H4" s="45"/>
      <c r="I4" s="23" t="s">
        <v>14</v>
      </c>
      <c r="J4" s="32" t="s">
        <v>124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/>
      <c r="AG4" s="28"/>
      <c r="AH4" s="28"/>
      <c r="AI4" s="28"/>
      <c r="AJ4" s="28"/>
      <c r="AK4" s="28"/>
      <c r="AL4" s="28"/>
      <c r="AM4" s="28"/>
      <c r="AN4" s="48"/>
    </row>
    <row r="5" spans="1:40">
      <c r="A5" s="36" t="s">
        <v>15</v>
      </c>
      <c r="B5" s="41" t="s">
        <v>12</v>
      </c>
      <c r="C5" s="37">
        <f>SUMIFS(未交清!Z:Z,未交清!D:D,A:A,未交清!P:P,"10月",未交清!A:A,"番锌")</f>
        <v>6</v>
      </c>
      <c r="D5" s="41">
        <f>SUMIFS(未交清!Z:Z,未交清!D:D,A:A,未交清!P:P,"11月",未交清!A:A,"番锌")</f>
        <v>36467</v>
      </c>
      <c r="E5" s="37">
        <f>SUM(C5:D6)</f>
        <v>36473</v>
      </c>
      <c r="F5" s="37">
        <f>+E5-SUM(J6:AM6)</f>
        <v>19154</v>
      </c>
      <c r="G5" s="39">
        <f>INT(F5/27)</f>
        <v>709</v>
      </c>
      <c r="H5" s="44">
        <f>IFERROR(1-F5/E5,"0.0%")</f>
        <v>0.47484440545060724</v>
      </c>
      <c r="I5" s="23" t="s">
        <v>16</v>
      </c>
      <c r="J5" s="27">
        <f t="shared" ref="J5:AM5" si="3">$G5</f>
        <v>709</v>
      </c>
      <c r="K5" s="27">
        <f t="shared" si="3"/>
        <v>709</v>
      </c>
      <c r="L5" s="27">
        <f t="shared" si="3"/>
        <v>709</v>
      </c>
      <c r="M5" s="27">
        <f t="shared" si="3"/>
        <v>709</v>
      </c>
      <c r="N5" s="27">
        <f t="shared" si="3"/>
        <v>709</v>
      </c>
      <c r="O5" s="27">
        <f t="shared" si="3"/>
        <v>709</v>
      </c>
      <c r="P5" s="27">
        <f t="shared" si="3"/>
        <v>709</v>
      </c>
      <c r="Q5" s="27">
        <f t="shared" si="3"/>
        <v>709</v>
      </c>
      <c r="R5" s="27">
        <f t="shared" si="3"/>
        <v>709</v>
      </c>
      <c r="S5" s="27">
        <f t="shared" si="3"/>
        <v>709</v>
      </c>
      <c r="T5" s="27">
        <f t="shared" si="3"/>
        <v>709</v>
      </c>
      <c r="U5" s="27">
        <f t="shared" si="3"/>
        <v>709</v>
      </c>
      <c r="V5" s="27">
        <f t="shared" si="3"/>
        <v>709</v>
      </c>
      <c r="W5" s="27">
        <f t="shared" si="3"/>
        <v>709</v>
      </c>
      <c r="X5" s="27">
        <f t="shared" si="3"/>
        <v>709</v>
      </c>
      <c r="Y5" s="27">
        <f t="shared" si="3"/>
        <v>709</v>
      </c>
      <c r="Z5" s="27">
        <f t="shared" si="3"/>
        <v>709</v>
      </c>
      <c r="AA5" s="27">
        <f t="shared" si="3"/>
        <v>709</v>
      </c>
      <c r="AB5" s="27">
        <f t="shared" si="3"/>
        <v>709</v>
      </c>
      <c r="AC5" s="27">
        <f t="shared" si="3"/>
        <v>709</v>
      </c>
      <c r="AD5" s="27">
        <f t="shared" si="3"/>
        <v>709</v>
      </c>
      <c r="AE5" s="27">
        <f t="shared" si="3"/>
        <v>709</v>
      </c>
      <c r="AF5" s="27">
        <f t="shared" si="3"/>
        <v>709</v>
      </c>
      <c r="AG5" s="27">
        <f t="shared" si="3"/>
        <v>709</v>
      </c>
      <c r="AH5" s="27">
        <f t="shared" si="3"/>
        <v>709</v>
      </c>
      <c r="AI5" s="27">
        <f t="shared" si="3"/>
        <v>709</v>
      </c>
      <c r="AJ5" s="27">
        <f t="shared" si="3"/>
        <v>709</v>
      </c>
      <c r="AK5" s="27">
        <f t="shared" si="3"/>
        <v>709</v>
      </c>
      <c r="AL5" s="27">
        <f t="shared" si="3"/>
        <v>709</v>
      </c>
      <c r="AM5" s="27">
        <f t="shared" si="3"/>
        <v>709</v>
      </c>
      <c r="AN5" s="48"/>
    </row>
    <row r="6" spans="1:40">
      <c r="A6" s="36"/>
      <c r="B6" s="41"/>
      <c r="C6" s="38"/>
      <c r="D6" s="41"/>
      <c r="E6" s="38"/>
      <c r="F6" s="38"/>
      <c r="G6" s="38"/>
      <c r="H6" s="45"/>
      <c r="I6" s="23" t="s">
        <v>14</v>
      </c>
      <c r="J6" s="32" t="s">
        <v>124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1702</v>
      </c>
      <c r="U6" s="28">
        <v>0</v>
      </c>
      <c r="V6" s="28">
        <v>8697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2500</v>
      </c>
      <c r="AC6" s="28">
        <v>0</v>
      </c>
      <c r="AD6" s="28">
        <v>4420</v>
      </c>
      <c r="AE6" s="28">
        <v>0</v>
      </c>
      <c r="AF6" s="28"/>
      <c r="AG6" s="28"/>
      <c r="AH6" s="28"/>
      <c r="AI6" s="28"/>
      <c r="AJ6" s="28"/>
      <c r="AK6" s="28"/>
      <c r="AL6" s="28"/>
      <c r="AM6" s="28"/>
      <c r="AN6" s="48"/>
    </row>
    <row r="7" spans="1:40">
      <c r="A7" s="36" t="s">
        <v>17</v>
      </c>
      <c r="B7" s="41" t="s">
        <v>12</v>
      </c>
      <c r="C7" s="37">
        <f>SUMIFS(未交清!Z:Z,未交清!D:D,A:A,未交清!P:P,"10月",未交清!A:A,"番锌")</f>
        <v>0</v>
      </c>
      <c r="D7" s="41">
        <f>SUMIFS(未交清!Z:Z,未交清!D:D,A:A,未交清!P:P,"11月",未交清!A:A,"番锌")</f>
        <v>11441</v>
      </c>
      <c r="E7" s="37">
        <f>SUM(C7:D8)</f>
        <v>11441</v>
      </c>
      <c r="F7" s="37">
        <f>+E7-SUM(J8:AM8)</f>
        <v>5482</v>
      </c>
      <c r="G7" s="39">
        <f>INT(F7/27)</f>
        <v>203</v>
      </c>
      <c r="H7" s="44">
        <f>IFERROR(1-F7/E7,"0.0%")</f>
        <v>0.52084607988812159</v>
      </c>
      <c r="I7" s="23" t="s">
        <v>16</v>
      </c>
      <c r="J7" s="27">
        <f t="shared" ref="J7:AM7" si="4">$G7</f>
        <v>203</v>
      </c>
      <c r="K7" s="27">
        <f t="shared" si="4"/>
        <v>203</v>
      </c>
      <c r="L7" s="27">
        <f t="shared" si="4"/>
        <v>203</v>
      </c>
      <c r="M7" s="27">
        <f t="shared" si="4"/>
        <v>203</v>
      </c>
      <c r="N7" s="27">
        <f t="shared" si="4"/>
        <v>203</v>
      </c>
      <c r="O7" s="27">
        <f t="shared" si="4"/>
        <v>203</v>
      </c>
      <c r="P7" s="27">
        <f t="shared" si="4"/>
        <v>203</v>
      </c>
      <c r="Q7" s="27">
        <f t="shared" si="4"/>
        <v>203</v>
      </c>
      <c r="R7" s="27">
        <f t="shared" si="4"/>
        <v>203</v>
      </c>
      <c r="S7" s="27">
        <f t="shared" si="4"/>
        <v>203</v>
      </c>
      <c r="T7" s="27">
        <f t="shared" si="4"/>
        <v>203</v>
      </c>
      <c r="U7" s="27">
        <f t="shared" si="4"/>
        <v>203</v>
      </c>
      <c r="V7" s="27">
        <f t="shared" si="4"/>
        <v>203</v>
      </c>
      <c r="W7" s="27">
        <f t="shared" si="4"/>
        <v>203</v>
      </c>
      <c r="X7" s="27">
        <f t="shared" si="4"/>
        <v>203</v>
      </c>
      <c r="Y7" s="27">
        <f t="shared" si="4"/>
        <v>203</v>
      </c>
      <c r="Z7" s="27">
        <f t="shared" si="4"/>
        <v>203</v>
      </c>
      <c r="AA7" s="27">
        <f t="shared" si="4"/>
        <v>203</v>
      </c>
      <c r="AB7" s="27">
        <f t="shared" si="4"/>
        <v>203</v>
      </c>
      <c r="AC7" s="27">
        <f t="shared" si="4"/>
        <v>203</v>
      </c>
      <c r="AD7" s="27">
        <f t="shared" si="4"/>
        <v>203</v>
      </c>
      <c r="AE7" s="27">
        <f t="shared" si="4"/>
        <v>203</v>
      </c>
      <c r="AF7" s="27">
        <f t="shared" si="4"/>
        <v>203</v>
      </c>
      <c r="AG7" s="27">
        <f t="shared" si="4"/>
        <v>203</v>
      </c>
      <c r="AH7" s="27">
        <f t="shared" si="4"/>
        <v>203</v>
      </c>
      <c r="AI7" s="27">
        <f t="shared" si="4"/>
        <v>203</v>
      </c>
      <c r="AJ7" s="27">
        <f t="shared" si="4"/>
        <v>203</v>
      </c>
      <c r="AK7" s="27">
        <f t="shared" si="4"/>
        <v>203</v>
      </c>
      <c r="AL7" s="27">
        <f t="shared" si="4"/>
        <v>203</v>
      </c>
      <c r="AM7" s="27">
        <f t="shared" si="4"/>
        <v>203</v>
      </c>
      <c r="AN7" s="48"/>
    </row>
    <row r="8" spans="1:40">
      <c r="A8" s="36"/>
      <c r="B8" s="41"/>
      <c r="C8" s="38"/>
      <c r="D8" s="41"/>
      <c r="E8" s="38"/>
      <c r="F8" s="38"/>
      <c r="G8" s="38"/>
      <c r="H8" s="45"/>
      <c r="I8" s="23" t="s">
        <v>14</v>
      </c>
      <c r="J8" s="32" t="s">
        <v>124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1079</v>
      </c>
      <c r="X8" s="28">
        <v>0</v>
      </c>
      <c r="Y8" s="28">
        <v>0</v>
      </c>
      <c r="Z8" s="28">
        <v>1560</v>
      </c>
      <c r="AA8" s="28">
        <v>0</v>
      </c>
      <c r="AB8" s="28">
        <v>3320</v>
      </c>
      <c r="AC8" s="28">
        <v>0</v>
      </c>
      <c r="AD8" s="28">
        <v>0</v>
      </c>
      <c r="AE8" s="28">
        <v>0</v>
      </c>
      <c r="AF8" s="28"/>
      <c r="AG8" s="28"/>
      <c r="AH8" s="28"/>
      <c r="AI8" s="28"/>
      <c r="AJ8" s="28"/>
      <c r="AK8" s="28"/>
      <c r="AL8" s="28"/>
      <c r="AM8" s="28"/>
      <c r="AN8" s="48"/>
    </row>
    <row r="9" spans="1:40">
      <c r="A9" s="36" t="s">
        <v>18</v>
      </c>
      <c r="B9" s="41" t="s">
        <v>12</v>
      </c>
      <c r="C9" s="37">
        <f>SUMIFS(未交清!Z:Z,未交清!D:D,A:A,未交清!P:P,"10月",未交清!A:A,"番锌")</f>
        <v>0</v>
      </c>
      <c r="D9" s="41">
        <f>SUMIFS(未交清!Z:Z,未交清!D:D,A:A,未交清!P:P,"11月",未交清!A:A,"番锌")</f>
        <v>8614</v>
      </c>
      <c r="E9" s="37">
        <f>SUM(C9:D10)</f>
        <v>8614</v>
      </c>
      <c r="F9" s="37">
        <f>+E9-SUM(J10:AM10)</f>
        <v>-3794</v>
      </c>
      <c r="G9" s="39">
        <f>INT(F9/27)</f>
        <v>-141</v>
      </c>
      <c r="H9" s="44">
        <f>IFERROR(1-F9/E9,"0.0%")</f>
        <v>1.4404457859298816</v>
      </c>
      <c r="I9" s="23" t="s">
        <v>16</v>
      </c>
      <c r="J9" s="27">
        <f t="shared" ref="J9:AM9" si="5">$G9</f>
        <v>-141</v>
      </c>
      <c r="K9" s="27">
        <f t="shared" si="5"/>
        <v>-141</v>
      </c>
      <c r="L9" s="27">
        <f t="shared" si="5"/>
        <v>-141</v>
      </c>
      <c r="M9" s="27">
        <f t="shared" si="5"/>
        <v>-141</v>
      </c>
      <c r="N9" s="27">
        <f t="shared" si="5"/>
        <v>-141</v>
      </c>
      <c r="O9" s="27">
        <f t="shared" si="5"/>
        <v>-141</v>
      </c>
      <c r="P9" s="27">
        <f t="shared" si="5"/>
        <v>-141</v>
      </c>
      <c r="Q9" s="27">
        <f t="shared" si="5"/>
        <v>-141</v>
      </c>
      <c r="R9" s="27">
        <f t="shared" si="5"/>
        <v>-141</v>
      </c>
      <c r="S9" s="27">
        <f t="shared" si="5"/>
        <v>-141</v>
      </c>
      <c r="T9" s="27">
        <f t="shared" si="5"/>
        <v>-141</v>
      </c>
      <c r="U9" s="27">
        <f t="shared" si="5"/>
        <v>-141</v>
      </c>
      <c r="V9" s="27">
        <f t="shared" si="5"/>
        <v>-141</v>
      </c>
      <c r="W9" s="27">
        <f t="shared" si="5"/>
        <v>-141</v>
      </c>
      <c r="X9" s="27">
        <f t="shared" si="5"/>
        <v>-141</v>
      </c>
      <c r="Y9" s="27">
        <f t="shared" si="5"/>
        <v>-141</v>
      </c>
      <c r="Z9" s="27">
        <f t="shared" si="5"/>
        <v>-141</v>
      </c>
      <c r="AA9" s="27">
        <f t="shared" si="5"/>
        <v>-141</v>
      </c>
      <c r="AB9" s="27">
        <f t="shared" si="5"/>
        <v>-141</v>
      </c>
      <c r="AC9" s="27">
        <f t="shared" si="5"/>
        <v>-141</v>
      </c>
      <c r="AD9" s="27">
        <f t="shared" si="5"/>
        <v>-141</v>
      </c>
      <c r="AE9" s="27">
        <f t="shared" si="5"/>
        <v>-141</v>
      </c>
      <c r="AF9" s="27">
        <f t="shared" si="5"/>
        <v>-141</v>
      </c>
      <c r="AG9" s="27">
        <f t="shared" si="5"/>
        <v>-141</v>
      </c>
      <c r="AH9" s="27">
        <f t="shared" si="5"/>
        <v>-141</v>
      </c>
      <c r="AI9" s="27">
        <f t="shared" si="5"/>
        <v>-141</v>
      </c>
      <c r="AJ9" s="27">
        <f t="shared" si="5"/>
        <v>-141</v>
      </c>
      <c r="AK9" s="27">
        <f t="shared" si="5"/>
        <v>-141</v>
      </c>
      <c r="AL9" s="27">
        <f t="shared" si="5"/>
        <v>-141</v>
      </c>
      <c r="AM9" s="27">
        <f t="shared" si="5"/>
        <v>-141</v>
      </c>
      <c r="AN9" s="48"/>
    </row>
    <row r="10" spans="1:40">
      <c r="A10" s="36"/>
      <c r="B10" s="41"/>
      <c r="C10" s="38"/>
      <c r="D10" s="41"/>
      <c r="E10" s="38"/>
      <c r="F10" s="38"/>
      <c r="G10" s="38"/>
      <c r="H10" s="45"/>
      <c r="I10" s="23" t="s">
        <v>14</v>
      </c>
      <c r="J10" s="32" t="s">
        <v>124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1540</v>
      </c>
      <c r="R10" s="28">
        <v>1827</v>
      </c>
      <c r="S10" s="28">
        <v>0</v>
      </c>
      <c r="T10" s="28">
        <v>0</v>
      </c>
      <c r="U10" s="28">
        <v>2120</v>
      </c>
      <c r="V10" s="28">
        <v>2380</v>
      </c>
      <c r="W10" s="28">
        <v>0</v>
      </c>
      <c r="X10" s="28">
        <v>2422</v>
      </c>
      <c r="Y10" s="28">
        <v>0</v>
      </c>
      <c r="Z10" s="28">
        <v>0</v>
      </c>
      <c r="AA10" s="28">
        <v>2119</v>
      </c>
      <c r="AB10" s="28">
        <v>0</v>
      </c>
      <c r="AC10" s="28">
        <v>0</v>
      </c>
      <c r="AD10" s="28">
        <v>0</v>
      </c>
      <c r="AE10" s="28">
        <v>0</v>
      </c>
      <c r="AF10" s="28"/>
      <c r="AG10" s="28"/>
      <c r="AH10" s="28"/>
      <c r="AI10" s="28"/>
      <c r="AJ10" s="28"/>
      <c r="AK10" s="28"/>
      <c r="AL10" s="28"/>
      <c r="AM10" s="28"/>
      <c r="AN10" s="48"/>
    </row>
    <row r="11" spans="1:40">
      <c r="A11" s="36" t="s">
        <v>19</v>
      </c>
      <c r="B11" s="41" t="s">
        <v>12</v>
      </c>
      <c r="C11" s="37">
        <f>SUMIFS(未交清!Z:Z,未交清!D:D,A:A,未交清!P:P,"10月",未交清!A:A,"番锌")</f>
        <v>0</v>
      </c>
      <c r="D11" s="41">
        <f>SUMIFS(未交清!Z:Z,未交清!D:D,A:A,未交清!P:P,"11月",未交清!A:A,"番锌")</f>
        <v>13458</v>
      </c>
      <c r="E11" s="37">
        <f>SUM(C11:D12)</f>
        <v>13458</v>
      </c>
      <c r="F11" s="37">
        <f>+E11-SUM(J12:AM12)</f>
        <v>-3065</v>
      </c>
      <c r="G11" s="39">
        <f>INT(F11/27)</f>
        <v>-114</v>
      </c>
      <c r="H11" s="44">
        <f t="shared" ref="H11:H13" si="6">IFERROR(1-F11/E11,"0.0%")</f>
        <v>1.2277455788378659</v>
      </c>
      <c r="I11" s="23" t="s">
        <v>16</v>
      </c>
      <c r="J11" s="27">
        <f t="shared" ref="J11:AM11" si="7">$G11</f>
        <v>-114</v>
      </c>
      <c r="K11" s="27">
        <f t="shared" si="7"/>
        <v>-114</v>
      </c>
      <c r="L11" s="27">
        <f t="shared" si="7"/>
        <v>-114</v>
      </c>
      <c r="M11" s="27">
        <f t="shared" si="7"/>
        <v>-114</v>
      </c>
      <c r="N11" s="27">
        <f t="shared" si="7"/>
        <v>-114</v>
      </c>
      <c r="O11" s="27">
        <f t="shared" si="7"/>
        <v>-114</v>
      </c>
      <c r="P11" s="27">
        <f t="shared" si="7"/>
        <v>-114</v>
      </c>
      <c r="Q11" s="27">
        <f t="shared" si="7"/>
        <v>-114</v>
      </c>
      <c r="R11" s="27">
        <f t="shared" si="7"/>
        <v>-114</v>
      </c>
      <c r="S11" s="27">
        <f t="shared" si="7"/>
        <v>-114</v>
      </c>
      <c r="T11" s="27">
        <f t="shared" si="7"/>
        <v>-114</v>
      </c>
      <c r="U11" s="27">
        <f t="shared" si="7"/>
        <v>-114</v>
      </c>
      <c r="V11" s="27">
        <f t="shared" si="7"/>
        <v>-114</v>
      </c>
      <c r="W11" s="27">
        <f t="shared" si="7"/>
        <v>-114</v>
      </c>
      <c r="X11" s="27">
        <f t="shared" si="7"/>
        <v>-114</v>
      </c>
      <c r="Y11" s="27">
        <f t="shared" si="7"/>
        <v>-114</v>
      </c>
      <c r="Z11" s="27">
        <f t="shared" si="7"/>
        <v>-114</v>
      </c>
      <c r="AA11" s="27">
        <f t="shared" si="7"/>
        <v>-114</v>
      </c>
      <c r="AB11" s="27">
        <f t="shared" si="7"/>
        <v>-114</v>
      </c>
      <c r="AC11" s="27">
        <f t="shared" si="7"/>
        <v>-114</v>
      </c>
      <c r="AD11" s="27">
        <f t="shared" si="7"/>
        <v>-114</v>
      </c>
      <c r="AE11" s="27">
        <f t="shared" si="7"/>
        <v>-114</v>
      </c>
      <c r="AF11" s="27">
        <f t="shared" si="7"/>
        <v>-114</v>
      </c>
      <c r="AG11" s="27">
        <f t="shared" si="7"/>
        <v>-114</v>
      </c>
      <c r="AH11" s="27">
        <f t="shared" si="7"/>
        <v>-114</v>
      </c>
      <c r="AI11" s="27">
        <f t="shared" si="7"/>
        <v>-114</v>
      </c>
      <c r="AJ11" s="27">
        <f t="shared" si="7"/>
        <v>-114</v>
      </c>
      <c r="AK11" s="27">
        <f t="shared" si="7"/>
        <v>-114</v>
      </c>
      <c r="AL11" s="27">
        <f t="shared" si="7"/>
        <v>-114</v>
      </c>
      <c r="AM11" s="27">
        <f t="shared" si="7"/>
        <v>-114</v>
      </c>
      <c r="AN11" s="48"/>
    </row>
    <row r="12" spans="1:40">
      <c r="A12" s="36"/>
      <c r="B12" s="41"/>
      <c r="C12" s="38"/>
      <c r="D12" s="41"/>
      <c r="E12" s="38"/>
      <c r="F12" s="38"/>
      <c r="G12" s="38"/>
      <c r="H12" s="45"/>
      <c r="I12" s="23" t="s">
        <v>14</v>
      </c>
      <c r="J12" s="32" t="s">
        <v>124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3440</v>
      </c>
      <c r="V12" s="28">
        <v>0</v>
      </c>
      <c r="W12" s="28">
        <v>0</v>
      </c>
      <c r="X12" s="28">
        <v>3360</v>
      </c>
      <c r="Y12" s="28">
        <v>3440</v>
      </c>
      <c r="Z12" s="28">
        <v>0</v>
      </c>
      <c r="AA12" s="28">
        <v>3583</v>
      </c>
      <c r="AB12" s="28">
        <v>1800</v>
      </c>
      <c r="AC12" s="28">
        <v>0</v>
      </c>
      <c r="AD12" s="28">
        <v>0</v>
      </c>
      <c r="AE12" s="28">
        <v>900</v>
      </c>
      <c r="AF12" s="28"/>
      <c r="AG12" s="28"/>
      <c r="AH12" s="28"/>
      <c r="AI12" s="28"/>
      <c r="AJ12" s="28"/>
      <c r="AK12" s="28"/>
      <c r="AL12" s="28"/>
      <c r="AM12" s="28"/>
      <c r="AN12" s="48"/>
    </row>
    <row r="13" spans="1:40">
      <c r="A13" s="36" t="s">
        <v>20</v>
      </c>
      <c r="B13" s="41" t="s">
        <v>12</v>
      </c>
      <c r="C13" s="37">
        <f>SUMIFS(未交清!Z:Z,未交清!D:D,A:A,未交清!P:P,"10月",未交清!A:A,"番锌")</f>
        <v>0</v>
      </c>
      <c r="D13" s="41">
        <f>SUMIFS(未交清!Z:Z,未交清!D:D,A:A,未交清!P:P,"11月",未交清!A:A,"番锌")</f>
        <v>24765</v>
      </c>
      <c r="E13" s="37">
        <f>SUM(C13:D14)</f>
        <v>24765</v>
      </c>
      <c r="F13" s="37">
        <f>+E13-SUM(J14:AM14)</f>
        <v>-2839</v>
      </c>
      <c r="G13" s="39">
        <f>INT(F13/27)</f>
        <v>-106</v>
      </c>
      <c r="H13" s="44">
        <f t="shared" si="6"/>
        <v>1.1146375933777508</v>
      </c>
      <c r="I13" s="23" t="s">
        <v>16</v>
      </c>
      <c r="J13" s="27">
        <f t="shared" ref="J13:AM13" si="8">$G13</f>
        <v>-106</v>
      </c>
      <c r="K13" s="27">
        <f t="shared" si="8"/>
        <v>-106</v>
      </c>
      <c r="L13" s="27">
        <f t="shared" si="8"/>
        <v>-106</v>
      </c>
      <c r="M13" s="27">
        <f t="shared" si="8"/>
        <v>-106</v>
      </c>
      <c r="N13" s="27">
        <f t="shared" si="8"/>
        <v>-106</v>
      </c>
      <c r="O13" s="27">
        <f t="shared" si="8"/>
        <v>-106</v>
      </c>
      <c r="P13" s="27">
        <f t="shared" si="8"/>
        <v>-106</v>
      </c>
      <c r="Q13" s="27">
        <f t="shared" si="8"/>
        <v>-106</v>
      </c>
      <c r="R13" s="27">
        <f t="shared" si="8"/>
        <v>-106</v>
      </c>
      <c r="S13" s="27">
        <f t="shared" si="8"/>
        <v>-106</v>
      </c>
      <c r="T13" s="27">
        <f t="shared" si="8"/>
        <v>-106</v>
      </c>
      <c r="U13" s="27">
        <f t="shared" si="8"/>
        <v>-106</v>
      </c>
      <c r="V13" s="27">
        <f t="shared" si="8"/>
        <v>-106</v>
      </c>
      <c r="W13" s="27">
        <f t="shared" si="8"/>
        <v>-106</v>
      </c>
      <c r="X13" s="27">
        <f t="shared" si="8"/>
        <v>-106</v>
      </c>
      <c r="Y13" s="27">
        <f t="shared" si="8"/>
        <v>-106</v>
      </c>
      <c r="Z13" s="27">
        <f t="shared" si="8"/>
        <v>-106</v>
      </c>
      <c r="AA13" s="27">
        <f t="shared" si="8"/>
        <v>-106</v>
      </c>
      <c r="AB13" s="27">
        <f t="shared" si="8"/>
        <v>-106</v>
      </c>
      <c r="AC13" s="27">
        <f t="shared" si="8"/>
        <v>-106</v>
      </c>
      <c r="AD13" s="27">
        <f t="shared" si="8"/>
        <v>-106</v>
      </c>
      <c r="AE13" s="27">
        <f t="shared" si="8"/>
        <v>-106</v>
      </c>
      <c r="AF13" s="27">
        <f t="shared" si="8"/>
        <v>-106</v>
      </c>
      <c r="AG13" s="27">
        <f t="shared" si="8"/>
        <v>-106</v>
      </c>
      <c r="AH13" s="27">
        <f t="shared" si="8"/>
        <v>-106</v>
      </c>
      <c r="AI13" s="27">
        <f t="shared" si="8"/>
        <v>-106</v>
      </c>
      <c r="AJ13" s="27">
        <f t="shared" si="8"/>
        <v>-106</v>
      </c>
      <c r="AK13" s="27">
        <f t="shared" si="8"/>
        <v>-106</v>
      </c>
      <c r="AL13" s="27">
        <f t="shared" si="8"/>
        <v>-106</v>
      </c>
      <c r="AM13" s="27">
        <f t="shared" si="8"/>
        <v>-106</v>
      </c>
      <c r="AN13" s="48"/>
    </row>
    <row r="14" spans="1:40">
      <c r="A14" s="36"/>
      <c r="B14" s="41"/>
      <c r="C14" s="38"/>
      <c r="D14" s="41"/>
      <c r="E14" s="38"/>
      <c r="F14" s="38"/>
      <c r="G14" s="38"/>
      <c r="H14" s="45"/>
      <c r="I14" s="23" t="s">
        <v>14</v>
      </c>
      <c r="J14" s="32" t="s">
        <v>124</v>
      </c>
      <c r="K14" s="28">
        <v>2232</v>
      </c>
      <c r="L14" s="28">
        <v>2597</v>
      </c>
      <c r="M14" s="28">
        <v>2517</v>
      </c>
      <c r="N14" s="28">
        <v>0</v>
      </c>
      <c r="O14" s="28">
        <v>2100</v>
      </c>
      <c r="P14" s="28">
        <v>0</v>
      </c>
      <c r="Q14" s="28">
        <v>2130</v>
      </c>
      <c r="R14" s="28">
        <v>0</v>
      </c>
      <c r="S14" s="28">
        <v>2080</v>
      </c>
      <c r="T14" s="28">
        <v>0</v>
      </c>
      <c r="U14" s="28">
        <v>2440</v>
      </c>
      <c r="V14" s="28">
        <v>3578</v>
      </c>
      <c r="W14" s="28">
        <v>0</v>
      </c>
      <c r="X14" s="28">
        <v>2620</v>
      </c>
      <c r="Y14" s="28">
        <v>2800</v>
      </c>
      <c r="Z14" s="28">
        <v>2510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/>
      <c r="AG14" s="28"/>
      <c r="AH14" s="28"/>
      <c r="AI14" s="28"/>
      <c r="AJ14" s="28"/>
      <c r="AK14" s="28"/>
      <c r="AL14" s="28"/>
      <c r="AM14" s="28"/>
      <c r="AN14" s="48"/>
    </row>
    <row r="15" spans="1:40">
      <c r="A15" s="40" t="s">
        <v>21</v>
      </c>
      <c r="B15" s="41" t="s">
        <v>12</v>
      </c>
      <c r="C15" s="37">
        <f>SUMIFS(未交清!Z:Z,未交清!D:D,A:A,未交清!P:P,"10月",未交清!A:A,"番锌")</f>
        <v>0</v>
      </c>
      <c r="D15" s="41">
        <f>SUMIFS(未交清!Z:Z,未交清!D:D,A:A,未交清!P:P,"11月",未交清!A:A,"番锌")</f>
        <v>4658</v>
      </c>
      <c r="E15" s="37">
        <f>SUM(C15:D16)</f>
        <v>4658</v>
      </c>
      <c r="F15" s="37">
        <f>+E15-SUM(J16:AM16)</f>
        <v>-7372</v>
      </c>
      <c r="G15" s="39">
        <f>INT(F15/27)</f>
        <v>-274</v>
      </c>
      <c r="H15" s="44">
        <f>IFERROR(1-F15/E15,"0.0%")</f>
        <v>2.5826534993559465</v>
      </c>
      <c r="I15" s="23" t="s">
        <v>16</v>
      </c>
      <c r="J15" s="27">
        <f t="shared" ref="J15:AM15" si="9">$G15</f>
        <v>-274</v>
      </c>
      <c r="K15" s="27">
        <f t="shared" si="9"/>
        <v>-274</v>
      </c>
      <c r="L15" s="27">
        <f t="shared" si="9"/>
        <v>-274</v>
      </c>
      <c r="M15" s="27">
        <f t="shared" si="9"/>
        <v>-274</v>
      </c>
      <c r="N15" s="27">
        <f t="shared" si="9"/>
        <v>-274</v>
      </c>
      <c r="O15" s="27">
        <f t="shared" si="9"/>
        <v>-274</v>
      </c>
      <c r="P15" s="27">
        <f t="shared" si="9"/>
        <v>-274</v>
      </c>
      <c r="Q15" s="27">
        <f t="shared" si="9"/>
        <v>-274</v>
      </c>
      <c r="R15" s="27">
        <f t="shared" si="9"/>
        <v>-274</v>
      </c>
      <c r="S15" s="27">
        <f t="shared" si="9"/>
        <v>-274</v>
      </c>
      <c r="T15" s="27">
        <f t="shared" si="9"/>
        <v>-274</v>
      </c>
      <c r="U15" s="27">
        <f t="shared" si="9"/>
        <v>-274</v>
      </c>
      <c r="V15" s="27">
        <f t="shared" si="9"/>
        <v>-274</v>
      </c>
      <c r="W15" s="27">
        <f t="shared" si="9"/>
        <v>-274</v>
      </c>
      <c r="X15" s="27">
        <f t="shared" si="9"/>
        <v>-274</v>
      </c>
      <c r="Y15" s="27">
        <f t="shared" si="9"/>
        <v>-274</v>
      </c>
      <c r="Z15" s="27">
        <f t="shared" si="9"/>
        <v>-274</v>
      </c>
      <c r="AA15" s="27">
        <f t="shared" si="9"/>
        <v>-274</v>
      </c>
      <c r="AB15" s="27">
        <f t="shared" si="9"/>
        <v>-274</v>
      </c>
      <c r="AC15" s="27">
        <f t="shared" si="9"/>
        <v>-274</v>
      </c>
      <c r="AD15" s="27">
        <f t="shared" si="9"/>
        <v>-274</v>
      </c>
      <c r="AE15" s="27">
        <f t="shared" si="9"/>
        <v>-274</v>
      </c>
      <c r="AF15" s="27">
        <f t="shared" si="9"/>
        <v>-274</v>
      </c>
      <c r="AG15" s="27">
        <f t="shared" si="9"/>
        <v>-274</v>
      </c>
      <c r="AH15" s="27">
        <f t="shared" si="9"/>
        <v>-274</v>
      </c>
      <c r="AI15" s="27">
        <f t="shared" si="9"/>
        <v>-274</v>
      </c>
      <c r="AJ15" s="27">
        <f t="shared" si="9"/>
        <v>-274</v>
      </c>
      <c r="AK15" s="27">
        <f t="shared" si="9"/>
        <v>-274</v>
      </c>
      <c r="AL15" s="27">
        <f t="shared" si="9"/>
        <v>-274</v>
      </c>
      <c r="AM15" s="27">
        <f t="shared" si="9"/>
        <v>-274</v>
      </c>
      <c r="AN15" s="40" t="s">
        <v>22</v>
      </c>
    </row>
    <row r="16" spans="1:40">
      <c r="A16" s="40"/>
      <c r="B16" s="41"/>
      <c r="C16" s="38"/>
      <c r="D16" s="41"/>
      <c r="E16" s="38"/>
      <c r="F16" s="38"/>
      <c r="G16" s="38"/>
      <c r="H16" s="45"/>
      <c r="I16" s="23" t="s">
        <v>14</v>
      </c>
      <c r="J16" s="32" t="s">
        <v>124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6360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4200</v>
      </c>
      <c r="AB16" s="28">
        <v>0</v>
      </c>
      <c r="AC16" s="28">
        <v>0</v>
      </c>
      <c r="AD16" s="28">
        <v>0</v>
      </c>
      <c r="AE16" s="28">
        <v>1470</v>
      </c>
      <c r="AF16" s="28"/>
      <c r="AG16" s="28"/>
      <c r="AH16" s="28"/>
      <c r="AI16" s="28"/>
      <c r="AJ16" s="28"/>
      <c r="AK16" s="28"/>
      <c r="AL16" s="28"/>
      <c r="AM16" s="28"/>
      <c r="AN16" s="40"/>
    </row>
    <row r="17" spans="1:40" ht="14.25" customHeight="1">
      <c r="A17" s="42" t="s">
        <v>23</v>
      </c>
      <c r="B17" s="37" t="s">
        <v>12</v>
      </c>
      <c r="C17" s="37">
        <f>SUMIFS(未交清!Z:Z,未交清!D:D,A:A,未交清!P:P,"10月",未交清!A:A,"番锌")</f>
        <v>0</v>
      </c>
      <c r="D17" s="41">
        <f>SUMIFS(未交清!Z:Z,未交清!D:D,A:A,未交清!P:P,"11月",未交清!A:A,"番锌")</f>
        <v>0</v>
      </c>
      <c r="E17" s="37">
        <f>SUM(C17:D18)</f>
        <v>0</v>
      </c>
      <c r="F17" s="37">
        <f>+E17-SUM(J18:AM18)</f>
        <v>0</v>
      </c>
      <c r="G17" s="39">
        <f>INT(F17/27)</f>
        <v>0</v>
      </c>
      <c r="H17" s="46" t="s">
        <v>24</v>
      </c>
      <c r="I17" s="23" t="s">
        <v>16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40" t="s">
        <v>22</v>
      </c>
    </row>
    <row r="18" spans="1:40">
      <c r="A18" s="43"/>
      <c r="B18" s="38"/>
      <c r="C18" s="38"/>
      <c r="D18" s="41"/>
      <c r="E18" s="38"/>
      <c r="F18" s="38"/>
      <c r="G18" s="38"/>
      <c r="H18" s="47"/>
      <c r="I18" s="23" t="s">
        <v>14</v>
      </c>
      <c r="J18" s="32" t="s">
        <v>124</v>
      </c>
      <c r="K18" s="32" t="s">
        <v>125</v>
      </c>
      <c r="L18" s="32" t="s">
        <v>125</v>
      </c>
      <c r="M18" s="32" t="s">
        <v>125</v>
      </c>
      <c r="N18" s="32" t="s">
        <v>125</v>
      </c>
      <c r="O18" s="32" t="s">
        <v>125</v>
      </c>
      <c r="P18" s="32" t="s">
        <v>125</v>
      </c>
      <c r="Q18" s="32" t="s">
        <v>125</v>
      </c>
      <c r="R18" s="32" t="s">
        <v>125</v>
      </c>
      <c r="S18" s="32" t="s">
        <v>125</v>
      </c>
      <c r="T18" s="32" t="s">
        <v>125</v>
      </c>
      <c r="U18" s="32" t="s">
        <v>125</v>
      </c>
      <c r="V18" s="32" t="s">
        <v>125</v>
      </c>
      <c r="W18" s="32" t="s">
        <v>125</v>
      </c>
      <c r="X18" s="32" t="s">
        <v>125</v>
      </c>
      <c r="Y18" s="32" t="s">
        <v>125</v>
      </c>
      <c r="Z18" s="32" t="s">
        <v>125</v>
      </c>
      <c r="AA18" s="32" t="s">
        <v>125</v>
      </c>
      <c r="AB18" s="32" t="s">
        <v>125</v>
      </c>
      <c r="AC18" s="32" t="s">
        <v>125</v>
      </c>
      <c r="AD18" s="32" t="s">
        <v>125</v>
      </c>
      <c r="AE18" s="32" t="s">
        <v>125</v>
      </c>
      <c r="AF18" s="29"/>
      <c r="AG18" s="29"/>
      <c r="AH18" s="31"/>
      <c r="AI18" s="31"/>
      <c r="AJ18" s="31"/>
      <c r="AK18" s="29"/>
      <c r="AL18" s="29"/>
      <c r="AM18" s="29"/>
      <c r="AN18" s="40"/>
    </row>
    <row r="19" spans="1:40">
      <c r="A19" s="40" t="s">
        <v>25</v>
      </c>
      <c r="B19" s="41" t="s">
        <v>12</v>
      </c>
      <c r="C19" s="37">
        <f>SUM(C3:C18)</f>
        <v>1058</v>
      </c>
      <c r="D19" s="37">
        <f>SUM(D3:D18)</f>
        <v>100403</v>
      </c>
      <c r="E19" s="37">
        <f>SUM(E3:E18)</f>
        <v>101461</v>
      </c>
      <c r="F19" s="37">
        <f>SUM(F3:F18)</f>
        <v>9618</v>
      </c>
      <c r="G19" s="39">
        <f>SUM(G3:G18)</f>
        <v>353</v>
      </c>
      <c r="H19" s="44">
        <f>IFERROR(1-F19/E19,"")</f>
        <v>0.90520495559870295</v>
      </c>
      <c r="I19" s="23" t="s">
        <v>16</v>
      </c>
      <c r="J19" s="27">
        <f>SUMIFS(J3:J18,$I$3:$I$18,$I$19)</f>
        <v>277</v>
      </c>
      <c r="K19" s="27">
        <f>SUMIFS(K3:K18,$I$3:$I$18,$I$19)</f>
        <v>277</v>
      </c>
      <c r="L19" s="27">
        <f>SUMIFS(L3:L18,$I$3:$I$18,$I$19)</f>
        <v>277</v>
      </c>
      <c r="M19" s="27">
        <f>SUMIFS(M3:M18,$I$3:$I$18,$I$19)</f>
        <v>277</v>
      </c>
      <c r="N19" s="27">
        <f>SUMIFS(N3:N18,$I$3:$I$18,$I$19)</f>
        <v>277</v>
      </c>
      <c r="O19" s="27">
        <f>SUMIFS(O3:O18,$I$3:$I$18,$I$19)</f>
        <v>277</v>
      </c>
      <c r="P19" s="27">
        <f>SUMIFS(P3:P18,$I$3:$I$18,$I$19)</f>
        <v>277</v>
      </c>
      <c r="Q19" s="27">
        <f>SUMIFS(Q3:Q18,$I$3:$I$18,$I$19)</f>
        <v>277</v>
      </c>
      <c r="R19" s="27">
        <f>SUMIFS(R3:R18,$I$3:$I$18,$I$19)</f>
        <v>277</v>
      </c>
      <c r="S19" s="27">
        <f>SUMIFS(S3:S18,$I$3:$I$18,$I$19)</f>
        <v>277</v>
      </c>
      <c r="T19" s="27">
        <f>SUMIFS(T3:T18,$I$3:$I$18,$I$19)</f>
        <v>277</v>
      </c>
      <c r="U19" s="27">
        <f>SUMIFS(U3:U18,$I$3:$I$18,$I$19)</f>
        <v>277</v>
      </c>
      <c r="V19" s="27">
        <f>SUMIFS(V3:V18,$I$3:$I$18,$I$19)</f>
        <v>277</v>
      </c>
      <c r="W19" s="27">
        <f>SUMIFS(W3:W18,$I$3:$I$18,$I$19)</f>
        <v>277</v>
      </c>
      <c r="X19" s="27">
        <f>SUMIFS(X3:X18,$I$3:$I$18,$I$19)</f>
        <v>277</v>
      </c>
      <c r="Y19" s="27">
        <f>SUMIFS(Y3:Y18,$I$3:$I$18,$I$19)</f>
        <v>277</v>
      </c>
      <c r="Z19" s="27">
        <f>SUMIFS(Z3:Z18,$I$3:$I$18,$I$19)</f>
        <v>277</v>
      </c>
      <c r="AA19" s="27">
        <f>SUMIFS(AA3:AA18,$I$3:$I$18,$I$19)</f>
        <v>277</v>
      </c>
      <c r="AB19" s="27">
        <f>SUMIFS(AB3:AB18,$I$3:$I$18,$I$19)</f>
        <v>277</v>
      </c>
      <c r="AC19" s="27">
        <f>SUMIFS(AC3:AC18,$I$3:$I$18,$I$19)</f>
        <v>277</v>
      </c>
      <c r="AD19" s="27">
        <f>SUMIFS(AD3:AD18,$I$3:$I$18,$I$19)</f>
        <v>277</v>
      </c>
      <c r="AE19" s="27">
        <f>SUMIFS(AE3:AE18,$I$3:$I$18,$I$19)</f>
        <v>277</v>
      </c>
      <c r="AF19" s="27">
        <f>SUMIFS(AF3:AF18,$I$3:$I$18,$I$19)</f>
        <v>277</v>
      </c>
      <c r="AG19" s="27">
        <f>SUMIFS(AG3:AG18,$I$3:$I$18,$I$19)</f>
        <v>277</v>
      </c>
      <c r="AH19" s="27">
        <f>SUMIFS(AH3:AH18,$I$3:$I$18,$I$19)</f>
        <v>277</v>
      </c>
      <c r="AI19" s="27">
        <f>SUMIFS(AI3:AI18,$I$3:$I$18,$I$19)</f>
        <v>277</v>
      </c>
      <c r="AJ19" s="27">
        <f>SUMIFS(AJ3:AJ18,$I$3:$I$18,$I$19)</f>
        <v>277</v>
      </c>
      <c r="AK19" s="27">
        <f>SUMIFS(AK3:AK18,$I$3:$I$18,$I$19)</f>
        <v>277</v>
      </c>
      <c r="AL19" s="27">
        <f>SUMIFS(AL3:AL18,$I$3:$I$18,$I$19)</f>
        <v>277</v>
      </c>
      <c r="AM19" s="27">
        <f>SUMIFS(AM3:AM18,$I$3:$I$18,$I$19)</f>
        <v>277</v>
      </c>
      <c r="AN19" s="48"/>
    </row>
    <row r="20" spans="1:40">
      <c r="A20" s="40"/>
      <c r="B20" s="41"/>
      <c r="C20" s="38"/>
      <c r="D20" s="38"/>
      <c r="E20" s="38"/>
      <c r="F20" s="38"/>
      <c r="G20" s="38"/>
      <c r="H20" s="45"/>
      <c r="I20" s="23" t="s">
        <v>14</v>
      </c>
      <c r="J20" s="32" t="s">
        <v>124</v>
      </c>
      <c r="K20" s="28">
        <f>SUMIFS(K3:K18,$I$3:$I$18,$I$20)</f>
        <v>2232</v>
      </c>
      <c r="L20" s="28">
        <f>SUMIFS(L3:L18,$I$3:$I$18,$I$20)</f>
        <v>2597</v>
      </c>
      <c r="M20" s="28">
        <f>SUMIFS(M3:M18,$I$3:$I$18,$I$20)</f>
        <v>2517</v>
      </c>
      <c r="N20" s="28">
        <f>SUMIFS(N3:N18,$I$3:$I$18,$I$20)</f>
        <v>0</v>
      </c>
      <c r="O20" s="28">
        <f>SUMIFS(O3:O18,$I$3:$I$18,$I$20)</f>
        <v>2100</v>
      </c>
      <c r="P20" s="28">
        <f>SUMIFS(P3:P18,$I$3:$I$18,$I$20)</f>
        <v>0</v>
      </c>
      <c r="Q20" s="28">
        <f>SUMIFS(Q3:Q18,$I$3:$I$18,$I$20)</f>
        <v>3670</v>
      </c>
      <c r="R20" s="28">
        <f>SUMIFS(R3:R18,$I$3:$I$18,$I$20)</f>
        <v>1827</v>
      </c>
      <c r="S20" s="28">
        <f>SUMIFS(S3:S18,$I$3:$I$18,$I$20)</f>
        <v>8440</v>
      </c>
      <c r="T20" s="28">
        <f>SUMIFS(T3:T18,$I$3:$I$18,$I$20)</f>
        <v>1702</v>
      </c>
      <c r="U20" s="28">
        <f>SUMIFS(U3:U18,$I$3:$I$18,$I$20)</f>
        <v>8000</v>
      </c>
      <c r="V20" s="28">
        <f>SUMIFS(V3:V18,$I$3:$I$18,$I$20)</f>
        <v>14655</v>
      </c>
      <c r="W20" s="28">
        <f>SUMIFS(W3:W18,$I$3:$I$18,$I$20)</f>
        <v>1079</v>
      </c>
      <c r="X20" s="28">
        <f>SUMIFS(X3:X18,$I$3:$I$18,$I$20)</f>
        <v>8402</v>
      </c>
      <c r="Y20" s="28">
        <f>SUMIFS(Y3:Y18,$I$3:$I$18,$I$20)</f>
        <v>6240</v>
      </c>
      <c r="Z20" s="28">
        <f>SUMIFS(Z3:Z18,$I$3:$I$18,$I$20)</f>
        <v>4070</v>
      </c>
      <c r="AA20" s="28">
        <f>SUMIFS(AA3:AA18,$I$3:$I$18,$I$20)</f>
        <v>9902</v>
      </c>
      <c r="AB20" s="28">
        <f>SUMIFS(AB3:AB18,$I$3:$I$18,$I$20)</f>
        <v>7620</v>
      </c>
      <c r="AC20" s="28">
        <f>SUMIFS(AC3:AC18,$I$3:$I$18,$I$20)</f>
        <v>0</v>
      </c>
      <c r="AD20" s="28">
        <f>SUMIFS(AD3:AD18,$I$3:$I$18,$I$20)</f>
        <v>4420</v>
      </c>
      <c r="AE20" s="28">
        <f>SUMIFS(AE3:AE18,$I$3:$I$18,$I$20)</f>
        <v>2370</v>
      </c>
      <c r="AF20" s="28">
        <f>SUMIFS(AF3:AF18,$I$3:$I$18,$I$20)</f>
        <v>0</v>
      </c>
      <c r="AG20" s="28">
        <f>SUMIFS(AG3:AG18,$I$3:$I$18,$I$20)</f>
        <v>0</v>
      </c>
      <c r="AH20" s="28">
        <f>SUMIFS(AH3:AH18,$I$3:$I$18,$I$20)</f>
        <v>0</v>
      </c>
      <c r="AI20" s="28">
        <f>SUMIFS(AI3:AI18,$I$3:$I$18,$I$20)</f>
        <v>0</v>
      </c>
      <c r="AJ20" s="28">
        <f>SUMIFS(AJ3:AJ18,$I$3:$I$18,$I$20)</f>
        <v>0</v>
      </c>
      <c r="AK20" s="28">
        <f>SUMIFS(AK3:AK18,$I$3:$I$18,$I$20)</f>
        <v>0</v>
      </c>
      <c r="AL20" s="28">
        <f>SUMIFS(AL3:AL18,$I$3:$I$18,$I$20)</f>
        <v>0</v>
      </c>
      <c r="AM20" s="28">
        <f>SUMIFS(AM3:AM18,$I$3:$I$18,$I$20)</f>
        <v>0</v>
      </c>
      <c r="AN20" s="48"/>
    </row>
    <row r="21" spans="1:40">
      <c r="W21" s="30"/>
    </row>
  </sheetData>
  <mergeCells count="82">
    <mergeCell ref="AN15:AN16"/>
    <mergeCell ref="AN17:AN18"/>
    <mergeCell ref="AN19:AN20"/>
    <mergeCell ref="G13:G14"/>
    <mergeCell ref="AN3:AN4"/>
    <mergeCell ref="AN5:AN6"/>
    <mergeCell ref="AN7:AN8"/>
    <mergeCell ref="AN9:AN10"/>
    <mergeCell ref="AN11:AN12"/>
    <mergeCell ref="AN13:AN14"/>
    <mergeCell ref="G5:G6"/>
    <mergeCell ref="G7:G8"/>
    <mergeCell ref="E15:E16"/>
    <mergeCell ref="G17:G18"/>
    <mergeCell ref="G19:G20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G9:G10"/>
    <mergeCell ref="G11:G12"/>
    <mergeCell ref="C15:C16"/>
    <mergeCell ref="G15:G16"/>
    <mergeCell ref="E19:E20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E11:E12"/>
    <mergeCell ref="E13:E14"/>
    <mergeCell ref="A15:A16"/>
    <mergeCell ref="E17:E18"/>
    <mergeCell ref="C19:C20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C11:C12"/>
    <mergeCell ref="C13:C14"/>
    <mergeCell ref="C17:C18"/>
    <mergeCell ref="A19:A20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A11:A12"/>
    <mergeCell ref="A13:A14"/>
    <mergeCell ref="A17:A18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0" t="s">
        <v>68</v>
      </c>
      <c r="AS1" s="20" t="s">
        <v>69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70</v>
      </c>
      <c r="C2" s="11" t="s">
        <v>71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</v>
      </c>
      <c r="N2" s="13">
        <v>44418</v>
      </c>
      <c r="O2" s="13">
        <v>44418</v>
      </c>
      <c r="P2" s="13" t="s">
        <v>77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78</v>
      </c>
      <c r="AI2" s="15"/>
      <c r="AJ2" s="15"/>
      <c r="AK2" s="15"/>
      <c r="AL2" s="15"/>
      <c r="AM2" s="15"/>
      <c r="AN2" s="15"/>
      <c r="AO2" s="19" t="s">
        <v>72</v>
      </c>
      <c r="AP2" s="19" t="s">
        <v>79</v>
      </c>
      <c r="AQ2" s="19" t="s">
        <v>80</v>
      </c>
      <c r="AR2" s="21">
        <v>0.13</v>
      </c>
      <c r="AS2" s="19" t="s">
        <v>81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70</v>
      </c>
      <c r="C3" s="11" t="s">
        <v>71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73</v>
      </c>
      <c r="I3" s="11">
        <v>2</v>
      </c>
      <c r="J3" s="11" t="s">
        <v>74</v>
      </c>
      <c r="K3" s="11" t="s">
        <v>75</v>
      </c>
      <c r="L3" s="11" t="s">
        <v>76</v>
      </c>
      <c r="M3" s="11">
        <v>400</v>
      </c>
      <c r="N3" s="13">
        <v>44416</v>
      </c>
      <c r="O3" s="13">
        <v>44416</v>
      </c>
      <c r="P3" s="13" t="s">
        <v>77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78</v>
      </c>
      <c r="AI3" s="15"/>
      <c r="AJ3" s="15"/>
      <c r="AK3" s="15"/>
      <c r="AL3" s="15"/>
      <c r="AM3" s="15"/>
      <c r="AN3" s="15"/>
      <c r="AO3" s="19" t="s">
        <v>72</v>
      </c>
      <c r="AP3" s="19" t="s">
        <v>79</v>
      </c>
      <c r="AQ3" s="19" t="s">
        <v>80</v>
      </c>
      <c r="AR3" s="21">
        <v>0.13</v>
      </c>
      <c r="AS3" s="19" t="s">
        <v>81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70</v>
      </c>
      <c r="C4" s="11" t="s">
        <v>71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73</v>
      </c>
      <c r="I4" s="11">
        <v>3</v>
      </c>
      <c r="J4" s="11" t="s">
        <v>74</v>
      </c>
      <c r="K4" s="11" t="s">
        <v>75</v>
      </c>
      <c r="L4" s="11" t="s">
        <v>76</v>
      </c>
      <c r="M4" s="11">
        <v>1500</v>
      </c>
      <c r="N4" s="13">
        <v>44452</v>
      </c>
      <c r="O4" s="13">
        <v>44462</v>
      </c>
      <c r="P4" s="13" t="s">
        <v>77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78</v>
      </c>
      <c r="AI4" s="15"/>
      <c r="AJ4" s="15"/>
      <c r="AK4" s="15"/>
      <c r="AL4" s="15"/>
      <c r="AM4" s="15"/>
      <c r="AN4" s="15"/>
      <c r="AO4" s="19" t="s">
        <v>72</v>
      </c>
      <c r="AP4" s="19" t="s">
        <v>79</v>
      </c>
      <c r="AQ4" s="19" t="s">
        <v>80</v>
      </c>
      <c r="AR4" s="21">
        <v>0.13</v>
      </c>
      <c r="AS4" s="19" t="s">
        <v>81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70</v>
      </c>
      <c r="C5" s="11" t="s">
        <v>71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73</v>
      </c>
      <c r="I5" s="11">
        <v>4</v>
      </c>
      <c r="J5" s="11" t="s">
        <v>74</v>
      </c>
      <c r="K5" s="11" t="s">
        <v>75</v>
      </c>
      <c r="L5" s="11" t="s">
        <v>76</v>
      </c>
      <c r="M5" s="11">
        <v>3800</v>
      </c>
      <c r="N5" s="13">
        <v>44442</v>
      </c>
      <c r="O5" s="13">
        <v>44456</v>
      </c>
      <c r="P5" s="13" t="s">
        <v>77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78</v>
      </c>
      <c r="AI5" s="15"/>
      <c r="AJ5" s="15"/>
      <c r="AK5" s="15"/>
      <c r="AL5" s="15"/>
      <c r="AM5" s="15"/>
      <c r="AN5" s="15"/>
      <c r="AO5" s="19" t="s">
        <v>72</v>
      </c>
      <c r="AP5" s="19" t="s">
        <v>79</v>
      </c>
      <c r="AQ5" s="19" t="s">
        <v>80</v>
      </c>
      <c r="AR5" s="21">
        <v>0.13</v>
      </c>
      <c r="AS5" s="19" t="s">
        <v>81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70</v>
      </c>
      <c r="C6" s="11" t="s">
        <v>71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73</v>
      </c>
      <c r="I6" s="11">
        <v>5</v>
      </c>
      <c r="J6" s="11" t="s">
        <v>74</v>
      </c>
      <c r="K6" s="11" t="s">
        <v>75</v>
      </c>
      <c r="L6" s="11" t="s">
        <v>76</v>
      </c>
      <c r="M6" s="11">
        <v>1700</v>
      </c>
      <c r="N6" s="13">
        <v>44433</v>
      </c>
      <c r="O6" s="13">
        <v>44433</v>
      </c>
      <c r="P6" s="13" t="s">
        <v>77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78</v>
      </c>
      <c r="AI6" s="15"/>
      <c r="AJ6" s="15"/>
      <c r="AK6" s="15"/>
      <c r="AL6" s="15"/>
      <c r="AM6" s="15"/>
      <c r="AN6" s="15"/>
      <c r="AO6" s="19" t="s">
        <v>72</v>
      </c>
      <c r="AP6" s="19" t="s">
        <v>79</v>
      </c>
      <c r="AQ6" s="19" t="s">
        <v>80</v>
      </c>
      <c r="AR6" s="21">
        <v>0.13</v>
      </c>
      <c r="AS6" s="19" t="s">
        <v>81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70</v>
      </c>
      <c r="C7" s="11" t="s">
        <v>71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73</v>
      </c>
      <c r="I7" s="11">
        <v>6</v>
      </c>
      <c r="J7" s="11" t="s">
        <v>74</v>
      </c>
      <c r="K7" s="11" t="s">
        <v>75</v>
      </c>
      <c r="L7" s="11" t="s">
        <v>76</v>
      </c>
      <c r="M7" s="11">
        <v>600</v>
      </c>
      <c r="N7" s="13">
        <v>44423</v>
      </c>
      <c r="O7" s="13">
        <v>44423</v>
      </c>
      <c r="P7" s="13" t="s">
        <v>77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78</v>
      </c>
      <c r="AI7" s="15"/>
      <c r="AJ7" s="15"/>
      <c r="AK7" s="15"/>
      <c r="AL7" s="15"/>
      <c r="AM7" s="15"/>
      <c r="AN7" s="15"/>
      <c r="AO7" s="19" t="s">
        <v>72</v>
      </c>
      <c r="AP7" s="19" t="s">
        <v>79</v>
      </c>
      <c r="AQ7" s="19" t="s">
        <v>80</v>
      </c>
      <c r="AR7" s="21">
        <v>0.13</v>
      </c>
      <c r="AS7" s="19" t="s">
        <v>81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70</v>
      </c>
      <c r="C8" s="11" t="s">
        <v>71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72</v>
      </c>
      <c r="H8" s="11" t="s">
        <v>73</v>
      </c>
      <c r="I8" s="11">
        <v>1</v>
      </c>
      <c r="J8" s="11" t="s">
        <v>82</v>
      </c>
      <c r="K8" s="11" t="s">
        <v>83</v>
      </c>
      <c r="L8" s="11" t="s">
        <v>76</v>
      </c>
      <c r="M8" s="11">
        <v>200</v>
      </c>
      <c r="N8" s="13">
        <v>44424</v>
      </c>
      <c r="O8" s="13">
        <v>44421</v>
      </c>
      <c r="P8" s="13" t="s">
        <v>77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78</v>
      </c>
      <c r="AI8" s="15"/>
      <c r="AJ8" s="15"/>
      <c r="AK8" s="15"/>
      <c r="AL8" s="15"/>
      <c r="AM8" s="15"/>
      <c r="AN8" s="15"/>
      <c r="AO8" s="19" t="s">
        <v>72</v>
      </c>
      <c r="AP8" s="19" t="s">
        <v>79</v>
      </c>
      <c r="AQ8" s="19" t="s">
        <v>80</v>
      </c>
      <c r="AR8" s="21">
        <v>0.13</v>
      </c>
      <c r="AS8" s="19" t="s">
        <v>84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70</v>
      </c>
      <c r="C9" s="11" t="s">
        <v>71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72</v>
      </c>
      <c r="H9" s="11" t="s">
        <v>73</v>
      </c>
      <c r="I9" s="11">
        <v>6</v>
      </c>
      <c r="J9" s="11" t="s">
        <v>85</v>
      </c>
      <c r="K9" s="11" t="s">
        <v>75</v>
      </c>
      <c r="L9" s="11" t="s">
        <v>76</v>
      </c>
      <c r="M9" s="11">
        <v>3255</v>
      </c>
      <c r="N9" s="13">
        <v>44425</v>
      </c>
      <c r="O9" s="13">
        <v>44434</v>
      </c>
      <c r="P9" s="13" t="s">
        <v>77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78</v>
      </c>
      <c r="AI9" s="15"/>
      <c r="AJ9" s="15"/>
      <c r="AK9" s="15"/>
      <c r="AL9" s="15"/>
      <c r="AM9" s="15"/>
      <c r="AN9" s="15"/>
      <c r="AO9" s="19" t="s">
        <v>72</v>
      </c>
      <c r="AP9" s="19" t="s">
        <v>79</v>
      </c>
      <c r="AQ9" s="19" t="s">
        <v>80</v>
      </c>
      <c r="AR9" s="21">
        <v>0.13</v>
      </c>
      <c r="AS9" s="19" t="s">
        <v>84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70</v>
      </c>
      <c r="C10" s="11" t="s">
        <v>71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72</v>
      </c>
      <c r="H10" s="11" t="s">
        <v>73</v>
      </c>
      <c r="I10" s="11">
        <v>1</v>
      </c>
      <c r="J10" s="11" t="s">
        <v>82</v>
      </c>
      <c r="K10" s="11" t="s">
        <v>83</v>
      </c>
      <c r="L10" s="11" t="s">
        <v>76</v>
      </c>
      <c r="M10" s="11">
        <v>360</v>
      </c>
      <c r="N10" s="13">
        <v>44431</v>
      </c>
      <c r="O10" s="13">
        <v>44431</v>
      </c>
      <c r="P10" s="13" t="s">
        <v>77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78</v>
      </c>
      <c r="AI10" s="15"/>
      <c r="AJ10" s="15"/>
      <c r="AK10" s="15"/>
      <c r="AL10" s="15"/>
      <c r="AM10" s="15"/>
      <c r="AN10" s="15"/>
      <c r="AO10" s="19" t="s">
        <v>72</v>
      </c>
      <c r="AP10" s="19" t="s">
        <v>79</v>
      </c>
      <c r="AQ10" s="19" t="s">
        <v>80</v>
      </c>
      <c r="AR10" s="21">
        <v>0.13</v>
      </c>
      <c r="AS10" s="19" t="s">
        <v>81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71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73</v>
      </c>
      <c r="I11" s="11">
        <v>9</v>
      </c>
      <c r="J11" s="11" t="s">
        <v>86</v>
      </c>
      <c r="K11" s="11" t="s">
        <v>75</v>
      </c>
      <c r="L11" s="11" t="s">
        <v>76</v>
      </c>
      <c r="M11" s="11">
        <v>2000</v>
      </c>
      <c r="N11" s="13">
        <v>44602</v>
      </c>
      <c r="O11" s="13">
        <v>44496</v>
      </c>
      <c r="P11" s="13" t="s">
        <v>77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78</v>
      </c>
      <c r="AI11" s="15"/>
      <c r="AJ11" s="15"/>
      <c r="AK11" s="15"/>
      <c r="AL11" s="15"/>
      <c r="AM11" s="15"/>
      <c r="AN11" s="15"/>
      <c r="AO11" s="19" t="s">
        <v>72</v>
      </c>
      <c r="AP11" s="19" t="s">
        <v>79</v>
      </c>
      <c r="AQ11" s="19" t="s">
        <v>80</v>
      </c>
      <c r="AR11" s="21">
        <v>0.13</v>
      </c>
      <c r="AS11" s="19" t="s">
        <v>81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87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72</v>
      </c>
      <c r="H12" s="11" t="s">
        <v>73</v>
      </c>
      <c r="I12" s="11">
        <v>5</v>
      </c>
      <c r="J12" s="11" t="s">
        <v>88</v>
      </c>
      <c r="K12" s="11" t="s">
        <v>75</v>
      </c>
      <c r="L12" s="11" t="s">
        <v>76</v>
      </c>
      <c r="M12" s="11">
        <v>4404</v>
      </c>
      <c r="N12" s="13">
        <v>44503</v>
      </c>
      <c r="O12" s="13">
        <v>44503</v>
      </c>
      <c r="P12" s="13" t="s">
        <v>89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78</v>
      </c>
      <c r="AI12" s="15"/>
      <c r="AJ12" s="15"/>
      <c r="AK12" s="15"/>
      <c r="AL12" s="15"/>
      <c r="AM12" s="15"/>
      <c r="AN12" s="15"/>
      <c r="AO12" s="19" t="s">
        <v>72</v>
      </c>
      <c r="AP12" s="19" t="s">
        <v>79</v>
      </c>
      <c r="AQ12" s="19" t="s">
        <v>80</v>
      </c>
      <c r="AR12" s="21">
        <v>0.13</v>
      </c>
      <c r="AS12" s="19" t="s">
        <v>81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90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72</v>
      </c>
      <c r="H13" s="11" t="s">
        <v>73</v>
      </c>
      <c r="I13" s="11">
        <v>16</v>
      </c>
      <c r="J13" s="11" t="s">
        <v>91</v>
      </c>
      <c r="K13" s="11" t="s">
        <v>75</v>
      </c>
      <c r="L13" s="11" t="s">
        <v>76</v>
      </c>
      <c r="M13" s="11">
        <v>2500</v>
      </c>
      <c r="N13" s="13">
        <v>44463</v>
      </c>
      <c r="O13" s="13">
        <v>44498</v>
      </c>
      <c r="P13" s="13" t="s">
        <v>92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78</v>
      </c>
      <c r="AI13" s="15"/>
      <c r="AJ13" s="15"/>
      <c r="AK13" s="15"/>
      <c r="AL13" s="15"/>
      <c r="AM13" s="15"/>
      <c r="AN13" s="15"/>
      <c r="AO13" s="19" t="s">
        <v>72</v>
      </c>
      <c r="AP13" s="19" t="s">
        <v>79</v>
      </c>
      <c r="AQ13" s="19" t="s">
        <v>93</v>
      </c>
      <c r="AR13" s="21">
        <v>0.13</v>
      </c>
      <c r="AS13" s="19" t="s">
        <v>81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90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72</v>
      </c>
      <c r="H14" s="11" t="s">
        <v>73</v>
      </c>
      <c r="I14" s="11">
        <v>17</v>
      </c>
      <c r="J14" s="11" t="s">
        <v>91</v>
      </c>
      <c r="K14" s="11" t="s">
        <v>75</v>
      </c>
      <c r="L14" s="11" t="s">
        <v>76</v>
      </c>
      <c r="M14" s="11">
        <v>2500</v>
      </c>
      <c r="N14" s="13">
        <v>44466</v>
      </c>
      <c r="O14" s="13">
        <v>44498</v>
      </c>
      <c r="P14" s="13" t="s">
        <v>92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78</v>
      </c>
      <c r="AI14" s="15"/>
      <c r="AJ14" s="15"/>
      <c r="AK14" s="15"/>
      <c r="AL14" s="15"/>
      <c r="AM14" s="15"/>
      <c r="AN14" s="15"/>
      <c r="AO14" s="19" t="s">
        <v>72</v>
      </c>
      <c r="AP14" s="19" t="s">
        <v>79</v>
      </c>
      <c r="AQ14" s="19" t="s">
        <v>93</v>
      </c>
      <c r="AR14" s="21">
        <v>0.13</v>
      </c>
      <c r="AS14" s="19" t="s">
        <v>81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90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72</v>
      </c>
      <c r="H15" s="11" t="s">
        <v>73</v>
      </c>
      <c r="I15" s="11">
        <v>1</v>
      </c>
      <c r="J15" s="11" t="s">
        <v>91</v>
      </c>
      <c r="K15" s="11" t="s">
        <v>75</v>
      </c>
      <c r="L15" s="11" t="s">
        <v>76</v>
      </c>
      <c r="M15" s="11">
        <v>600</v>
      </c>
      <c r="N15" s="13">
        <v>44476</v>
      </c>
      <c r="O15" s="13">
        <v>44475</v>
      </c>
      <c r="P15" s="13" t="s">
        <v>92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78</v>
      </c>
      <c r="AI15" s="15"/>
      <c r="AJ15" s="15"/>
      <c r="AK15" s="15"/>
      <c r="AL15" s="15"/>
      <c r="AM15" s="15"/>
      <c r="AN15" s="15"/>
      <c r="AO15" s="19" t="s">
        <v>72</v>
      </c>
      <c r="AP15" s="19" t="s">
        <v>79</v>
      </c>
      <c r="AQ15" s="19" t="s">
        <v>93</v>
      </c>
      <c r="AR15" s="21">
        <v>0.13</v>
      </c>
      <c r="AS15" s="19" t="s">
        <v>81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70</v>
      </c>
      <c r="C16" s="11" t="s">
        <v>90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72</v>
      </c>
      <c r="H16" s="11" t="s">
        <v>73</v>
      </c>
      <c r="I16" s="11">
        <v>1</v>
      </c>
      <c r="J16" s="11" t="s">
        <v>94</v>
      </c>
      <c r="K16" s="11" t="s">
        <v>75</v>
      </c>
      <c r="L16" s="11" t="s">
        <v>76</v>
      </c>
      <c r="M16" s="11">
        <v>2400</v>
      </c>
      <c r="N16" s="13">
        <v>44505</v>
      </c>
      <c r="O16" s="13">
        <v>44505</v>
      </c>
      <c r="P16" s="13" t="s">
        <v>89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78</v>
      </c>
      <c r="AI16" s="15"/>
      <c r="AJ16" s="15"/>
      <c r="AK16" s="15"/>
      <c r="AL16" s="15"/>
      <c r="AM16" s="15"/>
      <c r="AN16" s="15"/>
      <c r="AO16" s="19" t="s">
        <v>72</v>
      </c>
      <c r="AP16" s="19" t="s">
        <v>79</v>
      </c>
      <c r="AQ16" s="19" t="s">
        <v>93</v>
      </c>
      <c r="AR16" s="21">
        <v>0.13</v>
      </c>
      <c r="AS16" s="19" t="s">
        <v>81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70</v>
      </c>
      <c r="C17" s="11" t="s">
        <v>90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72</v>
      </c>
      <c r="H17" s="11" t="s">
        <v>73</v>
      </c>
      <c r="I17" s="11">
        <v>1</v>
      </c>
      <c r="J17" s="11" t="s">
        <v>94</v>
      </c>
      <c r="K17" s="11" t="s">
        <v>75</v>
      </c>
      <c r="L17" s="11" t="s">
        <v>76</v>
      </c>
      <c r="M17" s="11">
        <v>2000</v>
      </c>
      <c r="N17" s="13">
        <v>44503</v>
      </c>
      <c r="O17" s="13">
        <v>44503</v>
      </c>
      <c r="P17" s="13" t="s">
        <v>89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78</v>
      </c>
      <c r="AI17" s="15"/>
      <c r="AJ17" s="15"/>
      <c r="AK17" s="15"/>
      <c r="AL17" s="15"/>
      <c r="AM17" s="15"/>
      <c r="AN17" s="15"/>
      <c r="AO17" s="19" t="s">
        <v>72</v>
      </c>
      <c r="AP17" s="19" t="s">
        <v>79</v>
      </c>
      <c r="AQ17" s="19" t="s">
        <v>93</v>
      </c>
      <c r="AR17" s="21">
        <v>0.13</v>
      </c>
      <c r="AS17" s="19" t="s">
        <v>81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70</v>
      </c>
      <c r="C18" s="11" t="s">
        <v>90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72</v>
      </c>
      <c r="H18" s="11" t="s">
        <v>73</v>
      </c>
      <c r="I18" s="11">
        <v>2</v>
      </c>
      <c r="J18" s="11" t="s">
        <v>94</v>
      </c>
      <c r="K18" s="11" t="s">
        <v>75</v>
      </c>
      <c r="L18" s="11" t="s">
        <v>76</v>
      </c>
      <c r="M18" s="11">
        <v>2000</v>
      </c>
      <c r="N18" s="13">
        <v>44505</v>
      </c>
      <c r="O18" s="13">
        <v>44505</v>
      </c>
      <c r="P18" s="13" t="s">
        <v>89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78</v>
      </c>
      <c r="AI18" s="15"/>
      <c r="AJ18" s="15"/>
      <c r="AK18" s="15"/>
      <c r="AL18" s="15"/>
      <c r="AM18" s="15"/>
      <c r="AN18" s="15"/>
      <c r="AO18" s="19" t="s">
        <v>72</v>
      </c>
      <c r="AP18" s="19" t="s">
        <v>79</v>
      </c>
      <c r="AQ18" s="19" t="s">
        <v>93</v>
      </c>
      <c r="AR18" s="21">
        <v>0.13</v>
      </c>
      <c r="AS18" s="19" t="s">
        <v>81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70</v>
      </c>
      <c r="C19" s="11" t="s">
        <v>90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72</v>
      </c>
      <c r="H19" s="11" t="s">
        <v>73</v>
      </c>
      <c r="I19" s="11">
        <v>3</v>
      </c>
      <c r="J19" s="11" t="s">
        <v>94</v>
      </c>
      <c r="K19" s="11" t="s">
        <v>75</v>
      </c>
      <c r="L19" s="11" t="s">
        <v>76</v>
      </c>
      <c r="M19" s="11">
        <v>2000</v>
      </c>
      <c r="N19" s="13">
        <v>44519</v>
      </c>
      <c r="O19" s="13">
        <v>44519</v>
      </c>
      <c r="P19" s="13" t="s">
        <v>89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78</v>
      </c>
      <c r="AI19" s="15"/>
      <c r="AJ19" s="15"/>
      <c r="AK19" s="15"/>
      <c r="AL19" s="15"/>
      <c r="AM19" s="15"/>
      <c r="AN19" s="15"/>
      <c r="AO19" s="19" t="s">
        <v>72</v>
      </c>
      <c r="AP19" s="19" t="s">
        <v>79</v>
      </c>
      <c r="AQ19" s="19" t="s">
        <v>93</v>
      </c>
      <c r="AR19" s="21">
        <v>0.13</v>
      </c>
      <c r="AS19" s="19" t="s">
        <v>81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70</v>
      </c>
      <c r="C20" s="11" t="s">
        <v>90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72</v>
      </c>
      <c r="H20" s="11" t="s">
        <v>73</v>
      </c>
      <c r="I20" s="11">
        <v>4</v>
      </c>
      <c r="J20" s="11" t="s">
        <v>94</v>
      </c>
      <c r="K20" s="11" t="s">
        <v>75</v>
      </c>
      <c r="L20" s="11" t="s">
        <v>76</v>
      </c>
      <c r="M20" s="11">
        <v>2000</v>
      </c>
      <c r="N20" s="13">
        <v>44532</v>
      </c>
      <c r="O20" s="13">
        <v>44532</v>
      </c>
      <c r="P20" s="13" t="s">
        <v>95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78</v>
      </c>
      <c r="AI20" s="15"/>
      <c r="AJ20" s="15"/>
      <c r="AK20" s="15"/>
      <c r="AL20" s="15"/>
      <c r="AM20" s="15"/>
      <c r="AN20" s="15"/>
      <c r="AO20" s="19" t="s">
        <v>72</v>
      </c>
      <c r="AP20" s="19" t="s">
        <v>79</v>
      </c>
      <c r="AQ20" s="19" t="s">
        <v>93</v>
      </c>
      <c r="AR20" s="21">
        <v>0.13</v>
      </c>
      <c r="AS20" s="19" t="s">
        <v>81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70</v>
      </c>
      <c r="C21" s="11" t="s">
        <v>90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72</v>
      </c>
      <c r="H21" s="11" t="s">
        <v>73</v>
      </c>
      <c r="I21" s="11">
        <v>1</v>
      </c>
      <c r="J21" s="11" t="s">
        <v>94</v>
      </c>
      <c r="K21" s="11" t="s">
        <v>75</v>
      </c>
      <c r="L21" s="11" t="s">
        <v>76</v>
      </c>
      <c r="M21" s="11">
        <v>600</v>
      </c>
      <c r="N21" s="13">
        <v>44540</v>
      </c>
      <c r="O21" s="13">
        <v>44540</v>
      </c>
      <c r="P21" s="13" t="s">
        <v>95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78</v>
      </c>
      <c r="AI21" s="15"/>
      <c r="AJ21" s="15"/>
      <c r="AK21" s="15"/>
      <c r="AL21" s="15"/>
      <c r="AM21" s="15"/>
      <c r="AN21" s="15"/>
      <c r="AO21" s="19" t="s">
        <v>72</v>
      </c>
      <c r="AP21" s="19" t="s">
        <v>79</v>
      </c>
      <c r="AQ21" s="19" t="s">
        <v>93</v>
      </c>
      <c r="AR21" s="21">
        <v>0.13</v>
      </c>
      <c r="AS21" s="19" t="s">
        <v>81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70</v>
      </c>
      <c r="C22" s="11" t="s">
        <v>90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72</v>
      </c>
      <c r="H22" s="11" t="s">
        <v>73</v>
      </c>
      <c r="I22" s="11">
        <v>1</v>
      </c>
      <c r="J22" s="11" t="s">
        <v>94</v>
      </c>
      <c r="K22" s="11" t="s">
        <v>75</v>
      </c>
      <c r="L22" s="11" t="s">
        <v>76</v>
      </c>
      <c r="M22" s="11">
        <v>1330</v>
      </c>
      <c r="N22" s="13">
        <v>44537</v>
      </c>
      <c r="O22" s="13">
        <v>44537</v>
      </c>
      <c r="P22" s="13" t="s">
        <v>95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78</v>
      </c>
      <c r="AI22" s="15"/>
      <c r="AJ22" s="15"/>
      <c r="AK22" s="15"/>
      <c r="AL22" s="15"/>
      <c r="AM22" s="15"/>
      <c r="AN22" s="15"/>
      <c r="AO22" s="19" t="s">
        <v>72</v>
      </c>
      <c r="AP22" s="19" t="s">
        <v>79</v>
      </c>
      <c r="AQ22" s="19" t="s">
        <v>93</v>
      </c>
      <c r="AR22" s="21">
        <v>0.13</v>
      </c>
      <c r="AS22" s="19" t="s">
        <v>81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70</v>
      </c>
      <c r="C23" s="11" t="s">
        <v>90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72</v>
      </c>
      <c r="H23" s="11" t="s">
        <v>73</v>
      </c>
      <c r="I23" s="11">
        <v>2</v>
      </c>
      <c r="J23" s="11" t="s">
        <v>94</v>
      </c>
      <c r="K23" s="11" t="s">
        <v>75</v>
      </c>
      <c r="L23" s="11" t="s">
        <v>76</v>
      </c>
      <c r="M23" s="11">
        <v>1050</v>
      </c>
      <c r="N23" s="13">
        <v>44550</v>
      </c>
      <c r="O23" s="13">
        <v>44550</v>
      </c>
      <c r="P23" s="13" t="s">
        <v>95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78</v>
      </c>
      <c r="AI23" s="15"/>
      <c r="AJ23" s="15"/>
      <c r="AK23" s="15"/>
      <c r="AL23" s="15"/>
      <c r="AM23" s="15"/>
      <c r="AN23" s="15"/>
      <c r="AO23" s="19" t="s">
        <v>72</v>
      </c>
      <c r="AP23" s="19" t="s">
        <v>79</v>
      </c>
      <c r="AQ23" s="19" t="s">
        <v>93</v>
      </c>
      <c r="AR23" s="21">
        <v>0.13</v>
      </c>
      <c r="AS23" s="19" t="s">
        <v>81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70</v>
      </c>
      <c r="C24" s="11" t="s">
        <v>90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72</v>
      </c>
      <c r="H24" s="11" t="s">
        <v>73</v>
      </c>
      <c r="I24" s="11">
        <v>3</v>
      </c>
      <c r="J24" s="11" t="s">
        <v>94</v>
      </c>
      <c r="K24" s="11" t="s">
        <v>75</v>
      </c>
      <c r="L24" s="11" t="s">
        <v>76</v>
      </c>
      <c r="M24" s="11">
        <v>2100</v>
      </c>
      <c r="N24" s="13">
        <v>44551</v>
      </c>
      <c r="O24" s="13">
        <v>44551</v>
      </c>
      <c r="P24" s="13" t="s">
        <v>95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78</v>
      </c>
      <c r="AI24" s="15"/>
      <c r="AJ24" s="15"/>
      <c r="AK24" s="15"/>
      <c r="AL24" s="15"/>
      <c r="AM24" s="15"/>
      <c r="AN24" s="15"/>
      <c r="AO24" s="19" t="s">
        <v>72</v>
      </c>
      <c r="AP24" s="19" t="s">
        <v>79</v>
      </c>
      <c r="AQ24" s="19" t="s">
        <v>93</v>
      </c>
      <c r="AR24" s="21">
        <v>0.13</v>
      </c>
      <c r="AS24" s="19" t="s">
        <v>81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70</v>
      </c>
      <c r="C25" s="11" t="s">
        <v>90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72</v>
      </c>
      <c r="H25" s="11" t="s">
        <v>73</v>
      </c>
      <c r="I25" s="11">
        <v>4</v>
      </c>
      <c r="J25" s="11" t="s">
        <v>94</v>
      </c>
      <c r="K25" s="11" t="s">
        <v>75</v>
      </c>
      <c r="L25" s="11" t="s">
        <v>76</v>
      </c>
      <c r="M25" s="11">
        <v>150</v>
      </c>
      <c r="N25" s="13">
        <v>44547</v>
      </c>
      <c r="O25" s="13">
        <v>44547</v>
      </c>
      <c r="P25" s="13" t="s">
        <v>95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78</v>
      </c>
      <c r="AI25" s="15"/>
      <c r="AJ25" s="15"/>
      <c r="AK25" s="15"/>
      <c r="AL25" s="15"/>
      <c r="AM25" s="15"/>
      <c r="AN25" s="15"/>
      <c r="AO25" s="19" t="s">
        <v>72</v>
      </c>
      <c r="AP25" s="19" t="s">
        <v>79</v>
      </c>
      <c r="AQ25" s="19" t="s">
        <v>93</v>
      </c>
      <c r="AR25" s="21">
        <v>0.13</v>
      </c>
      <c r="AS25" s="19" t="s">
        <v>81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70</v>
      </c>
      <c r="C26" s="11" t="s">
        <v>90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72</v>
      </c>
      <c r="H26" s="11" t="s">
        <v>73</v>
      </c>
      <c r="I26" s="11">
        <v>1</v>
      </c>
      <c r="J26" s="11" t="s">
        <v>94</v>
      </c>
      <c r="K26" s="11" t="s">
        <v>75</v>
      </c>
      <c r="L26" s="11" t="s">
        <v>76</v>
      </c>
      <c r="M26" s="11">
        <v>3300</v>
      </c>
      <c r="N26" s="13">
        <v>44534</v>
      </c>
      <c r="O26" s="13">
        <v>44534</v>
      </c>
      <c r="P26" s="13" t="s">
        <v>95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78</v>
      </c>
      <c r="AI26" s="15"/>
      <c r="AJ26" s="15"/>
      <c r="AK26" s="15"/>
      <c r="AL26" s="15"/>
      <c r="AM26" s="15"/>
      <c r="AN26" s="15"/>
      <c r="AO26" s="19" t="s">
        <v>72</v>
      </c>
      <c r="AP26" s="19" t="s">
        <v>79</v>
      </c>
      <c r="AQ26" s="19" t="s">
        <v>93</v>
      </c>
      <c r="AR26" s="21">
        <v>0.13</v>
      </c>
      <c r="AS26" s="19" t="s">
        <v>81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70</v>
      </c>
      <c r="C27" s="11" t="s">
        <v>90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72</v>
      </c>
      <c r="H27" s="11" t="s">
        <v>73</v>
      </c>
      <c r="I27" s="11">
        <v>2</v>
      </c>
      <c r="J27" s="11" t="s">
        <v>94</v>
      </c>
      <c r="K27" s="11" t="s">
        <v>75</v>
      </c>
      <c r="L27" s="11" t="s">
        <v>76</v>
      </c>
      <c r="M27" s="11">
        <v>4270</v>
      </c>
      <c r="N27" s="13">
        <v>44541</v>
      </c>
      <c r="O27" s="13">
        <v>44541</v>
      </c>
      <c r="P27" s="13" t="s">
        <v>95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78</v>
      </c>
      <c r="AI27" s="15"/>
      <c r="AJ27" s="15"/>
      <c r="AK27" s="15"/>
      <c r="AL27" s="15"/>
      <c r="AM27" s="15"/>
      <c r="AN27" s="15"/>
      <c r="AO27" s="19" t="s">
        <v>72</v>
      </c>
      <c r="AP27" s="19" t="s">
        <v>79</v>
      </c>
      <c r="AQ27" s="19" t="s">
        <v>93</v>
      </c>
      <c r="AR27" s="21">
        <v>0.13</v>
      </c>
      <c r="AS27" s="19" t="s">
        <v>81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70</v>
      </c>
      <c r="C28" s="11" t="s">
        <v>90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72</v>
      </c>
      <c r="H28" s="11" t="s">
        <v>73</v>
      </c>
      <c r="I28" s="11">
        <v>3</v>
      </c>
      <c r="J28" s="11" t="s">
        <v>94</v>
      </c>
      <c r="K28" s="11" t="s">
        <v>75</v>
      </c>
      <c r="L28" s="11" t="s">
        <v>76</v>
      </c>
      <c r="M28" s="11">
        <v>5040</v>
      </c>
      <c r="N28" s="13">
        <v>44548</v>
      </c>
      <c r="O28" s="13">
        <v>44548</v>
      </c>
      <c r="P28" s="13" t="s">
        <v>95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78</v>
      </c>
      <c r="AI28" s="15"/>
      <c r="AJ28" s="15"/>
      <c r="AK28" s="15"/>
      <c r="AL28" s="15"/>
      <c r="AM28" s="15"/>
      <c r="AN28" s="15"/>
      <c r="AO28" s="19" t="s">
        <v>72</v>
      </c>
      <c r="AP28" s="19" t="s">
        <v>79</v>
      </c>
      <c r="AQ28" s="19" t="s">
        <v>93</v>
      </c>
      <c r="AR28" s="21">
        <v>0.13</v>
      </c>
      <c r="AS28" s="19" t="s">
        <v>81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70</v>
      </c>
      <c r="C29" s="11" t="s">
        <v>90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72</v>
      </c>
      <c r="H29" s="11" t="s">
        <v>73</v>
      </c>
      <c r="I29" s="11">
        <v>4</v>
      </c>
      <c r="J29" s="11" t="s">
        <v>94</v>
      </c>
      <c r="K29" s="11" t="s">
        <v>75</v>
      </c>
      <c r="L29" s="11" t="s">
        <v>76</v>
      </c>
      <c r="M29" s="11">
        <v>5110</v>
      </c>
      <c r="N29" s="13">
        <v>44555</v>
      </c>
      <c r="O29" s="13">
        <v>44555</v>
      </c>
      <c r="P29" s="13" t="s">
        <v>95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78</v>
      </c>
      <c r="AI29" s="15"/>
      <c r="AJ29" s="15"/>
      <c r="AK29" s="15"/>
      <c r="AL29" s="15"/>
      <c r="AM29" s="15"/>
      <c r="AN29" s="15"/>
      <c r="AO29" s="19" t="s">
        <v>72</v>
      </c>
      <c r="AP29" s="19" t="s">
        <v>79</v>
      </c>
      <c r="AQ29" s="19" t="s">
        <v>93</v>
      </c>
      <c r="AR29" s="21">
        <v>0.13</v>
      </c>
      <c r="AS29" s="19" t="s">
        <v>81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70</v>
      </c>
      <c r="C30" s="11" t="s">
        <v>90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72</v>
      </c>
      <c r="H30" s="11" t="s">
        <v>73</v>
      </c>
      <c r="I30" s="11">
        <v>6</v>
      </c>
      <c r="J30" s="11" t="s">
        <v>96</v>
      </c>
      <c r="K30" s="11" t="s">
        <v>75</v>
      </c>
      <c r="L30" s="11" t="s">
        <v>76</v>
      </c>
      <c r="M30" s="11">
        <v>2468</v>
      </c>
      <c r="N30" s="13">
        <v>44534</v>
      </c>
      <c r="O30" s="13">
        <v>44534</v>
      </c>
      <c r="P30" s="13" t="s">
        <v>95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78</v>
      </c>
      <c r="AI30" s="15"/>
      <c r="AJ30" s="15"/>
      <c r="AK30" s="15"/>
      <c r="AL30" s="15"/>
      <c r="AM30" s="15"/>
      <c r="AN30" s="15"/>
      <c r="AO30" s="19" t="s">
        <v>72</v>
      </c>
      <c r="AP30" s="19" t="s">
        <v>79</v>
      </c>
      <c r="AQ30" s="19" t="s">
        <v>93</v>
      </c>
      <c r="AR30" s="21">
        <v>0.13</v>
      </c>
      <c r="AS30" s="19" t="s">
        <v>81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70</v>
      </c>
      <c r="C31" s="11" t="s">
        <v>90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72</v>
      </c>
      <c r="H31" s="11" t="s">
        <v>73</v>
      </c>
      <c r="I31" s="11">
        <v>7</v>
      </c>
      <c r="J31" s="11" t="s">
        <v>96</v>
      </c>
      <c r="K31" s="11" t="s">
        <v>75</v>
      </c>
      <c r="L31" s="11" t="s">
        <v>76</v>
      </c>
      <c r="M31" s="11">
        <v>1006</v>
      </c>
      <c r="N31" s="13">
        <v>44545</v>
      </c>
      <c r="O31" s="13">
        <v>44545</v>
      </c>
      <c r="P31" s="13" t="s">
        <v>95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78</v>
      </c>
      <c r="AI31" s="15"/>
      <c r="AJ31" s="15"/>
      <c r="AK31" s="15"/>
      <c r="AL31" s="15"/>
      <c r="AM31" s="15"/>
      <c r="AN31" s="15"/>
      <c r="AO31" s="19" t="s">
        <v>72</v>
      </c>
      <c r="AP31" s="19" t="s">
        <v>79</v>
      </c>
      <c r="AQ31" s="19" t="s">
        <v>93</v>
      </c>
      <c r="AR31" s="21">
        <v>0.13</v>
      </c>
      <c r="AS31" s="19" t="s">
        <v>81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70</v>
      </c>
      <c r="C32" s="11" t="s">
        <v>90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72</v>
      </c>
      <c r="H32" s="11" t="s">
        <v>73</v>
      </c>
      <c r="I32" s="11">
        <v>8</v>
      </c>
      <c r="J32" s="11" t="s">
        <v>96</v>
      </c>
      <c r="K32" s="11" t="s">
        <v>75</v>
      </c>
      <c r="L32" s="11" t="s">
        <v>76</v>
      </c>
      <c r="M32" s="11">
        <v>1050</v>
      </c>
      <c r="N32" s="13">
        <v>44552</v>
      </c>
      <c r="O32" s="13">
        <v>44552</v>
      </c>
      <c r="P32" s="13" t="s">
        <v>95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78</v>
      </c>
      <c r="AI32" s="15"/>
      <c r="AJ32" s="15"/>
      <c r="AK32" s="15"/>
      <c r="AL32" s="15"/>
      <c r="AM32" s="15"/>
      <c r="AN32" s="15"/>
      <c r="AO32" s="19" t="s">
        <v>72</v>
      </c>
      <c r="AP32" s="19" t="s">
        <v>79</v>
      </c>
      <c r="AQ32" s="19" t="s">
        <v>93</v>
      </c>
      <c r="AR32" s="21">
        <v>0.13</v>
      </c>
      <c r="AS32" s="19" t="s">
        <v>81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70</v>
      </c>
      <c r="C33" s="11" t="s">
        <v>90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72</v>
      </c>
      <c r="H33" s="11" t="s">
        <v>73</v>
      </c>
      <c r="I33" s="11">
        <v>9</v>
      </c>
      <c r="J33" s="11" t="s">
        <v>96</v>
      </c>
      <c r="K33" s="11" t="s">
        <v>75</v>
      </c>
      <c r="L33" s="11" t="s">
        <v>76</v>
      </c>
      <c r="M33" s="11">
        <v>1006</v>
      </c>
      <c r="N33" s="13">
        <v>44559</v>
      </c>
      <c r="O33" s="13">
        <v>44559</v>
      </c>
      <c r="P33" s="13" t="s">
        <v>95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78</v>
      </c>
      <c r="AI33" s="15"/>
      <c r="AJ33" s="15"/>
      <c r="AK33" s="15"/>
      <c r="AL33" s="15"/>
      <c r="AM33" s="15"/>
      <c r="AN33" s="15"/>
      <c r="AO33" s="19" t="s">
        <v>72</v>
      </c>
      <c r="AP33" s="19" t="s">
        <v>79</v>
      </c>
      <c r="AQ33" s="19" t="s">
        <v>93</v>
      </c>
      <c r="AR33" s="21">
        <v>0.13</v>
      </c>
      <c r="AS33" s="19" t="s">
        <v>81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72</v>
      </c>
      <c r="H34" s="11" t="s">
        <v>73</v>
      </c>
      <c r="I34" s="11">
        <v>2</v>
      </c>
      <c r="J34" s="11" t="s">
        <v>98</v>
      </c>
      <c r="K34" s="11" t="s">
        <v>99</v>
      </c>
      <c r="L34" s="11" t="s">
        <v>76</v>
      </c>
      <c r="M34" s="11">
        <v>3000</v>
      </c>
      <c r="N34" s="13">
        <v>44505</v>
      </c>
      <c r="O34" s="15"/>
      <c r="P34" s="15" t="s">
        <v>89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78</v>
      </c>
      <c r="AI34" s="15"/>
      <c r="AJ34" s="15"/>
      <c r="AK34" s="15"/>
      <c r="AL34" s="15"/>
      <c r="AM34" s="15"/>
      <c r="AN34" s="15"/>
      <c r="AO34" s="19" t="s">
        <v>72</v>
      </c>
      <c r="AP34" s="19" t="s">
        <v>79</v>
      </c>
      <c r="AQ34" s="19" t="s">
        <v>93</v>
      </c>
      <c r="AR34" s="21">
        <v>0.13</v>
      </c>
      <c r="AS34" s="19" t="s">
        <v>81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72</v>
      </c>
      <c r="H35" s="11" t="s">
        <v>73</v>
      </c>
      <c r="I35" s="11">
        <v>3</v>
      </c>
      <c r="J35" s="11" t="s">
        <v>98</v>
      </c>
      <c r="K35" s="11" t="s">
        <v>99</v>
      </c>
      <c r="L35" s="11" t="s">
        <v>76</v>
      </c>
      <c r="M35" s="11">
        <v>3000</v>
      </c>
      <c r="N35" s="13">
        <v>44508</v>
      </c>
      <c r="O35" s="15"/>
      <c r="P35" s="15" t="s">
        <v>89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78</v>
      </c>
      <c r="AI35" s="15"/>
      <c r="AJ35" s="15"/>
      <c r="AK35" s="15"/>
      <c r="AL35" s="15"/>
      <c r="AM35" s="15"/>
      <c r="AN35" s="15"/>
      <c r="AO35" s="19" t="s">
        <v>72</v>
      </c>
      <c r="AP35" s="19" t="s">
        <v>79</v>
      </c>
      <c r="AQ35" s="19" t="s">
        <v>93</v>
      </c>
      <c r="AR35" s="21">
        <v>0.13</v>
      </c>
      <c r="AS35" s="19" t="s">
        <v>81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72</v>
      </c>
      <c r="H36" s="11" t="s">
        <v>73</v>
      </c>
      <c r="I36" s="11">
        <v>4</v>
      </c>
      <c r="J36" s="11" t="s">
        <v>98</v>
      </c>
      <c r="K36" s="11" t="s">
        <v>99</v>
      </c>
      <c r="L36" s="11" t="s">
        <v>76</v>
      </c>
      <c r="M36" s="11">
        <v>2000</v>
      </c>
      <c r="N36" s="13">
        <v>44510</v>
      </c>
      <c r="O36" s="15"/>
      <c r="P36" s="15" t="s">
        <v>89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78</v>
      </c>
      <c r="AI36" s="15"/>
      <c r="AJ36" s="15"/>
      <c r="AK36" s="15"/>
      <c r="AL36" s="15"/>
      <c r="AM36" s="15"/>
      <c r="AN36" s="15"/>
      <c r="AO36" s="19" t="s">
        <v>72</v>
      </c>
      <c r="AP36" s="19" t="s">
        <v>79</v>
      </c>
      <c r="AQ36" s="19" t="s">
        <v>93</v>
      </c>
      <c r="AR36" s="21">
        <v>0.13</v>
      </c>
      <c r="AS36" s="19" t="s">
        <v>81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72</v>
      </c>
      <c r="H37" s="11" t="s">
        <v>73</v>
      </c>
      <c r="I37" s="11">
        <v>5</v>
      </c>
      <c r="J37" s="11" t="s">
        <v>98</v>
      </c>
      <c r="K37" s="11" t="s">
        <v>99</v>
      </c>
      <c r="L37" s="11" t="s">
        <v>76</v>
      </c>
      <c r="M37" s="11">
        <v>2000</v>
      </c>
      <c r="N37" s="13">
        <v>44518</v>
      </c>
      <c r="O37" s="15"/>
      <c r="P37" s="15" t="s">
        <v>89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78</v>
      </c>
      <c r="AI37" s="15"/>
      <c r="AJ37" s="15"/>
      <c r="AK37" s="15"/>
      <c r="AL37" s="15"/>
      <c r="AM37" s="15"/>
      <c r="AN37" s="15"/>
      <c r="AO37" s="19" t="s">
        <v>72</v>
      </c>
      <c r="AP37" s="19" t="s">
        <v>79</v>
      </c>
      <c r="AQ37" s="19" t="s">
        <v>93</v>
      </c>
      <c r="AR37" s="21">
        <v>0.13</v>
      </c>
      <c r="AS37" s="19" t="s">
        <v>81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72</v>
      </c>
      <c r="H38" s="11" t="s">
        <v>73</v>
      </c>
      <c r="I38" s="11">
        <v>6</v>
      </c>
      <c r="J38" s="11" t="s">
        <v>98</v>
      </c>
      <c r="K38" s="11" t="s">
        <v>99</v>
      </c>
      <c r="L38" s="11" t="s">
        <v>76</v>
      </c>
      <c r="M38" s="11">
        <v>1500</v>
      </c>
      <c r="N38" s="13">
        <v>44532</v>
      </c>
      <c r="O38" s="15"/>
      <c r="P38" s="11" t="s">
        <v>95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78</v>
      </c>
      <c r="AI38" s="15"/>
      <c r="AJ38" s="15"/>
      <c r="AK38" s="15"/>
      <c r="AL38" s="15"/>
      <c r="AM38" s="15"/>
      <c r="AN38" s="15"/>
      <c r="AO38" s="19" t="s">
        <v>72</v>
      </c>
      <c r="AP38" s="19" t="s">
        <v>79</v>
      </c>
      <c r="AQ38" s="19" t="s">
        <v>93</v>
      </c>
      <c r="AR38" s="21">
        <v>0.13</v>
      </c>
      <c r="AS38" s="19" t="s">
        <v>81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72</v>
      </c>
      <c r="H39" s="11" t="s">
        <v>73</v>
      </c>
      <c r="I39" s="11">
        <v>1</v>
      </c>
      <c r="J39" s="11" t="s">
        <v>98</v>
      </c>
      <c r="K39" s="11" t="s">
        <v>99</v>
      </c>
      <c r="L39" s="11" t="s">
        <v>76</v>
      </c>
      <c r="M39" s="11">
        <v>1330</v>
      </c>
      <c r="N39" s="13">
        <v>44537</v>
      </c>
      <c r="O39" s="15"/>
      <c r="P39" s="11" t="s">
        <v>95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78</v>
      </c>
      <c r="AI39" s="15"/>
      <c r="AJ39" s="15"/>
      <c r="AK39" s="15"/>
      <c r="AL39" s="15"/>
      <c r="AM39" s="15"/>
      <c r="AN39" s="15"/>
      <c r="AO39" s="19" t="s">
        <v>72</v>
      </c>
      <c r="AP39" s="19" t="s">
        <v>79</v>
      </c>
      <c r="AQ39" s="19" t="s">
        <v>93</v>
      </c>
      <c r="AR39" s="21">
        <v>0.13</v>
      </c>
      <c r="AS39" s="19" t="s">
        <v>81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72</v>
      </c>
      <c r="H40" s="11" t="s">
        <v>73</v>
      </c>
      <c r="I40" s="11">
        <v>2</v>
      </c>
      <c r="J40" s="11" t="s">
        <v>98</v>
      </c>
      <c r="K40" s="11" t="s">
        <v>99</v>
      </c>
      <c r="L40" s="11" t="s">
        <v>76</v>
      </c>
      <c r="M40" s="11">
        <v>1050</v>
      </c>
      <c r="N40" s="13">
        <v>44550</v>
      </c>
      <c r="O40" s="15"/>
      <c r="P40" s="11" t="s">
        <v>95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78</v>
      </c>
      <c r="AI40" s="15"/>
      <c r="AJ40" s="15"/>
      <c r="AK40" s="15"/>
      <c r="AL40" s="15"/>
      <c r="AM40" s="15"/>
      <c r="AN40" s="15"/>
      <c r="AO40" s="19" t="s">
        <v>72</v>
      </c>
      <c r="AP40" s="19" t="s">
        <v>79</v>
      </c>
      <c r="AQ40" s="19" t="s">
        <v>93</v>
      </c>
      <c r="AR40" s="21">
        <v>0.13</v>
      </c>
      <c r="AS40" s="19" t="s">
        <v>81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72</v>
      </c>
      <c r="H41" s="11" t="s">
        <v>73</v>
      </c>
      <c r="I41" s="11">
        <v>3</v>
      </c>
      <c r="J41" s="11" t="s">
        <v>98</v>
      </c>
      <c r="K41" s="11" t="s">
        <v>99</v>
      </c>
      <c r="L41" s="11" t="s">
        <v>76</v>
      </c>
      <c r="M41" s="11">
        <v>2100</v>
      </c>
      <c r="N41" s="13">
        <v>44551</v>
      </c>
      <c r="O41" s="15"/>
      <c r="P41" s="11" t="s">
        <v>95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78</v>
      </c>
      <c r="AI41" s="15"/>
      <c r="AJ41" s="15"/>
      <c r="AK41" s="15"/>
      <c r="AL41" s="15"/>
      <c r="AM41" s="15"/>
      <c r="AN41" s="15"/>
      <c r="AO41" s="19" t="s">
        <v>72</v>
      </c>
      <c r="AP41" s="19" t="s">
        <v>79</v>
      </c>
      <c r="AQ41" s="19" t="s">
        <v>93</v>
      </c>
      <c r="AR41" s="21">
        <v>0.13</v>
      </c>
      <c r="AS41" s="19" t="s">
        <v>81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72</v>
      </c>
      <c r="H42" s="11" t="s">
        <v>73</v>
      </c>
      <c r="I42" s="11">
        <v>4</v>
      </c>
      <c r="J42" s="11" t="s">
        <v>98</v>
      </c>
      <c r="K42" s="11" t="s">
        <v>99</v>
      </c>
      <c r="L42" s="11" t="s">
        <v>76</v>
      </c>
      <c r="M42" s="11">
        <v>220</v>
      </c>
      <c r="N42" s="13">
        <v>44547</v>
      </c>
      <c r="O42" s="15"/>
      <c r="P42" s="11" t="s">
        <v>95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78</v>
      </c>
      <c r="AI42" s="15"/>
      <c r="AJ42" s="15"/>
      <c r="AK42" s="15"/>
      <c r="AL42" s="15"/>
      <c r="AM42" s="15"/>
      <c r="AN42" s="15"/>
      <c r="AO42" s="19" t="s">
        <v>72</v>
      </c>
      <c r="AP42" s="19" t="s">
        <v>79</v>
      </c>
      <c r="AQ42" s="19" t="s">
        <v>93</v>
      </c>
      <c r="AR42" s="21">
        <v>0.13</v>
      </c>
      <c r="AS42" s="19" t="s">
        <v>81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72</v>
      </c>
      <c r="H43" s="11" t="s">
        <v>73</v>
      </c>
      <c r="I43" s="11">
        <v>1</v>
      </c>
      <c r="J43" s="11" t="s">
        <v>98</v>
      </c>
      <c r="K43" s="11" t="s">
        <v>99</v>
      </c>
      <c r="L43" s="11" t="s">
        <v>76</v>
      </c>
      <c r="M43" s="11">
        <v>8400</v>
      </c>
      <c r="N43" s="13">
        <v>44534</v>
      </c>
      <c r="O43" s="15"/>
      <c r="P43" s="11" t="s">
        <v>95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78</v>
      </c>
      <c r="AI43" s="15"/>
      <c r="AJ43" s="15"/>
      <c r="AK43" s="15"/>
      <c r="AL43" s="15"/>
      <c r="AM43" s="15"/>
      <c r="AN43" s="15"/>
      <c r="AO43" s="19" t="s">
        <v>72</v>
      </c>
      <c r="AP43" s="19" t="s">
        <v>79</v>
      </c>
      <c r="AQ43" s="19" t="s">
        <v>93</v>
      </c>
      <c r="AR43" s="21">
        <v>0.13</v>
      </c>
      <c r="AS43" s="19" t="s">
        <v>81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72</v>
      </c>
      <c r="H44" s="11" t="s">
        <v>73</v>
      </c>
      <c r="I44" s="11">
        <v>2</v>
      </c>
      <c r="J44" s="11" t="s">
        <v>98</v>
      </c>
      <c r="K44" s="11" t="s">
        <v>99</v>
      </c>
      <c r="L44" s="11" t="s">
        <v>76</v>
      </c>
      <c r="M44" s="11">
        <v>4270</v>
      </c>
      <c r="N44" s="13">
        <v>44541</v>
      </c>
      <c r="O44" s="15"/>
      <c r="P44" s="11" t="s">
        <v>95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78</v>
      </c>
      <c r="AI44" s="15"/>
      <c r="AJ44" s="15"/>
      <c r="AK44" s="15"/>
      <c r="AL44" s="15"/>
      <c r="AM44" s="15"/>
      <c r="AN44" s="15"/>
      <c r="AO44" s="19" t="s">
        <v>72</v>
      </c>
      <c r="AP44" s="19" t="s">
        <v>79</v>
      </c>
      <c r="AQ44" s="19" t="s">
        <v>93</v>
      </c>
      <c r="AR44" s="21">
        <v>0.13</v>
      </c>
      <c r="AS44" s="19" t="s">
        <v>81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72</v>
      </c>
      <c r="H45" s="11" t="s">
        <v>73</v>
      </c>
      <c r="I45" s="11">
        <v>3</v>
      </c>
      <c r="J45" s="11" t="s">
        <v>98</v>
      </c>
      <c r="K45" s="11" t="s">
        <v>99</v>
      </c>
      <c r="L45" s="11" t="s">
        <v>76</v>
      </c>
      <c r="M45" s="11">
        <v>5040</v>
      </c>
      <c r="N45" s="13">
        <v>44548</v>
      </c>
      <c r="O45" s="15"/>
      <c r="P45" s="11" t="s">
        <v>95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78</v>
      </c>
      <c r="AI45" s="15"/>
      <c r="AJ45" s="15"/>
      <c r="AK45" s="15"/>
      <c r="AL45" s="15"/>
      <c r="AM45" s="15"/>
      <c r="AN45" s="15"/>
      <c r="AO45" s="19" t="s">
        <v>72</v>
      </c>
      <c r="AP45" s="19" t="s">
        <v>79</v>
      </c>
      <c r="AQ45" s="19" t="s">
        <v>93</v>
      </c>
      <c r="AR45" s="21">
        <v>0.13</v>
      </c>
      <c r="AS45" s="19" t="s">
        <v>81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72</v>
      </c>
      <c r="H46" s="11" t="s">
        <v>73</v>
      </c>
      <c r="I46" s="11">
        <v>4</v>
      </c>
      <c r="J46" s="11" t="s">
        <v>98</v>
      </c>
      <c r="K46" s="11" t="s">
        <v>99</v>
      </c>
      <c r="L46" s="11" t="s">
        <v>76</v>
      </c>
      <c r="M46" s="11">
        <v>5110</v>
      </c>
      <c r="N46" s="13">
        <v>44555</v>
      </c>
      <c r="O46" s="15"/>
      <c r="P46" s="11" t="s">
        <v>95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78</v>
      </c>
      <c r="AI46" s="15"/>
      <c r="AJ46" s="15"/>
      <c r="AK46" s="15"/>
      <c r="AL46" s="15"/>
      <c r="AM46" s="15"/>
      <c r="AN46" s="15"/>
      <c r="AO46" s="19" t="s">
        <v>72</v>
      </c>
      <c r="AP46" s="19" t="s">
        <v>79</v>
      </c>
      <c r="AQ46" s="19" t="s">
        <v>93</v>
      </c>
      <c r="AR46" s="21">
        <v>0.13</v>
      </c>
      <c r="AS46" s="19" t="s">
        <v>81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70</v>
      </c>
      <c r="C47" s="11" t="s">
        <v>100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72</v>
      </c>
      <c r="H47" s="11" t="s">
        <v>73</v>
      </c>
      <c r="I47" s="11">
        <v>1</v>
      </c>
      <c r="J47" s="11" t="s">
        <v>101</v>
      </c>
      <c r="K47" s="11" t="s">
        <v>75</v>
      </c>
      <c r="L47" s="11" t="s">
        <v>76</v>
      </c>
      <c r="M47" s="11">
        <v>1500</v>
      </c>
      <c r="N47" s="13">
        <v>44480</v>
      </c>
      <c r="O47" s="13">
        <v>44502</v>
      </c>
      <c r="P47" s="13" t="s">
        <v>89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78</v>
      </c>
      <c r="AI47" s="15"/>
      <c r="AJ47" s="15"/>
      <c r="AK47" s="15"/>
      <c r="AL47" s="15"/>
      <c r="AM47" s="15"/>
      <c r="AN47" s="15"/>
      <c r="AO47" s="19" t="s">
        <v>72</v>
      </c>
      <c r="AP47" s="19" t="s">
        <v>79</v>
      </c>
      <c r="AQ47" s="19" t="s">
        <v>93</v>
      </c>
      <c r="AR47" s="21">
        <v>0.13</v>
      </c>
      <c r="AS47" s="19" t="s">
        <v>81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70</v>
      </c>
      <c r="C48" s="11" t="s">
        <v>100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72</v>
      </c>
      <c r="H48" s="11" t="s">
        <v>73</v>
      </c>
      <c r="I48" s="11">
        <v>1</v>
      </c>
      <c r="J48" s="11" t="s">
        <v>101</v>
      </c>
      <c r="K48" s="11" t="s">
        <v>75</v>
      </c>
      <c r="L48" s="11" t="s">
        <v>76</v>
      </c>
      <c r="M48" s="11">
        <v>2000</v>
      </c>
      <c r="N48" s="13">
        <v>44483</v>
      </c>
      <c r="O48" s="13">
        <v>44502</v>
      </c>
      <c r="P48" s="13" t="s">
        <v>89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78</v>
      </c>
      <c r="AI48" s="15"/>
      <c r="AJ48" s="15"/>
      <c r="AK48" s="15"/>
      <c r="AL48" s="15"/>
      <c r="AM48" s="15"/>
      <c r="AN48" s="15"/>
      <c r="AO48" s="19" t="s">
        <v>72</v>
      </c>
      <c r="AP48" s="19" t="s">
        <v>79</v>
      </c>
      <c r="AQ48" s="19" t="s">
        <v>93</v>
      </c>
      <c r="AR48" s="21">
        <v>0.13</v>
      </c>
      <c r="AS48" s="19" t="s">
        <v>81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70</v>
      </c>
      <c r="C49" s="11" t="s">
        <v>100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72</v>
      </c>
      <c r="H49" s="11" t="s">
        <v>73</v>
      </c>
      <c r="I49" s="11">
        <v>1</v>
      </c>
      <c r="J49" s="11" t="s">
        <v>101</v>
      </c>
      <c r="K49" s="11" t="s">
        <v>75</v>
      </c>
      <c r="L49" s="11" t="s">
        <v>76</v>
      </c>
      <c r="M49" s="11">
        <v>2200</v>
      </c>
      <c r="N49" s="13">
        <v>44503</v>
      </c>
      <c r="O49" s="15"/>
      <c r="P49" s="15" t="s">
        <v>89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78</v>
      </c>
      <c r="AI49" s="15"/>
      <c r="AJ49" s="15"/>
      <c r="AK49" s="15"/>
      <c r="AL49" s="15"/>
      <c r="AM49" s="15"/>
      <c r="AN49" s="15"/>
      <c r="AO49" s="19" t="s">
        <v>72</v>
      </c>
      <c r="AP49" s="19" t="s">
        <v>79</v>
      </c>
      <c r="AQ49" s="19" t="s">
        <v>93</v>
      </c>
      <c r="AR49" s="21">
        <v>0.13</v>
      </c>
      <c r="AS49" s="19" t="s">
        <v>81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70</v>
      </c>
      <c r="C50" s="11" t="s">
        <v>100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72</v>
      </c>
      <c r="H50" s="11" t="s">
        <v>73</v>
      </c>
      <c r="I50" s="11">
        <v>1</v>
      </c>
      <c r="J50" s="11" t="s">
        <v>101</v>
      </c>
      <c r="K50" s="11" t="s">
        <v>75</v>
      </c>
      <c r="L50" s="11" t="s">
        <v>76</v>
      </c>
      <c r="M50" s="11">
        <v>1200</v>
      </c>
      <c r="N50" s="13">
        <v>44508</v>
      </c>
      <c r="O50" s="15"/>
      <c r="P50" s="15" t="s">
        <v>89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78</v>
      </c>
      <c r="AI50" s="15"/>
      <c r="AJ50" s="15"/>
      <c r="AK50" s="15"/>
      <c r="AL50" s="15"/>
      <c r="AM50" s="15"/>
      <c r="AN50" s="15"/>
      <c r="AO50" s="19" t="s">
        <v>72</v>
      </c>
      <c r="AP50" s="19" t="s">
        <v>79</v>
      </c>
      <c r="AQ50" s="19" t="s">
        <v>93</v>
      </c>
      <c r="AR50" s="21">
        <v>0.13</v>
      </c>
      <c r="AS50" s="19" t="s">
        <v>81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70</v>
      </c>
      <c r="C51" s="11" t="s">
        <v>100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72</v>
      </c>
      <c r="H51" s="11" t="s">
        <v>73</v>
      </c>
      <c r="I51" s="11">
        <v>3</v>
      </c>
      <c r="J51" s="11" t="s">
        <v>102</v>
      </c>
      <c r="K51" s="11" t="s">
        <v>103</v>
      </c>
      <c r="L51" s="11" t="s">
        <v>76</v>
      </c>
      <c r="M51" s="11">
        <v>2000</v>
      </c>
      <c r="N51" s="13">
        <v>44505</v>
      </c>
      <c r="O51" s="15"/>
      <c r="P51" s="15" t="s">
        <v>89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78</v>
      </c>
      <c r="AI51" s="15"/>
      <c r="AJ51" s="15"/>
      <c r="AK51" s="15"/>
      <c r="AL51" s="15"/>
      <c r="AM51" s="15"/>
      <c r="AN51" s="15"/>
      <c r="AO51" s="19" t="s">
        <v>72</v>
      </c>
      <c r="AP51" s="19" t="s">
        <v>79</v>
      </c>
      <c r="AQ51" s="19" t="s">
        <v>93</v>
      </c>
      <c r="AR51" s="21">
        <v>0.13</v>
      </c>
      <c r="AS51" s="19" t="s">
        <v>81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70</v>
      </c>
      <c r="C52" s="11" t="s">
        <v>100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72</v>
      </c>
      <c r="H52" s="11" t="s">
        <v>73</v>
      </c>
      <c r="I52" s="11">
        <v>4</v>
      </c>
      <c r="J52" s="11" t="s">
        <v>102</v>
      </c>
      <c r="K52" s="11" t="s">
        <v>103</v>
      </c>
      <c r="L52" s="11" t="s">
        <v>76</v>
      </c>
      <c r="M52" s="11">
        <v>2000</v>
      </c>
      <c r="N52" s="13">
        <v>44510</v>
      </c>
      <c r="O52" s="15"/>
      <c r="P52" s="15" t="s">
        <v>89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78</v>
      </c>
      <c r="AI52" s="15"/>
      <c r="AJ52" s="15"/>
      <c r="AK52" s="15"/>
      <c r="AL52" s="15"/>
      <c r="AM52" s="15"/>
      <c r="AN52" s="15"/>
      <c r="AO52" s="19" t="s">
        <v>72</v>
      </c>
      <c r="AP52" s="19" t="s">
        <v>79</v>
      </c>
      <c r="AQ52" s="19" t="s">
        <v>93</v>
      </c>
      <c r="AR52" s="21">
        <v>0.13</v>
      </c>
      <c r="AS52" s="19" t="s">
        <v>81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70</v>
      </c>
      <c r="C53" s="11" t="s">
        <v>100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72</v>
      </c>
      <c r="H53" s="11" t="s">
        <v>73</v>
      </c>
      <c r="I53" s="11">
        <v>5</v>
      </c>
      <c r="J53" s="11" t="s">
        <v>102</v>
      </c>
      <c r="K53" s="11" t="s">
        <v>103</v>
      </c>
      <c r="L53" s="11" t="s">
        <v>76</v>
      </c>
      <c r="M53" s="11">
        <v>700</v>
      </c>
      <c r="N53" s="13">
        <v>44517</v>
      </c>
      <c r="O53" s="15"/>
      <c r="P53" s="15" t="s">
        <v>89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78</v>
      </c>
      <c r="AI53" s="15"/>
      <c r="AJ53" s="15"/>
      <c r="AK53" s="15"/>
      <c r="AL53" s="15"/>
      <c r="AM53" s="15"/>
      <c r="AN53" s="15"/>
      <c r="AO53" s="19" t="s">
        <v>72</v>
      </c>
      <c r="AP53" s="19" t="s">
        <v>79</v>
      </c>
      <c r="AQ53" s="19" t="s">
        <v>93</v>
      </c>
      <c r="AR53" s="21">
        <v>0.13</v>
      </c>
      <c r="AS53" s="19" t="s">
        <v>81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70</v>
      </c>
      <c r="C54" s="11" t="s">
        <v>100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72</v>
      </c>
      <c r="H54" s="11" t="s">
        <v>73</v>
      </c>
      <c r="I54" s="11">
        <v>6</v>
      </c>
      <c r="J54" s="11" t="s">
        <v>104</v>
      </c>
      <c r="K54" s="11" t="s">
        <v>75</v>
      </c>
      <c r="L54" s="11" t="s">
        <v>76</v>
      </c>
      <c r="M54" s="11">
        <v>800</v>
      </c>
      <c r="N54" s="13">
        <v>44489</v>
      </c>
      <c r="O54" s="15"/>
      <c r="P54" s="11" t="s">
        <v>77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78</v>
      </c>
      <c r="AI54" s="15"/>
      <c r="AJ54" s="15"/>
      <c r="AK54" s="15"/>
      <c r="AL54" s="15"/>
      <c r="AM54" s="15"/>
      <c r="AN54" s="15"/>
      <c r="AO54" s="19" t="s">
        <v>72</v>
      </c>
      <c r="AP54" s="19" t="s">
        <v>79</v>
      </c>
      <c r="AQ54" s="19" t="s">
        <v>93</v>
      </c>
      <c r="AR54" s="21">
        <v>0.13</v>
      </c>
      <c r="AS54" s="19" t="s">
        <v>81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70</v>
      </c>
      <c r="C55" s="11" t="s">
        <v>100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72</v>
      </c>
      <c r="H55" s="11" t="s">
        <v>73</v>
      </c>
      <c r="I55" s="11">
        <v>1</v>
      </c>
      <c r="J55" s="11" t="s">
        <v>104</v>
      </c>
      <c r="K55" s="11" t="s">
        <v>75</v>
      </c>
      <c r="L55" s="11" t="s">
        <v>76</v>
      </c>
      <c r="M55" s="11">
        <v>800</v>
      </c>
      <c r="N55" s="13">
        <v>44508</v>
      </c>
      <c r="O55" s="15"/>
      <c r="P55" s="15" t="s">
        <v>89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78</v>
      </c>
      <c r="AI55" s="15"/>
      <c r="AJ55" s="15"/>
      <c r="AK55" s="15"/>
      <c r="AL55" s="15"/>
      <c r="AM55" s="15"/>
      <c r="AN55" s="15"/>
      <c r="AO55" s="19" t="s">
        <v>72</v>
      </c>
      <c r="AP55" s="19" t="s">
        <v>79</v>
      </c>
      <c r="AQ55" s="19" t="s">
        <v>93</v>
      </c>
      <c r="AR55" s="21">
        <v>0.13</v>
      </c>
      <c r="AS55" s="19" t="s">
        <v>81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70</v>
      </c>
      <c r="C56" s="11" t="s">
        <v>100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72</v>
      </c>
      <c r="H56" s="11" t="s">
        <v>73</v>
      </c>
      <c r="I56" s="11">
        <v>2</v>
      </c>
      <c r="J56" s="11" t="s">
        <v>104</v>
      </c>
      <c r="K56" s="11" t="s">
        <v>75</v>
      </c>
      <c r="L56" s="11" t="s">
        <v>76</v>
      </c>
      <c r="M56" s="11">
        <v>600</v>
      </c>
      <c r="N56" s="13">
        <v>44522</v>
      </c>
      <c r="O56" s="15"/>
      <c r="P56" s="15" t="s">
        <v>89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78</v>
      </c>
      <c r="AI56" s="15"/>
      <c r="AJ56" s="15"/>
      <c r="AK56" s="15"/>
      <c r="AL56" s="15"/>
      <c r="AM56" s="15"/>
      <c r="AN56" s="15"/>
      <c r="AO56" s="19" t="s">
        <v>72</v>
      </c>
      <c r="AP56" s="19" t="s">
        <v>79</v>
      </c>
      <c r="AQ56" s="19" t="s">
        <v>93</v>
      </c>
      <c r="AR56" s="21">
        <v>0.13</v>
      </c>
      <c r="AS56" s="19" t="s">
        <v>81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70</v>
      </c>
      <c r="C57" s="11" t="s">
        <v>100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72</v>
      </c>
      <c r="H57" s="11" t="s">
        <v>73</v>
      </c>
      <c r="I57" s="11">
        <v>3</v>
      </c>
      <c r="J57" s="11" t="s">
        <v>104</v>
      </c>
      <c r="K57" s="11" t="s">
        <v>75</v>
      </c>
      <c r="L57" s="11" t="s">
        <v>76</v>
      </c>
      <c r="M57" s="11">
        <v>800</v>
      </c>
      <c r="N57" s="13">
        <v>44532</v>
      </c>
      <c r="O57" s="15"/>
      <c r="P57" s="11" t="s">
        <v>95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78</v>
      </c>
      <c r="AI57" s="15"/>
      <c r="AJ57" s="15"/>
      <c r="AK57" s="15"/>
      <c r="AL57" s="15"/>
      <c r="AM57" s="15"/>
      <c r="AN57" s="15"/>
      <c r="AO57" s="19" t="s">
        <v>72</v>
      </c>
      <c r="AP57" s="19" t="s">
        <v>79</v>
      </c>
      <c r="AQ57" s="19" t="s">
        <v>93</v>
      </c>
      <c r="AR57" s="21">
        <v>0.13</v>
      </c>
      <c r="AS57" s="19" t="s">
        <v>81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70</v>
      </c>
      <c r="C58" s="11" t="s">
        <v>100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72</v>
      </c>
      <c r="H58" s="11" t="s">
        <v>73</v>
      </c>
      <c r="I58" s="11">
        <v>4</v>
      </c>
      <c r="J58" s="11" t="s">
        <v>101</v>
      </c>
      <c r="K58" s="11" t="s">
        <v>75</v>
      </c>
      <c r="L58" s="11" t="s">
        <v>76</v>
      </c>
      <c r="M58" s="11">
        <v>2100</v>
      </c>
      <c r="N58" s="13">
        <v>44512</v>
      </c>
      <c r="O58" s="15"/>
      <c r="P58" s="15" t="s">
        <v>89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78</v>
      </c>
      <c r="AI58" s="15"/>
      <c r="AJ58" s="15"/>
      <c r="AK58" s="15"/>
      <c r="AL58" s="15"/>
      <c r="AM58" s="15"/>
      <c r="AN58" s="15"/>
      <c r="AO58" s="19" t="s">
        <v>72</v>
      </c>
      <c r="AP58" s="19" t="s">
        <v>79</v>
      </c>
      <c r="AQ58" s="19" t="s">
        <v>93</v>
      </c>
      <c r="AR58" s="21">
        <v>0.13</v>
      </c>
      <c r="AS58" s="19" t="s">
        <v>81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70</v>
      </c>
      <c r="C59" s="11" t="s">
        <v>100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72</v>
      </c>
      <c r="H59" s="11" t="s">
        <v>73</v>
      </c>
      <c r="I59" s="11">
        <v>5</v>
      </c>
      <c r="J59" s="11" t="s">
        <v>101</v>
      </c>
      <c r="K59" s="11" t="s">
        <v>75</v>
      </c>
      <c r="L59" s="11" t="s">
        <v>76</v>
      </c>
      <c r="M59" s="11">
        <v>1500</v>
      </c>
      <c r="N59" s="13">
        <v>44513</v>
      </c>
      <c r="O59" s="15"/>
      <c r="P59" s="15" t="s">
        <v>89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78</v>
      </c>
      <c r="AI59" s="15"/>
      <c r="AJ59" s="15"/>
      <c r="AK59" s="15"/>
      <c r="AL59" s="15"/>
      <c r="AM59" s="15"/>
      <c r="AN59" s="15"/>
      <c r="AO59" s="19" t="s">
        <v>72</v>
      </c>
      <c r="AP59" s="19" t="s">
        <v>79</v>
      </c>
      <c r="AQ59" s="19" t="s">
        <v>93</v>
      </c>
      <c r="AR59" s="21">
        <v>0.13</v>
      </c>
      <c r="AS59" s="19" t="s">
        <v>81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70</v>
      </c>
      <c r="C60" s="11" t="s">
        <v>100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72</v>
      </c>
      <c r="H60" s="11" t="s">
        <v>73</v>
      </c>
      <c r="I60" s="11">
        <v>6</v>
      </c>
      <c r="J60" s="11" t="s">
        <v>101</v>
      </c>
      <c r="K60" s="11" t="s">
        <v>75</v>
      </c>
      <c r="L60" s="11" t="s">
        <v>76</v>
      </c>
      <c r="M60" s="11">
        <v>1800</v>
      </c>
      <c r="N60" s="13">
        <v>44519</v>
      </c>
      <c r="O60" s="15"/>
      <c r="P60" s="15" t="s">
        <v>89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78</v>
      </c>
      <c r="AI60" s="15"/>
      <c r="AJ60" s="15"/>
      <c r="AK60" s="15"/>
      <c r="AL60" s="15"/>
      <c r="AM60" s="15"/>
      <c r="AN60" s="15"/>
      <c r="AO60" s="19" t="s">
        <v>72</v>
      </c>
      <c r="AP60" s="19" t="s">
        <v>79</v>
      </c>
      <c r="AQ60" s="19" t="s">
        <v>93</v>
      </c>
      <c r="AR60" s="21">
        <v>0.13</v>
      </c>
      <c r="AS60" s="19" t="s">
        <v>81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70</v>
      </c>
      <c r="C61" s="11" t="s">
        <v>100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72</v>
      </c>
      <c r="H61" s="11" t="s">
        <v>73</v>
      </c>
      <c r="I61" s="11">
        <v>7</v>
      </c>
      <c r="J61" s="11" t="s">
        <v>101</v>
      </c>
      <c r="K61" s="11" t="s">
        <v>75</v>
      </c>
      <c r="L61" s="11" t="s">
        <v>76</v>
      </c>
      <c r="M61" s="11">
        <v>1500</v>
      </c>
      <c r="N61" s="13">
        <v>44520</v>
      </c>
      <c r="O61" s="15"/>
      <c r="P61" s="15" t="s">
        <v>89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78</v>
      </c>
      <c r="AI61" s="15"/>
      <c r="AJ61" s="15"/>
      <c r="AK61" s="15"/>
      <c r="AL61" s="15"/>
      <c r="AM61" s="15"/>
      <c r="AN61" s="15"/>
      <c r="AO61" s="19" t="s">
        <v>72</v>
      </c>
      <c r="AP61" s="19" t="s">
        <v>79</v>
      </c>
      <c r="AQ61" s="19" t="s">
        <v>93</v>
      </c>
      <c r="AR61" s="21">
        <v>0.13</v>
      </c>
      <c r="AS61" s="19" t="s">
        <v>81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100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72</v>
      </c>
      <c r="H62" s="11" t="s">
        <v>73</v>
      </c>
      <c r="I62" s="11">
        <v>8</v>
      </c>
      <c r="J62" s="11" t="s">
        <v>101</v>
      </c>
      <c r="K62" s="11" t="s">
        <v>75</v>
      </c>
      <c r="L62" s="11" t="s">
        <v>76</v>
      </c>
      <c r="M62" s="11">
        <v>6400</v>
      </c>
      <c r="N62" s="13">
        <v>44523</v>
      </c>
      <c r="O62" s="15"/>
      <c r="P62" s="15" t="s">
        <v>89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78</v>
      </c>
      <c r="AI62" s="15"/>
      <c r="AJ62" s="15"/>
      <c r="AK62" s="15"/>
      <c r="AL62" s="15"/>
      <c r="AM62" s="15"/>
      <c r="AN62" s="15"/>
      <c r="AO62" s="19" t="s">
        <v>72</v>
      </c>
      <c r="AP62" s="19" t="s">
        <v>79</v>
      </c>
      <c r="AQ62" s="19" t="s">
        <v>93</v>
      </c>
      <c r="AR62" s="21">
        <v>0.13</v>
      </c>
      <c r="AS62" s="19" t="s">
        <v>81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70</v>
      </c>
      <c r="C63" s="11" t="s">
        <v>100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72</v>
      </c>
      <c r="H63" s="11" t="s">
        <v>73</v>
      </c>
      <c r="I63" s="11">
        <v>9</v>
      </c>
      <c r="J63" s="11" t="s">
        <v>101</v>
      </c>
      <c r="K63" s="11" t="s">
        <v>75</v>
      </c>
      <c r="L63" s="11" t="s">
        <v>76</v>
      </c>
      <c r="M63" s="11">
        <v>1900</v>
      </c>
      <c r="N63" s="13">
        <v>44526</v>
      </c>
      <c r="O63" s="15"/>
      <c r="P63" s="15" t="s">
        <v>89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78</v>
      </c>
      <c r="AI63" s="15"/>
      <c r="AJ63" s="15"/>
      <c r="AK63" s="15"/>
      <c r="AL63" s="15"/>
      <c r="AM63" s="15"/>
      <c r="AN63" s="15"/>
      <c r="AO63" s="19" t="s">
        <v>72</v>
      </c>
      <c r="AP63" s="19" t="s">
        <v>79</v>
      </c>
      <c r="AQ63" s="19" t="s">
        <v>93</v>
      </c>
      <c r="AR63" s="21">
        <v>0.13</v>
      </c>
      <c r="AS63" s="19" t="s">
        <v>81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70</v>
      </c>
      <c r="C64" s="11" t="s">
        <v>100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72</v>
      </c>
      <c r="H64" s="11" t="s">
        <v>73</v>
      </c>
      <c r="I64" s="11">
        <v>10</v>
      </c>
      <c r="J64" s="11" t="s">
        <v>101</v>
      </c>
      <c r="K64" s="11" t="s">
        <v>75</v>
      </c>
      <c r="L64" s="11" t="s">
        <v>76</v>
      </c>
      <c r="M64" s="11">
        <v>1500</v>
      </c>
      <c r="N64" s="13">
        <v>44527</v>
      </c>
      <c r="O64" s="15"/>
      <c r="P64" s="15" t="s">
        <v>89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78</v>
      </c>
      <c r="AI64" s="15"/>
      <c r="AJ64" s="15"/>
      <c r="AK64" s="15"/>
      <c r="AL64" s="15"/>
      <c r="AM64" s="15"/>
      <c r="AN64" s="15"/>
      <c r="AO64" s="19" t="s">
        <v>72</v>
      </c>
      <c r="AP64" s="19" t="s">
        <v>79</v>
      </c>
      <c r="AQ64" s="19" t="s">
        <v>93</v>
      </c>
      <c r="AR64" s="21">
        <v>0.13</v>
      </c>
      <c r="AS64" s="19" t="s">
        <v>81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70</v>
      </c>
      <c r="C65" s="11" t="s">
        <v>100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72</v>
      </c>
      <c r="H65" s="11" t="s">
        <v>73</v>
      </c>
      <c r="I65" s="11">
        <v>11</v>
      </c>
      <c r="J65" s="11" t="s">
        <v>101</v>
      </c>
      <c r="K65" s="11" t="s">
        <v>75</v>
      </c>
      <c r="L65" s="11" t="s">
        <v>76</v>
      </c>
      <c r="M65" s="11">
        <v>3000</v>
      </c>
      <c r="N65" s="13">
        <v>44530</v>
      </c>
      <c r="O65" s="15"/>
      <c r="P65" s="15" t="s">
        <v>89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78</v>
      </c>
      <c r="AI65" s="15"/>
      <c r="AJ65" s="15"/>
      <c r="AK65" s="15"/>
      <c r="AL65" s="15"/>
      <c r="AM65" s="15"/>
      <c r="AN65" s="15"/>
      <c r="AO65" s="19" t="s">
        <v>72</v>
      </c>
      <c r="AP65" s="19" t="s">
        <v>79</v>
      </c>
      <c r="AQ65" s="19" t="s">
        <v>93</v>
      </c>
      <c r="AR65" s="21">
        <v>0.13</v>
      </c>
      <c r="AS65" s="19" t="s">
        <v>81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70</v>
      </c>
      <c r="C66" s="11" t="s">
        <v>100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72</v>
      </c>
      <c r="H66" s="11" t="s">
        <v>73</v>
      </c>
      <c r="I66" s="11">
        <v>12</v>
      </c>
      <c r="J66" s="11" t="s">
        <v>101</v>
      </c>
      <c r="K66" s="11" t="s">
        <v>75</v>
      </c>
      <c r="L66" s="11" t="s">
        <v>76</v>
      </c>
      <c r="M66" s="11">
        <v>1500</v>
      </c>
      <c r="N66" s="13">
        <v>44534</v>
      </c>
      <c r="O66" s="15"/>
      <c r="P66" s="11" t="s">
        <v>95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78</v>
      </c>
      <c r="AI66" s="15"/>
      <c r="AJ66" s="15"/>
      <c r="AK66" s="15"/>
      <c r="AL66" s="15"/>
      <c r="AM66" s="15"/>
      <c r="AN66" s="15"/>
      <c r="AO66" s="19" t="s">
        <v>72</v>
      </c>
      <c r="AP66" s="19" t="s">
        <v>79</v>
      </c>
      <c r="AQ66" s="19" t="s">
        <v>93</v>
      </c>
      <c r="AR66" s="21">
        <v>0.13</v>
      </c>
      <c r="AS66" s="19" t="s">
        <v>81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70</v>
      </c>
      <c r="C67" s="11" t="s">
        <v>100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72</v>
      </c>
      <c r="H67" s="11" t="s">
        <v>73</v>
      </c>
      <c r="I67" s="11">
        <v>13</v>
      </c>
      <c r="J67" s="11" t="s">
        <v>101</v>
      </c>
      <c r="K67" s="11" t="s">
        <v>75</v>
      </c>
      <c r="L67" s="11" t="s">
        <v>76</v>
      </c>
      <c r="M67" s="11">
        <v>2300</v>
      </c>
      <c r="N67" s="13">
        <v>44537</v>
      </c>
      <c r="O67" s="15"/>
      <c r="P67" s="11" t="s">
        <v>95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78</v>
      </c>
      <c r="AI67" s="15"/>
      <c r="AJ67" s="15"/>
      <c r="AK67" s="15"/>
      <c r="AL67" s="15"/>
      <c r="AM67" s="15"/>
      <c r="AN67" s="15"/>
      <c r="AO67" s="19" t="s">
        <v>72</v>
      </c>
      <c r="AP67" s="19" t="s">
        <v>79</v>
      </c>
      <c r="AQ67" s="19" t="s">
        <v>93</v>
      </c>
      <c r="AR67" s="21">
        <v>0.13</v>
      </c>
      <c r="AS67" s="19" t="s">
        <v>81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70</v>
      </c>
      <c r="C68" s="11" t="s">
        <v>100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72</v>
      </c>
      <c r="H68" s="11" t="s">
        <v>73</v>
      </c>
      <c r="I68" s="11">
        <v>14</v>
      </c>
      <c r="J68" s="11" t="s">
        <v>101</v>
      </c>
      <c r="K68" s="11" t="s">
        <v>75</v>
      </c>
      <c r="L68" s="11" t="s">
        <v>76</v>
      </c>
      <c r="M68" s="11">
        <v>4600</v>
      </c>
      <c r="N68" s="13">
        <v>44541</v>
      </c>
      <c r="O68" s="15"/>
      <c r="P68" s="11" t="s">
        <v>95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78</v>
      </c>
      <c r="AI68" s="15"/>
      <c r="AJ68" s="15"/>
      <c r="AK68" s="15"/>
      <c r="AL68" s="15"/>
      <c r="AM68" s="15"/>
      <c r="AN68" s="15"/>
      <c r="AO68" s="19" t="s">
        <v>72</v>
      </c>
      <c r="AP68" s="19" t="s">
        <v>79</v>
      </c>
      <c r="AQ68" s="19" t="s">
        <v>93</v>
      </c>
      <c r="AR68" s="21">
        <v>0.13</v>
      </c>
      <c r="AS68" s="19" t="s">
        <v>81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70</v>
      </c>
      <c r="C69" s="11" t="s">
        <v>100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72</v>
      </c>
      <c r="H69" s="11" t="s">
        <v>73</v>
      </c>
      <c r="I69" s="11">
        <v>1</v>
      </c>
      <c r="J69" s="11" t="s">
        <v>105</v>
      </c>
      <c r="K69" s="11" t="s">
        <v>106</v>
      </c>
      <c r="L69" s="11" t="s">
        <v>76</v>
      </c>
      <c r="M69" s="11">
        <v>100</v>
      </c>
      <c r="N69" s="13">
        <v>44511</v>
      </c>
      <c r="O69" s="15"/>
      <c r="P69" s="15" t="s">
        <v>89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78</v>
      </c>
      <c r="AI69" s="15"/>
      <c r="AJ69" s="15"/>
      <c r="AK69" s="15"/>
      <c r="AL69" s="15"/>
      <c r="AM69" s="15"/>
      <c r="AN69" s="15"/>
      <c r="AO69" s="19" t="s">
        <v>72</v>
      </c>
      <c r="AP69" s="19" t="s">
        <v>79</v>
      </c>
      <c r="AQ69" s="19" t="s">
        <v>93</v>
      </c>
      <c r="AR69" s="21">
        <v>0.13</v>
      </c>
      <c r="AS69" s="19" t="s">
        <v>81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70</v>
      </c>
      <c r="C70" s="11" t="s">
        <v>100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72</v>
      </c>
      <c r="H70" s="11" t="s">
        <v>73</v>
      </c>
      <c r="I70" s="11">
        <v>3</v>
      </c>
      <c r="J70" s="11" t="s">
        <v>107</v>
      </c>
      <c r="K70" s="11" t="s">
        <v>106</v>
      </c>
      <c r="L70" s="11" t="s">
        <v>76</v>
      </c>
      <c r="M70" s="11">
        <v>4000</v>
      </c>
      <c r="N70" s="13">
        <v>44517</v>
      </c>
      <c r="O70" s="15"/>
      <c r="P70" s="15" t="s">
        <v>89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78</v>
      </c>
      <c r="AI70" s="15"/>
      <c r="AJ70" s="15"/>
      <c r="AK70" s="15"/>
      <c r="AL70" s="15"/>
      <c r="AM70" s="15"/>
      <c r="AN70" s="15"/>
      <c r="AO70" s="19" t="s">
        <v>72</v>
      </c>
      <c r="AP70" s="19" t="s">
        <v>79</v>
      </c>
      <c r="AQ70" s="19" t="s">
        <v>93</v>
      </c>
      <c r="AR70" s="21">
        <v>0.13</v>
      </c>
      <c r="AS70" s="19" t="s">
        <v>81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70</v>
      </c>
      <c r="C71" s="11" t="s">
        <v>100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72</v>
      </c>
      <c r="H71" s="11" t="s">
        <v>73</v>
      </c>
      <c r="I71" s="11">
        <v>1</v>
      </c>
      <c r="J71" s="11" t="s">
        <v>102</v>
      </c>
      <c r="K71" s="11" t="s">
        <v>103</v>
      </c>
      <c r="L71" s="11" t="s">
        <v>76</v>
      </c>
      <c r="M71" s="11">
        <v>1300</v>
      </c>
      <c r="N71" s="13">
        <v>44517</v>
      </c>
      <c r="O71" s="15"/>
      <c r="P71" s="15" t="s">
        <v>89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78</v>
      </c>
      <c r="AI71" s="15"/>
      <c r="AJ71" s="15"/>
      <c r="AK71" s="15"/>
      <c r="AL71" s="15"/>
      <c r="AM71" s="15"/>
      <c r="AN71" s="15"/>
      <c r="AO71" s="19" t="s">
        <v>72</v>
      </c>
      <c r="AP71" s="19" t="s">
        <v>79</v>
      </c>
      <c r="AQ71" s="19" t="s">
        <v>93</v>
      </c>
      <c r="AR71" s="21">
        <v>0.13</v>
      </c>
      <c r="AS71" s="19" t="s">
        <v>81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70</v>
      </c>
      <c r="C72" s="11" t="s">
        <v>100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72</v>
      </c>
      <c r="H72" s="11" t="s">
        <v>73</v>
      </c>
      <c r="I72" s="11">
        <v>2</v>
      </c>
      <c r="J72" s="11" t="s">
        <v>102</v>
      </c>
      <c r="K72" s="11" t="s">
        <v>103</v>
      </c>
      <c r="L72" s="11" t="s">
        <v>76</v>
      </c>
      <c r="M72" s="11">
        <v>2000</v>
      </c>
      <c r="N72" s="13">
        <v>44524</v>
      </c>
      <c r="O72" s="15"/>
      <c r="P72" s="15" t="s">
        <v>89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78</v>
      </c>
      <c r="AI72" s="15"/>
      <c r="AJ72" s="15"/>
      <c r="AK72" s="15"/>
      <c r="AL72" s="15"/>
      <c r="AM72" s="15"/>
      <c r="AN72" s="15"/>
      <c r="AO72" s="19" t="s">
        <v>72</v>
      </c>
      <c r="AP72" s="19" t="s">
        <v>79</v>
      </c>
      <c r="AQ72" s="19" t="s">
        <v>93</v>
      </c>
      <c r="AR72" s="21">
        <v>0.13</v>
      </c>
      <c r="AS72" s="19" t="s">
        <v>81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70</v>
      </c>
      <c r="C73" s="11" t="s">
        <v>100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72</v>
      </c>
      <c r="H73" s="11" t="s">
        <v>73</v>
      </c>
      <c r="I73" s="11">
        <v>3</v>
      </c>
      <c r="J73" s="11" t="s">
        <v>102</v>
      </c>
      <c r="K73" s="11" t="s">
        <v>103</v>
      </c>
      <c r="L73" s="11" t="s">
        <v>76</v>
      </c>
      <c r="M73" s="11">
        <v>1700</v>
      </c>
      <c r="N73" s="13">
        <v>44531</v>
      </c>
      <c r="O73" s="15"/>
      <c r="P73" s="11" t="s">
        <v>95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78</v>
      </c>
      <c r="AI73" s="15"/>
      <c r="AJ73" s="15"/>
      <c r="AK73" s="15"/>
      <c r="AL73" s="15"/>
      <c r="AM73" s="15"/>
      <c r="AN73" s="15"/>
      <c r="AO73" s="19" t="s">
        <v>72</v>
      </c>
      <c r="AP73" s="19" t="s">
        <v>79</v>
      </c>
      <c r="AQ73" s="19" t="s">
        <v>93</v>
      </c>
      <c r="AR73" s="21">
        <v>0.13</v>
      </c>
      <c r="AS73" s="19" t="s">
        <v>81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70</v>
      </c>
      <c r="C74" s="11" t="s">
        <v>100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72</v>
      </c>
      <c r="H74" s="11" t="s">
        <v>73</v>
      </c>
      <c r="I74" s="11">
        <v>1</v>
      </c>
      <c r="J74" s="11" t="s">
        <v>102</v>
      </c>
      <c r="K74" s="11" t="s">
        <v>103</v>
      </c>
      <c r="L74" s="11" t="s">
        <v>76</v>
      </c>
      <c r="M74" s="11">
        <v>1269</v>
      </c>
      <c r="N74" s="13">
        <v>44552</v>
      </c>
      <c r="O74" s="15"/>
      <c r="P74" s="11" t="s">
        <v>95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78</v>
      </c>
      <c r="AI74" s="15"/>
      <c r="AJ74" s="15"/>
      <c r="AK74" s="15"/>
      <c r="AL74" s="15"/>
      <c r="AM74" s="15"/>
      <c r="AN74" s="15"/>
      <c r="AO74" s="19" t="s">
        <v>72</v>
      </c>
      <c r="AP74" s="19" t="s">
        <v>79</v>
      </c>
      <c r="AQ74" s="19" t="s">
        <v>93</v>
      </c>
      <c r="AR74" s="21">
        <v>0.13</v>
      </c>
      <c r="AS74" s="19" t="s">
        <v>81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70</v>
      </c>
      <c r="C75" s="11" t="s">
        <v>100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72</v>
      </c>
      <c r="H75" s="11" t="s">
        <v>73</v>
      </c>
      <c r="I75" s="11">
        <v>2</v>
      </c>
      <c r="J75" s="11" t="s">
        <v>102</v>
      </c>
      <c r="K75" s="11" t="s">
        <v>103</v>
      </c>
      <c r="L75" s="11" t="s">
        <v>76</v>
      </c>
      <c r="M75" s="11">
        <v>625</v>
      </c>
      <c r="N75" s="13">
        <v>44531</v>
      </c>
      <c r="O75" s="15"/>
      <c r="P75" s="11" t="s">
        <v>95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78</v>
      </c>
      <c r="AI75" s="15"/>
      <c r="AJ75" s="15"/>
      <c r="AK75" s="15"/>
      <c r="AL75" s="15"/>
      <c r="AM75" s="15"/>
      <c r="AN75" s="15"/>
      <c r="AO75" s="19" t="s">
        <v>72</v>
      </c>
      <c r="AP75" s="19" t="s">
        <v>79</v>
      </c>
      <c r="AQ75" s="19" t="s">
        <v>93</v>
      </c>
      <c r="AR75" s="21">
        <v>0.13</v>
      </c>
      <c r="AS75" s="19" t="s">
        <v>81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70</v>
      </c>
      <c r="C76" s="11" t="s">
        <v>100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72</v>
      </c>
      <c r="H76" s="11" t="s">
        <v>73</v>
      </c>
      <c r="I76" s="11">
        <v>3</v>
      </c>
      <c r="J76" s="11" t="s">
        <v>102</v>
      </c>
      <c r="K76" s="11" t="s">
        <v>103</v>
      </c>
      <c r="L76" s="11" t="s">
        <v>76</v>
      </c>
      <c r="M76" s="11">
        <v>625</v>
      </c>
      <c r="N76" s="13">
        <v>44538</v>
      </c>
      <c r="O76" s="15"/>
      <c r="P76" s="11" t="s">
        <v>95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78</v>
      </c>
      <c r="AI76" s="15"/>
      <c r="AJ76" s="15"/>
      <c r="AK76" s="15"/>
      <c r="AL76" s="15"/>
      <c r="AM76" s="15"/>
      <c r="AN76" s="15"/>
      <c r="AO76" s="19" t="s">
        <v>72</v>
      </c>
      <c r="AP76" s="19" t="s">
        <v>79</v>
      </c>
      <c r="AQ76" s="19" t="s">
        <v>93</v>
      </c>
      <c r="AR76" s="21">
        <v>0.13</v>
      </c>
      <c r="AS76" s="19" t="s">
        <v>81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70</v>
      </c>
      <c r="C77" s="11" t="s">
        <v>100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72</v>
      </c>
      <c r="H77" s="11" t="s">
        <v>73</v>
      </c>
      <c r="I77" s="11">
        <v>4</v>
      </c>
      <c r="J77" s="11" t="s">
        <v>102</v>
      </c>
      <c r="K77" s="11" t="s">
        <v>103</v>
      </c>
      <c r="L77" s="11" t="s">
        <v>76</v>
      </c>
      <c r="M77" s="11">
        <v>875</v>
      </c>
      <c r="N77" s="13">
        <v>44545</v>
      </c>
      <c r="O77" s="15"/>
      <c r="P77" s="11" t="s">
        <v>95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78</v>
      </c>
      <c r="AI77" s="15"/>
      <c r="AJ77" s="15"/>
      <c r="AK77" s="15"/>
      <c r="AL77" s="15"/>
      <c r="AM77" s="15"/>
      <c r="AN77" s="15"/>
      <c r="AO77" s="19" t="s">
        <v>72</v>
      </c>
      <c r="AP77" s="19" t="s">
        <v>79</v>
      </c>
      <c r="AQ77" s="19" t="s">
        <v>93</v>
      </c>
      <c r="AR77" s="21">
        <v>0.13</v>
      </c>
      <c r="AS77" s="19" t="s">
        <v>81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70</v>
      </c>
      <c r="C78" s="11" t="s">
        <v>100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72</v>
      </c>
      <c r="H78" s="11" t="s">
        <v>73</v>
      </c>
      <c r="I78" s="11">
        <v>5</v>
      </c>
      <c r="J78" s="11" t="s">
        <v>102</v>
      </c>
      <c r="K78" s="11" t="s">
        <v>103</v>
      </c>
      <c r="L78" s="11" t="s">
        <v>76</v>
      </c>
      <c r="M78" s="11">
        <v>958</v>
      </c>
      <c r="N78" s="13">
        <v>44552</v>
      </c>
      <c r="O78" s="15"/>
      <c r="P78" s="11" t="s">
        <v>95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78</v>
      </c>
      <c r="AI78" s="15"/>
      <c r="AJ78" s="15"/>
      <c r="AK78" s="15"/>
      <c r="AL78" s="15"/>
      <c r="AM78" s="15"/>
      <c r="AN78" s="15"/>
      <c r="AO78" s="19" t="s">
        <v>72</v>
      </c>
      <c r="AP78" s="19" t="s">
        <v>79</v>
      </c>
      <c r="AQ78" s="19" t="s">
        <v>93</v>
      </c>
      <c r="AR78" s="21">
        <v>0.13</v>
      </c>
      <c r="AS78" s="19" t="s">
        <v>81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70</v>
      </c>
      <c r="C79" s="11" t="s">
        <v>100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72</v>
      </c>
      <c r="H79" s="11" t="s">
        <v>73</v>
      </c>
      <c r="I79" s="11">
        <v>6</v>
      </c>
      <c r="J79" s="11" t="s">
        <v>102</v>
      </c>
      <c r="K79" s="11" t="s">
        <v>103</v>
      </c>
      <c r="L79" s="11" t="s">
        <v>76</v>
      </c>
      <c r="M79" s="11">
        <v>1042</v>
      </c>
      <c r="N79" s="13">
        <v>44559</v>
      </c>
      <c r="O79" s="15"/>
      <c r="P79" s="11" t="s">
        <v>95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78</v>
      </c>
      <c r="AI79" s="15"/>
      <c r="AJ79" s="15"/>
      <c r="AK79" s="15"/>
      <c r="AL79" s="15"/>
      <c r="AM79" s="15"/>
      <c r="AN79" s="15"/>
      <c r="AO79" s="19" t="s">
        <v>72</v>
      </c>
      <c r="AP79" s="19" t="s">
        <v>79</v>
      </c>
      <c r="AQ79" s="19" t="s">
        <v>93</v>
      </c>
      <c r="AR79" s="21">
        <v>0.13</v>
      </c>
      <c r="AS79" s="19" t="s">
        <v>81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70</v>
      </c>
      <c r="C80" s="11" t="s">
        <v>100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72</v>
      </c>
      <c r="H80" s="11" t="s">
        <v>73</v>
      </c>
      <c r="I80" s="11">
        <v>9</v>
      </c>
      <c r="J80" s="11" t="s">
        <v>104</v>
      </c>
      <c r="K80" s="11" t="s">
        <v>75</v>
      </c>
      <c r="L80" s="11" t="s">
        <v>76</v>
      </c>
      <c r="M80" s="11">
        <v>2100</v>
      </c>
      <c r="N80" s="13">
        <v>44560</v>
      </c>
      <c r="O80" s="15"/>
      <c r="P80" s="11" t="s">
        <v>95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78</v>
      </c>
      <c r="AI80" s="15"/>
      <c r="AJ80" s="15"/>
      <c r="AK80" s="15"/>
      <c r="AL80" s="15"/>
      <c r="AM80" s="15"/>
      <c r="AN80" s="15"/>
      <c r="AO80" s="19" t="s">
        <v>72</v>
      </c>
      <c r="AP80" s="19" t="s">
        <v>79</v>
      </c>
      <c r="AQ80" s="19" t="s">
        <v>93</v>
      </c>
      <c r="AR80" s="21">
        <v>0.13</v>
      </c>
      <c r="AS80" s="19" t="s">
        <v>81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70</v>
      </c>
      <c r="C81" s="11" t="s">
        <v>100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72</v>
      </c>
      <c r="H81" s="11" t="s">
        <v>73</v>
      </c>
      <c r="I81" s="11">
        <v>10</v>
      </c>
      <c r="J81" s="11" t="s">
        <v>105</v>
      </c>
      <c r="K81" s="11" t="s">
        <v>106</v>
      </c>
      <c r="L81" s="11" t="s">
        <v>76</v>
      </c>
      <c r="M81" s="11">
        <v>100</v>
      </c>
      <c r="N81" s="13">
        <v>44511</v>
      </c>
      <c r="O81" s="15"/>
      <c r="P81" s="15" t="s">
        <v>89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78</v>
      </c>
      <c r="AI81" s="15"/>
      <c r="AJ81" s="15"/>
      <c r="AK81" s="15"/>
      <c r="AL81" s="15"/>
      <c r="AM81" s="15"/>
      <c r="AN81" s="15"/>
      <c r="AO81" s="19" t="s">
        <v>72</v>
      </c>
      <c r="AP81" s="19" t="s">
        <v>79</v>
      </c>
      <c r="AQ81" s="19" t="s">
        <v>93</v>
      </c>
      <c r="AR81" s="21">
        <v>0.13</v>
      </c>
      <c r="AS81" s="19" t="s">
        <v>81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70</v>
      </c>
      <c r="C82" s="11" t="s">
        <v>100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72</v>
      </c>
      <c r="H82" s="11" t="s">
        <v>73</v>
      </c>
      <c r="I82" s="11">
        <v>11</v>
      </c>
      <c r="J82" s="11" t="s">
        <v>108</v>
      </c>
      <c r="K82" s="11" t="s">
        <v>103</v>
      </c>
      <c r="L82" s="11" t="s">
        <v>76</v>
      </c>
      <c r="M82" s="11">
        <v>2600</v>
      </c>
      <c r="N82" s="13">
        <v>44540</v>
      </c>
      <c r="O82" s="15"/>
      <c r="P82" s="11" t="s">
        <v>95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78</v>
      </c>
      <c r="AI82" s="15"/>
      <c r="AJ82" s="15"/>
      <c r="AK82" s="15"/>
      <c r="AL82" s="15"/>
      <c r="AM82" s="15"/>
      <c r="AN82" s="15"/>
      <c r="AO82" s="19" t="s">
        <v>72</v>
      </c>
      <c r="AP82" s="19" t="s">
        <v>79</v>
      </c>
      <c r="AQ82" s="19" t="s">
        <v>93</v>
      </c>
      <c r="AR82" s="21">
        <v>0.13</v>
      </c>
      <c r="AS82" s="19" t="s">
        <v>81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100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72</v>
      </c>
      <c r="H83" s="11" t="s">
        <v>73</v>
      </c>
      <c r="I83" s="11">
        <v>12</v>
      </c>
      <c r="J83" s="11" t="s">
        <v>108</v>
      </c>
      <c r="K83" s="11" t="s">
        <v>103</v>
      </c>
      <c r="L83" s="11" t="s">
        <v>76</v>
      </c>
      <c r="M83" s="11">
        <v>1000</v>
      </c>
      <c r="N83" s="13">
        <v>44525</v>
      </c>
      <c r="O83" s="15"/>
      <c r="P83" s="15" t="s">
        <v>89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78</v>
      </c>
      <c r="AI83" s="15"/>
      <c r="AJ83" s="15"/>
      <c r="AK83" s="15"/>
      <c r="AL83" s="15"/>
      <c r="AM83" s="15"/>
      <c r="AN83" s="15"/>
      <c r="AO83" s="19" t="s">
        <v>72</v>
      </c>
      <c r="AP83" s="19" t="s">
        <v>79</v>
      </c>
      <c r="AQ83" s="19" t="s">
        <v>93</v>
      </c>
      <c r="AR83" s="21">
        <v>0.13</v>
      </c>
      <c r="AS83" s="19" t="s">
        <v>81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109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72</v>
      </c>
      <c r="H84" s="11" t="s">
        <v>73</v>
      </c>
      <c r="I84" s="11">
        <v>1</v>
      </c>
      <c r="J84" s="11" t="s">
        <v>110</v>
      </c>
      <c r="K84" s="11" t="s">
        <v>75</v>
      </c>
      <c r="L84" s="11" t="s">
        <v>76</v>
      </c>
      <c r="M84" s="11">
        <v>2000</v>
      </c>
      <c r="N84" s="13">
        <v>44487</v>
      </c>
      <c r="O84" s="13">
        <v>44508</v>
      </c>
      <c r="P84" s="13" t="s">
        <v>89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78</v>
      </c>
      <c r="AI84" s="15"/>
      <c r="AJ84" s="15"/>
      <c r="AK84" s="15"/>
      <c r="AL84" s="15"/>
      <c r="AM84" s="15"/>
      <c r="AN84" s="15"/>
      <c r="AO84" s="19" t="s">
        <v>72</v>
      </c>
      <c r="AP84" s="19" t="s">
        <v>79</v>
      </c>
      <c r="AQ84" s="19" t="s">
        <v>93</v>
      </c>
      <c r="AR84" s="21">
        <v>0.13</v>
      </c>
      <c r="AS84" s="19" t="s">
        <v>81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70</v>
      </c>
      <c r="C85" s="11" t="s">
        <v>109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72</v>
      </c>
      <c r="H85" s="11" t="s">
        <v>73</v>
      </c>
      <c r="I85" s="11">
        <v>1</v>
      </c>
      <c r="J85" s="11" t="s">
        <v>110</v>
      </c>
      <c r="K85" s="11" t="s">
        <v>75</v>
      </c>
      <c r="L85" s="11" t="s">
        <v>76</v>
      </c>
      <c r="M85" s="11">
        <v>1000</v>
      </c>
      <c r="N85" s="13">
        <v>44498</v>
      </c>
      <c r="O85" s="13">
        <v>44510</v>
      </c>
      <c r="P85" s="13" t="s">
        <v>89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78</v>
      </c>
      <c r="AI85" s="15"/>
      <c r="AJ85" s="15"/>
      <c r="AK85" s="15"/>
      <c r="AL85" s="15"/>
      <c r="AM85" s="15"/>
      <c r="AN85" s="15"/>
      <c r="AO85" s="19" t="s">
        <v>72</v>
      </c>
      <c r="AP85" s="19" t="s">
        <v>79</v>
      </c>
      <c r="AQ85" s="19" t="s">
        <v>93</v>
      </c>
      <c r="AR85" s="21">
        <v>0.13</v>
      </c>
      <c r="AS85" s="19" t="s">
        <v>81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70</v>
      </c>
      <c r="C86" s="11" t="s">
        <v>109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72</v>
      </c>
      <c r="H86" s="11" t="s">
        <v>73</v>
      </c>
      <c r="I86" s="11">
        <v>1</v>
      </c>
      <c r="J86" s="11" t="s">
        <v>110</v>
      </c>
      <c r="K86" s="11" t="s">
        <v>75</v>
      </c>
      <c r="L86" s="11" t="s">
        <v>76</v>
      </c>
      <c r="M86" s="11">
        <v>2000</v>
      </c>
      <c r="N86" s="13">
        <v>44503</v>
      </c>
      <c r="O86" s="13">
        <v>44510</v>
      </c>
      <c r="P86" s="13" t="s">
        <v>89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78</v>
      </c>
      <c r="AI86" s="15"/>
      <c r="AJ86" s="15"/>
      <c r="AK86" s="15"/>
      <c r="AL86" s="15"/>
      <c r="AM86" s="15"/>
      <c r="AN86" s="15"/>
      <c r="AO86" s="19" t="s">
        <v>72</v>
      </c>
      <c r="AP86" s="19" t="s">
        <v>79</v>
      </c>
      <c r="AQ86" s="19" t="s">
        <v>93</v>
      </c>
      <c r="AR86" s="21">
        <v>0.13</v>
      </c>
      <c r="AS86" s="19" t="s">
        <v>81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70</v>
      </c>
      <c r="C87" s="11" t="s">
        <v>109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72</v>
      </c>
      <c r="H87" s="11" t="s">
        <v>73</v>
      </c>
      <c r="I87" s="11">
        <v>1</v>
      </c>
      <c r="J87" s="11" t="s">
        <v>110</v>
      </c>
      <c r="K87" s="11" t="s">
        <v>75</v>
      </c>
      <c r="L87" s="11" t="s">
        <v>76</v>
      </c>
      <c r="M87" s="11">
        <v>1200</v>
      </c>
      <c r="N87" s="13">
        <v>44512</v>
      </c>
      <c r="O87" s="15"/>
      <c r="P87" s="15" t="s">
        <v>89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78</v>
      </c>
      <c r="AI87" s="15"/>
      <c r="AJ87" s="15"/>
      <c r="AK87" s="15"/>
      <c r="AL87" s="15"/>
      <c r="AM87" s="15"/>
      <c r="AN87" s="15"/>
      <c r="AO87" s="19" t="s">
        <v>72</v>
      </c>
      <c r="AP87" s="19" t="s">
        <v>79</v>
      </c>
      <c r="AQ87" s="19" t="s">
        <v>93</v>
      </c>
      <c r="AR87" s="21">
        <v>0.13</v>
      </c>
      <c r="AS87" s="19" t="s">
        <v>81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70</v>
      </c>
      <c r="C88" s="11" t="s">
        <v>109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72</v>
      </c>
      <c r="H88" s="11" t="s">
        <v>73</v>
      </c>
      <c r="I88" s="11">
        <v>1</v>
      </c>
      <c r="J88" s="11" t="s">
        <v>110</v>
      </c>
      <c r="K88" s="11" t="s">
        <v>75</v>
      </c>
      <c r="L88" s="11" t="s">
        <v>76</v>
      </c>
      <c r="M88" s="11">
        <v>1300</v>
      </c>
      <c r="N88" s="13">
        <v>44519</v>
      </c>
      <c r="O88" s="15"/>
      <c r="P88" s="15" t="s">
        <v>89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78</v>
      </c>
      <c r="AI88" s="15"/>
      <c r="AJ88" s="15"/>
      <c r="AK88" s="15"/>
      <c r="AL88" s="15"/>
      <c r="AM88" s="15"/>
      <c r="AN88" s="15"/>
      <c r="AO88" s="19" t="s">
        <v>72</v>
      </c>
      <c r="AP88" s="19" t="s">
        <v>79</v>
      </c>
      <c r="AQ88" s="19" t="s">
        <v>93</v>
      </c>
      <c r="AR88" s="21">
        <v>0.13</v>
      </c>
      <c r="AS88" s="19" t="s">
        <v>81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70</v>
      </c>
      <c r="C89" s="11" t="s">
        <v>109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72</v>
      </c>
      <c r="H89" s="11" t="s">
        <v>73</v>
      </c>
      <c r="I89" s="11">
        <v>1</v>
      </c>
      <c r="J89" s="11" t="s">
        <v>110</v>
      </c>
      <c r="K89" s="11" t="s">
        <v>75</v>
      </c>
      <c r="L89" s="11" t="s">
        <v>76</v>
      </c>
      <c r="M89" s="11">
        <v>2000</v>
      </c>
      <c r="N89" s="13">
        <v>44510</v>
      </c>
      <c r="O89" s="15"/>
      <c r="P89" s="15" t="s">
        <v>89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78</v>
      </c>
      <c r="AI89" s="15"/>
      <c r="AJ89" s="15"/>
      <c r="AK89" s="15"/>
      <c r="AL89" s="15"/>
      <c r="AM89" s="15"/>
      <c r="AN89" s="15"/>
      <c r="AO89" s="19" t="s">
        <v>72</v>
      </c>
      <c r="AP89" s="19" t="s">
        <v>79</v>
      </c>
      <c r="AQ89" s="19" t="s">
        <v>93</v>
      </c>
      <c r="AR89" s="21">
        <v>0.13</v>
      </c>
      <c r="AS89" s="19" t="s">
        <v>81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70</v>
      </c>
      <c r="C90" s="11" t="s">
        <v>109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72</v>
      </c>
      <c r="H90" s="11" t="s">
        <v>73</v>
      </c>
      <c r="I90" s="11">
        <v>2</v>
      </c>
      <c r="J90" s="11" t="s">
        <v>110</v>
      </c>
      <c r="K90" s="11" t="s">
        <v>75</v>
      </c>
      <c r="L90" s="11" t="s">
        <v>76</v>
      </c>
      <c r="M90" s="11">
        <v>2000</v>
      </c>
      <c r="N90" s="13">
        <v>44517</v>
      </c>
      <c r="O90" s="15"/>
      <c r="P90" s="15" t="s">
        <v>89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78</v>
      </c>
      <c r="AI90" s="15"/>
      <c r="AJ90" s="15"/>
      <c r="AK90" s="15"/>
      <c r="AL90" s="15"/>
      <c r="AM90" s="15"/>
      <c r="AN90" s="15"/>
      <c r="AO90" s="19" t="s">
        <v>72</v>
      </c>
      <c r="AP90" s="19" t="s">
        <v>79</v>
      </c>
      <c r="AQ90" s="19" t="s">
        <v>93</v>
      </c>
      <c r="AR90" s="21">
        <v>0.13</v>
      </c>
      <c r="AS90" s="19" t="s">
        <v>81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70</v>
      </c>
      <c r="C91" s="11" t="s">
        <v>109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72</v>
      </c>
      <c r="H91" s="11" t="s">
        <v>73</v>
      </c>
      <c r="I91" s="11">
        <v>1</v>
      </c>
      <c r="J91" s="11" t="s">
        <v>110</v>
      </c>
      <c r="K91" s="11" t="s">
        <v>75</v>
      </c>
      <c r="L91" s="11" t="s">
        <v>76</v>
      </c>
      <c r="M91" s="11">
        <v>1440</v>
      </c>
      <c r="N91" s="13">
        <v>44559</v>
      </c>
      <c r="O91" s="15"/>
      <c r="P91" s="11" t="s">
        <v>95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78</v>
      </c>
      <c r="AI91" s="15"/>
      <c r="AJ91" s="15"/>
      <c r="AK91" s="15"/>
      <c r="AL91" s="15"/>
      <c r="AM91" s="15"/>
      <c r="AN91" s="15"/>
      <c r="AO91" s="19" t="s">
        <v>72</v>
      </c>
      <c r="AP91" s="19" t="s">
        <v>79</v>
      </c>
      <c r="AQ91" s="19" t="s">
        <v>93</v>
      </c>
      <c r="AR91" s="21">
        <v>0.13</v>
      </c>
      <c r="AS91" s="19" t="s">
        <v>81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111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72</v>
      </c>
      <c r="H92" s="11" t="s">
        <v>73</v>
      </c>
      <c r="I92" s="11">
        <v>1</v>
      </c>
      <c r="J92" s="11" t="s">
        <v>112</v>
      </c>
      <c r="K92" s="11" t="s">
        <v>75</v>
      </c>
      <c r="L92" s="11" t="s">
        <v>76</v>
      </c>
      <c r="M92" s="11">
        <v>600</v>
      </c>
      <c r="N92" s="13">
        <v>44484</v>
      </c>
      <c r="O92" s="13">
        <v>44501</v>
      </c>
      <c r="P92" s="13" t="s">
        <v>77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78</v>
      </c>
      <c r="AI92" s="15"/>
      <c r="AJ92" s="15"/>
      <c r="AK92" s="15"/>
      <c r="AL92" s="15"/>
      <c r="AM92" s="15"/>
      <c r="AN92" s="15"/>
      <c r="AO92" s="19" t="s">
        <v>72</v>
      </c>
      <c r="AP92" s="19" t="s">
        <v>79</v>
      </c>
      <c r="AQ92" s="19" t="s">
        <v>93</v>
      </c>
      <c r="AR92" s="21">
        <v>0.13</v>
      </c>
      <c r="AS92" s="19" t="s">
        <v>81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111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72</v>
      </c>
      <c r="H93" s="11" t="s">
        <v>73</v>
      </c>
      <c r="I93" s="11">
        <v>1</v>
      </c>
      <c r="J93" s="11" t="s">
        <v>112</v>
      </c>
      <c r="K93" s="11" t="s">
        <v>75</v>
      </c>
      <c r="L93" s="11" t="s">
        <v>76</v>
      </c>
      <c r="M93" s="11">
        <v>500</v>
      </c>
      <c r="N93" s="13">
        <v>44477</v>
      </c>
      <c r="O93" s="13">
        <v>44475</v>
      </c>
      <c r="P93" s="13" t="s">
        <v>77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78</v>
      </c>
      <c r="AI93" s="15"/>
      <c r="AJ93" s="15"/>
      <c r="AK93" s="15"/>
      <c r="AL93" s="15"/>
      <c r="AM93" s="15"/>
      <c r="AN93" s="15"/>
      <c r="AO93" s="19" t="s">
        <v>72</v>
      </c>
      <c r="AP93" s="19" t="s">
        <v>79</v>
      </c>
      <c r="AQ93" s="19" t="s">
        <v>93</v>
      </c>
      <c r="AR93" s="21">
        <v>0.13</v>
      </c>
      <c r="AS93" s="19" t="s">
        <v>81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70</v>
      </c>
      <c r="C94" s="11" t="s">
        <v>111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72</v>
      </c>
      <c r="H94" s="11" t="s">
        <v>73</v>
      </c>
      <c r="I94" s="11">
        <v>1</v>
      </c>
      <c r="J94" s="11" t="s">
        <v>112</v>
      </c>
      <c r="K94" s="11" t="s">
        <v>75</v>
      </c>
      <c r="L94" s="11" t="s">
        <v>76</v>
      </c>
      <c r="M94" s="11">
        <v>2600</v>
      </c>
      <c r="N94" s="13">
        <v>44540</v>
      </c>
      <c r="O94" s="15"/>
      <c r="P94" s="11" t="s">
        <v>95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78</v>
      </c>
      <c r="AI94" s="15"/>
      <c r="AJ94" s="15"/>
      <c r="AK94" s="15"/>
      <c r="AL94" s="15"/>
      <c r="AM94" s="15"/>
      <c r="AN94" s="15"/>
      <c r="AO94" s="19" t="s">
        <v>72</v>
      </c>
      <c r="AP94" s="19" t="s">
        <v>79</v>
      </c>
      <c r="AQ94" s="19" t="s">
        <v>93</v>
      </c>
      <c r="AR94" s="21">
        <v>0.13</v>
      </c>
      <c r="AS94" s="19" t="s">
        <v>81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111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72</v>
      </c>
      <c r="H95" s="11" t="s">
        <v>73</v>
      </c>
      <c r="I95" s="11">
        <v>2</v>
      </c>
      <c r="J95" s="11" t="s">
        <v>112</v>
      </c>
      <c r="K95" s="11" t="s">
        <v>75</v>
      </c>
      <c r="L95" s="11" t="s">
        <v>76</v>
      </c>
      <c r="M95" s="11">
        <v>1000</v>
      </c>
      <c r="N95" s="13">
        <v>44525</v>
      </c>
      <c r="O95" s="15"/>
      <c r="P95" s="15" t="s">
        <v>89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78</v>
      </c>
      <c r="AI95" s="15"/>
      <c r="AJ95" s="15"/>
      <c r="AK95" s="15"/>
      <c r="AL95" s="15"/>
      <c r="AM95" s="15"/>
      <c r="AN95" s="15"/>
      <c r="AO95" s="19" t="s">
        <v>72</v>
      </c>
      <c r="AP95" s="19" t="s">
        <v>79</v>
      </c>
      <c r="AQ95" s="19" t="s">
        <v>93</v>
      </c>
      <c r="AR95" s="21">
        <v>0.13</v>
      </c>
      <c r="AS95" s="19" t="s">
        <v>81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113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72</v>
      </c>
      <c r="H96" s="11" t="s">
        <v>73</v>
      </c>
      <c r="I96" s="11">
        <v>1</v>
      </c>
      <c r="J96" s="11" t="s">
        <v>114</v>
      </c>
      <c r="K96" s="11" t="s">
        <v>75</v>
      </c>
      <c r="L96" s="11" t="s">
        <v>76</v>
      </c>
      <c r="M96" s="11">
        <v>3000</v>
      </c>
      <c r="N96" s="13">
        <v>44502</v>
      </c>
      <c r="O96" s="15"/>
      <c r="P96" s="15" t="s">
        <v>89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78</v>
      </c>
      <c r="AI96" s="15"/>
      <c r="AJ96" s="15"/>
      <c r="AK96" s="15"/>
      <c r="AL96" s="15"/>
      <c r="AM96" s="15"/>
      <c r="AN96" s="15"/>
      <c r="AO96" s="19" t="s">
        <v>72</v>
      </c>
      <c r="AP96" s="19" t="s">
        <v>79</v>
      </c>
      <c r="AQ96" s="19" t="s">
        <v>93</v>
      </c>
      <c r="AR96" s="21">
        <v>0.13</v>
      </c>
      <c r="AS96" s="19" t="s">
        <v>81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70</v>
      </c>
      <c r="C97" s="11" t="s">
        <v>113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72</v>
      </c>
      <c r="H97" s="11" t="s">
        <v>73</v>
      </c>
      <c r="I97" s="11">
        <v>2</v>
      </c>
      <c r="J97" s="11" t="s">
        <v>114</v>
      </c>
      <c r="K97" s="11" t="s">
        <v>75</v>
      </c>
      <c r="L97" s="11" t="s">
        <v>76</v>
      </c>
      <c r="M97" s="11">
        <v>3000</v>
      </c>
      <c r="N97" s="13">
        <v>44505</v>
      </c>
      <c r="O97" s="15"/>
      <c r="P97" s="15" t="s">
        <v>89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78</v>
      </c>
      <c r="AI97" s="15"/>
      <c r="AJ97" s="15"/>
      <c r="AK97" s="15"/>
      <c r="AL97" s="15"/>
      <c r="AM97" s="15"/>
      <c r="AN97" s="15"/>
      <c r="AO97" s="19" t="s">
        <v>72</v>
      </c>
      <c r="AP97" s="19" t="s">
        <v>79</v>
      </c>
      <c r="AQ97" s="19" t="s">
        <v>93</v>
      </c>
      <c r="AR97" s="21">
        <v>0.13</v>
      </c>
      <c r="AS97" s="19" t="s">
        <v>81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70</v>
      </c>
      <c r="C98" s="11" t="s">
        <v>113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72</v>
      </c>
      <c r="H98" s="11" t="s">
        <v>73</v>
      </c>
      <c r="I98" s="11">
        <v>2</v>
      </c>
      <c r="J98" s="11" t="s">
        <v>114</v>
      </c>
      <c r="K98" s="11" t="s">
        <v>75</v>
      </c>
      <c r="L98" s="11" t="s">
        <v>76</v>
      </c>
      <c r="M98" s="11">
        <v>3000</v>
      </c>
      <c r="N98" s="13">
        <v>44509</v>
      </c>
      <c r="O98" s="15"/>
      <c r="P98" s="15" t="s">
        <v>89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78</v>
      </c>
      <c r="AI98" s="15"/>
      <c r="AJ98" s="15"/>
      <c r="AK98" s="15"/>
      <c r="AL98" s="15"/>
      <c r="AM98" s="15"/>
      <c r="AN98" s="15"/>
      <c r="AO98" s="19" t="s">
        <v>72</v>
      </c>
      <c r="AP98" s="19" t="s">
        <v>79</v>
      </c>
      <c r="AQ98" s="19" t="s">
        <v>93</v>
      </c>
      <c r="AR98" s="21">
        <v>0.13</v>
      </c>
      <c r="AS98" s="19" t="s">
        <v>81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70</v>
      </c>
      <c r="C99" s="11" t="s">
        <v>113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72</v>
      </c>
      <c r="H99" s="11" t="s">
        <v>73</v>
      </c>
      <c r="I99" s="11">
        <v>1</v>
      </c>
      <c r="J99" s="11" t="s">
        <v>114</v>
      </c>
      <c r="K99" s="11" t="s">
        <v>75</v>
      </c>
      <c r="L99" s="11" t="s">
        <v>76</v>
      </c>
      <c r="M99" s="11">
        <v>3000</v>
      </c>
      <c r="N99" s="13">
        <v>44501</v>
      </c>
      <c r="O99" s="15"/>
      <c r="P99" s="15" t="s">
        <v>89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78</v>
      </c>
      <c r="AI99" s="15"/>
      <c r="AJ99" s="15"/>
      <c r="AK99" s="15"/>
      <c r="AL99" s="15"/>
      <c r="AM99" s="15"/>
      <c r="AN99" s="15"/>
      <c r="AO99" s="19" t="s">
        <v>72</v>
      </c>
      <c r="AP99" s="19" t="s">
        <v>79</v>
      </c>
      <c r="AQ99" s="19" t="s">
        <v>93</v>
      </c>
      <c r="AR99" s="21">
        <v>0.13</v>
      </c>
      <c r="AS99" s="19" t="s">
        <v>81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70</v>
      </c>
      <c r="C100" s="11" t="s">
        <v>113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72</v>
      </c>
      <c r="H100" s="11" t="s">
        <v>73</v>
      </c>
      <c r="I100" s="11">
        <v>2</v>
      </c>
      <c r="J100" s="11" t="s">
        <v>114</v>
      </c>
      <c r="K100" s="11" t="s">
        <v>75</v>
      </c>
      <c r="L100" s="11" t="s">
        <v>76</v>
      </c>
      <c r="M100" s="11">
        <v>3500</v>
      </c>
      <c r="N100" s="13">
        <v>44508</v>
      </c>
      <c r="O100" s="15"/>
      <c r="P100" s="15" t="s">
        <v>89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78</v>
      </c>
      <c r="AI100" s="15"/>
      <c r="AJ100" s="15"/>
      <c r="AK100" s="15"/>
      <c r="AL100" s="15"/>
      <c r="AM100" s="15"/>
      <c r="AN100" s="15"/>
      <c r="AO100" s="19" t="s">
        <v>72</v>
      </c>
      <c r="AP100" s="19" t="s">
        <v>79</v>
      </c>
      <c r="AQ100" s="19" t="s">
        <v>93</v>
      </c>
      <c r="AR100" s="21">
        <v>0.13</v>
      </c>
      <c r="AS100" s="19" t="s">
        <v>81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70</v>
      </c>
      <c r="C101" s="11" t="s">
        <v>113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72</v>
      </c>
      <c r="H101" s="11" t="s">
        <v>73</v>
      </c>
      <c r="I101" s="11">
        <v>3</v>
      </c>
      <c r="J101" s="11" t="s">
        <v>114</v>
      </c>
      <c r="K101" s="11" t="s">
        <v>75</v>
      </c>
      <c r="L101" s="11" t="s">
        <v>76</v>
      </c>
      <c r="M101" s="11">
        <v>2000</v>
      </c>
      <c r="N101" s="13">
        <v>44514</v>
      </c>
      <c r="O101" s="15"/>
      <c r="P101" s="15" t="s">
        <v>89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78</v>
      </c>
      <c r="AI101" s="15"/>
      <c r="AJ101" s="15"/>
      <c r="AK101" s="15"/>
      <c r="AL101" s="15"/>
      <c r="AM101" s="15"/>
      <c r="AN101" s="15"/>
      <c r="AO101" s="19" t="s">
        <v>72</v>
      </c>
      <c r="AP101" s="19" t="s">
        <v>79</v>
      </c>
      <c r="AQ101" s="19" t="s">
        <v>93</v>
      </c>
      <c r="AR101" s="21">
        <v>0.13</v>
      </c>
      <c r="AS101" s="19" t="s">
        <v>81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70</v>
      </c>
      <c r="C102" s="11" t="s">
        <v>113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72</v>
      </c>
      <c r="H102" s="11" t="s">
        <v>73</v>
      </c>
      <c r="I102" s="11">
        <v>4</v>
      </c>
      <c r="J102" s="11" t="s">
        <v>114</v>
      </c>
      <c r="K102" s="11" t="s">
        <v>75</v>
      </c>
      <c r="L102" s="11" t="s">
        <v>76</v>
      </c>
      <c r="M102" s="11">
        <v>3000</v>
      </c>
      <c r="N102" s="13">
        <v>44521</v>
      </c>
      <c r="O102" s="15"/>
      <c r="P102" s="15" t="s">
        <v>89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78</v>
      </c>
      <c r="AI102" s="15"/>
      <c r="AJ102" s="15"/>
      <c r="AK102" s="15"/>
      <c r="AL102" s="15"/>
      <c r="AM102" s="15"/>
      <c r="AN102" s="15"/>
      <c r="AO102" s="19" t="s">
        <v>72</v>
      </c>
      <c r="AP102" s="19" t="s">
        <v>79</v>
      </c>
      <c r="AQ102" s="19" t="s">
        <v>93</v>
      </c>
      <c r="AR102" s="21">
        <v>0.13</v>
      </c>
      <c r="AS102" s="19" t="s">
        <v>81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70</v>
      </c>
      <c r="C103" s="11" t="s">
        <v>113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72</v>
      </c>
      <c r="H103" s="11" t="s">
        <v>73</v>
      </c>
      <c r="I103" s="11">
        <v>1</v>
      </c>
      <c r="J103" s="11" t="s">
        <v>114</v>
      </c>
      <c r="K103" s="11" t="s">
        <v>75</v>
      </c>
      <c r="L103" s="11" t="s">
        <v>76</v>
      </c>
      <c r="M103" s="11">
        <v>4700</v>
      </c>
      <c r="N103" s="13">
        <v>44517</v>
      </c>
      <c r="O103" s="15"/>
      <c r="P103" s="15" t="s">
        <v>89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78</v>
      </c>
      <c r="AI103" s="15"/>
      <c r="AJ103" s="15"/>
      <c r="AK103" s="15"/>
      <c r="AL103" s="15"/>
      <c r="AM103" s="15"/>
      <c r="AN103" s="15"/>
      <c r="AO103" s="19" t="s">
        <v>72</v>
      </c>
      <c r="AP103" s="19" t="s">
        <v>79</v>
      </c>
      <c r="AQ103" s="19" t="s">
        <v>93</v>
      </c>
      <c r="AR103" s="21">
        <v>0.13</v>
      </c>
      <c r="AS103" s="19" t="s">
        <v>81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70</v>
      </c>
      <c r="C104" s="11" t="s">
        <v>113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72</v>
      </c>
      <c r="H104" s="11" t="s">
        <v>73</v>
      </c>
      <c r="I104" s="11">
        <v>2</v>
      </c>
      <c r="J104" s="11" t="s">
        <v>114</v>
      </c>
      <c r="K104" s="11" t="s">
        <v>75</v>
      </c>
      <c r="L104" s="11" t="s">
        <v>76</v>
      </c>
      <c r="M104" s="11">
        <v>1000</v>
      </c>
      <c r="N104" s="13">
        <v>44524</v>
      </c>
      <c r="O104" s="15"/>
      <c r="P104" s="15" t="s">
        <v>89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78</v>
      </c>
      <c r="AI104" s="15"/>
      <c r="AJ104" s="15"/>
      <c r="AK104" s="15"/>
      <c r="AL104" s="15"/>
      <c r="AM104" s="15"/>
      <c r="AN104" s="15"/>
      <c r="AO104" s="19" t="s">
        <v>72</v>
      </c>
      <c r="AP104" s="19" t="s">
        <v>79</v>
      </c>
      <c r="AQ104" s="19" t="s">
        <v>93</v>
      </c>
      <c r="AR104" s="21">
        <v>0.13</v>
      </c>
      <c r="AS104" s="19" t="s">
        <v>81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113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72</v>
      </c>
      <c r="H105" s="11" t="s">
        <v>73</v>
      </c>
      <c r="I105" s="11">
        <v>3</v>
      </c>
      <c r="J105" s="11" t="s">
        <v>114</v>
      </c>
      <c r="K105" s="11" t="s">
        <v>75</v>
      </c>
      <c r="L105" s="11" t="s">
        <v>76</v>
      </c>
      <c r="M105" s="11">
        <v>2800</v>
      </c>
      <c r="N105" s="13">
        <v>44531</v>
      </c>
      <c r="O105" s="15"/>
      <c r="P105" s="11" t="s">
        <v>95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78</v>
      </c>
      <c r="AI105" s="15"/>
      <c r="AJ105" s="15"/>
      <c r="AK105" s="15"/>
      <c r="AL105" s="15"/>
      <c r="AM105" s="15"/>
      <c r="AN105" s="15"/>
      <c r="AO105" s="19" t="s">
        <v>72</v>
      </c>
      <c r="AP105" s="19" t="s">
        <v>79</v>
      </c>
      <c r="AQ105" s="19" t="s">
        <v>93</v>
      </c>
      <c r="AR105" s="21">
        <v>0.13</v>
      </c>
      <c r="AS105" s="19" t="s">
        <v>81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113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72</v>
      </c>
      <c r="H106" s="11" t="s">
        <v>73</v>
      </c>
      <c r="I106" s="11">
        <v>1</v>
      </c>
      <c r="J106" s="11" t="s">
        <v>114</v>
      </c>
      <c r="K106" s="11" t="s">
        <v>75</v>
      </c>
      <c r="L106" s="11" t="s">
        <v>76</v>
      </c>
      <c r="M106" s="11">
        <v>1547</v>
      </c>
      <c r="N106" s="13">
        <v>44531</v>
      </c>
      <c r="O106" s="15"/>
      <c r="P106" s="11" t="s">
        <v>95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78</v>
      </c>
      <c r="AI106" s="15"/>
      <c r="AJ106" s="15"/>
      <c r="AK106" s="15"/>
      <c r="AL106" s="15"/>
      <c r="AM106" s="15"/>
      <c r="AN106" s="15"/>
      <c r="AO106" s="19" t="s">
        <v>72</v>
      </c>
      <c r="AP106" s="19" t="s">
        <v>79</v>
      </c>
      <c r="AQ106" s="19" t="s">
        <v>93</v>
      </c>
      <c r="AR106" s="21">
        <v>0.13</v>
      </c>
      <c r="AS106" s="19" t="s">
        <v>81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113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72</v>
      </c>
      <c r="H107" s="11" t="s">
        <v>73</v>
      </c>
      <c r="I107" s="11">
        <v>2</v>
      </c>
      <c r="J107" s="11" t="s">
        <v>114</v>
      </c>
      <c r="K107" s="11" t="s">
        <v>75</v>
      </c>
      <c r="L107" s="11" t="s">
        <v>76</v>
      </c>
      <c r="M107" s="11">
        <v>2929</v>
      </c>
      <c r="N107" s="13">
        <v>44538</v>
      </c>
      <c r="O107" s="15"/>
      <c r="P107" s="11" t="s">
        <v>95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78</v>
      </c>
      <c r="AI107" s="15"/>
      <c r="AJ107" s="15"/>
      <c r="AK107" s="15"/>
      <c r="AL107" s="15"/>
      <c r="AM107" s="15"/>
      <c r="AN107" s="15"/>
      <c r="AO107" s="19" t="s">
        <v>72</v>
      </c>
      <c r="AP107" s="19" t="s">
        <v>79</v>
      </c>
      <c r="AQ107" s="19" t="s">
        <v>93</v>
      </c>
      <c r="AR107" s="21">
        <v>0.13</v>
      </c>
      <c r="AS107" s="19" t="s">
        <v>81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113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72</v>
      </c>
      <c r="H108" s="11" t="s">
        <v>73</v>
      </c>
      <c r="I108" s="11">
        <v>3</v>
      </c>
      <c r="J108" s="11" t="s">
        <v>114</v>
      </c>
      <c r="K108" s="11" t="s">
        <v>75</v>
      </c>
      <c r="L108" s="11" t="s">
        <v>76</v>
      </c>
      <c r="M108" s="11">
        <v>6521</v>
      </c>
      <c r="N108" s="13">
        <v>44545</v>
      </c>
      <c r="O108" s="15"/>
      <c r="P108" s="11" t="s">
        <v>95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78</v>
      </c>
      <c r="AI108" s="15"/>
      <c r="AJ108" s="15"/>
      <c r="AK108" s="15"/>
      <c r="AL108" s="15"/>
      <c r="AM108" s="15"/>
      <c r="AN108" s="15"/>
      <c r="AO108" s="19" t="s">
        <v>72</v>
      </c>
      <c r="AP108" s="19" t="s">
        <v>79</v>
      </c>
      <c r="AQ108" s="19" t="s">
        <v>93</v>
      </c>
      <c r="AR108" s="21">
        <v>0.13</v>
      </c>
      <c r="AS108" s="19" t="s">
        <v>81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113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72</v>
      </c>
      <c r="H109" s="11" t="s">
        <v>73</v>
      </c>
      <c r="I109" s="11">
        <v>4</v>
      </c>
      <c r="J109" s="11" t="s">
        <v>114</v>
      </c>
      <c r="K109" s="11" t="s">
        <v>75</v>
      </c>
      <c r="L109" s="11" t="s">
        <v>76</v>
      </c>
      <c r="M109" s="11">
        <v>3371</v>
      </c>
      <c r="N109" s="13">
        <v>44552</v>
      </c>
      <c r="O109" s="15"/>
      <c r="P109" s="11" t="s">
        <v>95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78</v>
      </c>
      <c r="AI109" s="15"/>
      <c r="AJ109" s="15"/>
      <c r="AK109" s="15"/>
      <c r="AL109" s="15"/>
      <c r="AM109" s="15"/>
      <c r="AN109" s="15"/>
      <c r="AO109" s="19" t="s">
        <v>72</v>
      </c>
      <c r="AP109" s="19" t="s">
        <v>79</v>
      </c>
      <c r="AQ109" s="19" t="s">
        <v>93</v>
      </c>
      <c r="AR109" s="21">
        <v>0.13</v>
      </c>
      <c r="AS109" s="19" t="s">
        <v>81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113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72</v>
      </c>
      <c r="H110" s="11" t="s">
        <v>73</v>
      </c>
      <c r="I110" s="11">
        <v>5</v>
      </c>
      <c r="J110" s="11" t="s">
        <v>114</v>
      </c>
      <c r="K110" s="11" t="s">
        <v>75</v>
      </c>
      <c r="L110" s="11" t="s">
        <v>76</v>
      </c>
      <c r="M110" s="11">
        <v>3371</v>
      </c>
      <c r="N110" s="13">
        <v>44559</v>
      </c>
      <c r="O110" s="15"/>
      <c r="P110" s="11" t="s">
        <v>95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78</v>
      </c>
      <c r="AI110" s="15"/>
      <c r="AJ110" s="15"/>
      <c r="AK110" s="15"/>
      <c r="AL110" s="15"/>
      <c r="AM110" s="15"/>
      <c r="AN110" s="15"/>
      <c r="AO110" s="19" t="s">
        <v>72</v>
      </c>
      <c r="AP110" s="19" t="s">
        <v>79</v>
      </c>
      <c r="AQ110" s="19" t="s">
        <v>93</v>
      </c>
      <c r="AR110" s="21">
        <v>0.13</v>
      </c>
      <c r="AS110" s="19" t="s">
        <v>81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113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72</v>
      </c>
      <c r="H111" s="11" t="s">
        <v>73</v>
      </c>
      <c r="I111" s="11">
        <v>8</v>
      </c>
      <c r="J111" s="11" t="s">
        <v>114</v>
      </c>
      <c r="K111" s="11" t="s">
        <v>75</v>
      </c>
      <c r="L111" s="11" t="s">
        <v>76</v>
      </c>
      <c r="M111" s="11">
        <v>4096</v>
      </c>
      <c r="N111" s="13">
        <v>44524</v>
      </c>
      <c r="O111" s="15"/>
      <c r="P111" s="15" t="s">
        <v>89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78</v>
      </c>
      <c r="AI111" s="15"/>
      <c r="AJ111" s="15"/>
      <c r="AK111" s="15"/>
      <c r="AL111" s="15"/>
      <c r="AM111" s="15"/>
      <c r="AN111" s="15"/>
      <c r="AO111" s="19" t="s">
        <v>72</v>
      </c>
      <c r="AP111" s="19" t="s">
        <v>79</v>
      </c>
      <c r="AQ111" s="19" t="s">
        <v>93</v>
      </c>
      <c r="AR111" s="21">
        <v>0.13</v>
      </c>
      <c r="AS111" s="19" t="s">
        <v>81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113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72</v>
      </c>
      <c r="H112" s="11" t="s">
        <v>73</v>
      </c>
      <c r="I112" s="11">
        <v>9</v>
      </c>
      <c r="J112" s="11" t="s">
        <v>114</v>
      </c>
      <c r="K112" s="11" t="s">
        <v>75</v>
      </c>
      <c r="L112" s="11" t="s">
        <v>76</v>
      </c>
      <c r="M112" s="11">
        <v>9230</v>
      </c>
      <c r="N112" s="13">
        <v>44538</v>
      </c>
      <c r="O112" s="15"/>
      <c r="P112" s="11" t="s">
        <v>95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78</v>
      </c>
      <c r="AI112" s="15"/>
      <c r="AJ112" s="15"/>
      <c r="AK112" s="15"/>
      <c r="AL112" s="15"/>
      <c r="AM112" s="15"/>
      <c r="AN112" s="15"/>
      <c r="AO112" s="19" t="s">
        <v>72</v>
      </c>
      <c r="AP112" s="19" t="s">
        <v>79</v>
      </c>
      <c r="AQ112" s="19" t="s">
        <v>93</v>
      </c>
      <c r="AR112" s="21">
        <v>0.13</v>
      </c>
      <c r="AS112" s="19" t="s">
        <v>81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113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72</v>
      </c>
      <c r="H113" s="11" t="s">
        <v>73</v>
      </c>
      <c r="I113" s="11">
        <v>10</v>
      </c>
      <c r="J113" s="11" t="s">
        <v>114</v>
      </c>
      <c r="K113" s="11" t="s">
        <v>75</v>
      </c>
      <c r="L113" s="11" t="s">
        <v>76</v>
      </c>
      <c r="M113" s="11">
        <v>7052</v>
      </c>
      <c r="N113" s="13">
        <v>44552</v>
      </c>
      <c r="O113" s="15"/>
      <c r="P113" s="11" t="s">
        <v>95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78</v>
      </c>
      <c r="AI113" s="15"/>
      <c r="AJ113" s="15"/>
      <c r="AK113" s="15"/>
      <c r="AL113" s="15"/>
      <c r="AM113" s="15"/>
      <c r="AN113" s="15"/>
      <c r="AO113" s="19" t="s">
        <v>72</v>
      </c>
      <c r="AP113" s="19" t="s">
        <v>79</v>
      </c>
      <c r="AQ113" s="19" t="s">
        <v>93</v>
      </c>
      <c r="AR113" s="21">
        <v>0.13</v>
      </c>
      <c r="AS113" s="19" t="s">
        <v>81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70</v>
      </c>
      <c r="C114" s="11" t="s">
        <v>115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72</v>
      </c>
      <c r="H114" s="11" t="s">
        <v>73</v>
      </c>
      <c r="I114" s="11">
        <v>1</v>
      </c>
      <c r="J114" s="11" t="s">
        <v>116</v>
      </c>
      <c r="K114" s="11" t="s">
        <v>117</v>
      </c>
      <c r="L114" s="11" t="s">
        <v>76</v>
      </c>
      <c r="M114" s="11">
        <v>1000</v>
      </c>
      <c r="N114" s="13">
        <v>44411</v>
      </c>
      <c r="O114" s="13">
        <v>44449</v>
      </c>
      <c r="P114" s="13" t="s">
        <v>77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78</v>
      </c>
      <c r="AI114" s="15"/>
      <c r="AJ114" s="15"/>
      <c r="AK114" s="15"/>
      <c r="AL114" s="15"/>
      <c r="AM114" s="15"/>
      <c r="AN114" s="15"/>
      <c r="AO114" s="19" t="s">
        <v>72</v>
      </c>
      <c r="AP114" s="19" t="s">
        <v>79</v>
      </c>
      <c r="AQ114" s="19" t="s">
        <v>118</v>
      </c>
      <c r="AR114" s="21">
        <v>0.13</v>
      </c>
      <c r="AS114" s="19" t="s">
        <v>81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115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72</v>
      </c>
      <c r="H115" s="11" t="s">
        <v>73</v>
      </c>
      <c r="I115" s="11">
        <v>2</v>
      </c>
      <c r="J115" s="11" t="s">
        <v>119</v>
      </c>
      <c r="K115" s="11" t="s">
        <v>75</v>
      </c>
      <c r="L115" s="11" t="s">
        <v>76</v>
      </c>
      <c r="M115" s="11">
        <v>1000</v>
      </c>
      <c r="N115" s="13">
        <v>44411</v>
      </c>
      <c r="O115" s="13">
        <v>44501</v>
      </c>
      <c r="P115" s="13" t="s">
        <v>89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78</v>
      </c>
      <c r="AI115" s="15"/>
      <c r="AJ115" s="15"/>
      <c r="AK115" s="15"/>
      <c r="AL115" s="15"/>
      <c r="AM115" s="15"/>
      <c r="AN115" s="15"/>
      <c r="AO115" s="19" t="s">
        <v>72</v>
      </c>
      <c r="AP115" s="19" t="s">
        <v>79</v>
      </c>
      <c r="AQ115" s="19" t="s">
        <v>118</v>
      </c>
      <c r="AR115" s="21">
        <v>0.13</v>
      </c>
      <c r="AS115" s="19" t="s">
        <v>81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115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72</v>
      </c>
      <c r="H116" s="11" t="s">
        <v>73</v>
      </c>
      <c r="I116" s="11">
        <v>1</v>
      </c>
      <c r="J116" s="11" t="s">
        <v>119</v>
      </c>
      <c r="K116" s="11" t="s">
        <v>75</v>
      </c>
      <c r="L116" s="11" t="s">
        <v>76</v>
      </c>
      <c r="M116" s="11">
        <v>1320</v>
      </c>
      <c r="N116" s="13">
        <v>44480</v>
      </c>
      <c r="O116" s="13">
        <v>44501</v>
      </c>
      <c r="P116" s="13" t="s">
        <v>89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78</v>
      </c>
      <c r="AI116" s="15"/>
      <c r="AJ116" s="15"/>
      <c r="AK116" s="15"/>
      <c r="AL116" s="15"/>
      <c r="AM116" s="15"/>
      <c r="AN116" s="15"/>
      <c r="AO116" s="19" t="s">
        <v>72</v>
      </c>
      <c r="AP116" s="19" t="s">
        <v>79</v>
      </c>
      <c r="AQ116" s="19" t="s">
        <v>118</v>
      </c>
      <c r="AR116" s="21">
        <v>0.13</v>
      </c>
      <c r="AS116" s="19" t="s">
        <v>81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115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72</v>
      </c>
      <c r="H117" s="11" t="s">
        <v>73</v>
      </c>
      <c r="I117" s="11">
        <v>2</v>
      </c>
      <c r="J117" s="11" t="s">
        <v>120</v>
      </c>
      <c r="K117" s="11" t="s">
        <v>75</v>
      </c>
      <c r="L117" s="11" t="s">
        <v>76</v>
      </c>
      <c r="M117" s="11">
        <v>720</v>
      </c>
      <c r="N117" s="13">
        <v>44480</v>
      </c>
      <c r="O117" s="13">
        <v>44501</v>
      </c>
      <c r="P117" s="13" t="s">
        <v>89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78</v>
      </c>
      <c r="AI117" s="15"/>
      <c r="AJ117" s="15"/>
      <c r="AK117" s="15"/>
      <c r="AL117" s="15"/>
      <c r="AM117" s="15"/>
      <c r="AN117" s="15"/>
      <c r="AO117" s="19" t="s">
        <v>72</v>
      </c>
      <c r="AP117" s="19" t="s">
        <v>79</v>
      </c>
      <c r="AQ117" s="19" t="s">
        <v>118</v>
      </c>
      <c r="AR117" s="21">
        <v>0.13</v>
      </c>
      <c r="AS117" s="19" t="s">
        <v>81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115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72</v>
      </c>
      <c r="H118" s="11" t="s">
        <v>73</v>
      </c>
      <c r="I118" s="11">
        <v>3</v>
      </c>
      <c r="J118" s="11" t="s">
        <v>121</v>
      </c>
      <c r="K118" s="11" t="s">
        <v>75</v>
      </c>
      <c r="L118" s="11" t="s">
        <v>76</v>
      </c>
      <c r="M118" s="11">
        <v>480</v>
      </c>
      <c r="N118" s="13">
        <v>44469</v>
      </c>
      <c r="O118" s="13">
        <v>44501</v>
      </c>
      <c r="P118" s="13" t="s">
        <v>89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78</v>
      </c>
      <c r="AI118" s="15"/>
      <c r="AJ118" s="15"/>
      <c r="AK118" s="15"/>
      <c r="AL118" s="15"/>
      <c r="AM118" s="15"/>
      <c r="AN118" s="15"/>
      <c r="AO118" s="19" t="s">
        <v>72</v>
      </c>
      <c r="AP118" s="19" t="s">
        <v>79</v>
      </c>
      <c r="AQ118" s="19" t="s">
        <v>118</v>
      </c>
      <c r="AR118" s="21">
        <v>0.13</v>
      </c>
      <c r="AS118" s="19" t="s">
        <v>81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115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72</v>
      </c>
      <c r="H119" s="11" t="s">
        <v>73</v>
      </c>
      <c r="I119" s="11">
        <v>4</v>
      </c>
      <c r="J119" s="11" t="s">
        <v>121</v>
      </c>
      <c r="K119" s="11" t="s">
        <v>75</v>
      </c>
      <c r="L119" s="11" t="s">
        <v>76</v>
      </c>
      <c r="M119" s="11">
        <v>480</v>
      </c>
      <c r="N119" s="13">
        <v>44480</v>
      </c>
      <c r="O119" s="13">
        <v>44501</v>
      </c>
      <c r="P119" s="13" t="s">
        <v>89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78</v>
      </c>
      <c r="AI119" s="15"/>
      <c r="AJ119" s="15"/>
      <c r="AK119" s="15"/>
      <c r="AL119" s="15"/>
      <c r="AM119" s="15"/>
      <c r="AN119" s="15"/>
      <c r="AO119" s="19" t="s">
        <v>72</v>
      </c>
      <c r="AP119" s="19" t="s">
        <v>79</v>
      </c>
      <c r="AQ119" s="19" t="s">
        <v>118</v>
      </c>
      <c r="AR119" s="21">
        <v>0.13</v>
      </c>
      <c r="AS119" s="19" t="s">
        <v>81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115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72</v>
      </c>
      <c r="H120" s="11" t="s">
        <v>73</v>
      </c>
      <c r="I120" s="11">
        <v>5</v>
      </c>
      <c r="J120" s="11" t="s">
        <v>116</v>
      </c>
      <c r="K120" s="11" t="s">
        <v>117</v>
      </c>
      <c r="L120" s="11" t="s">
        <v>76</v>
      </c>
      <c r="M120" s="11">
        <v>2880</v>
      </c>
      <c r="N120" s="13">
        <v>44480</v>
      </c>
      <c r="O120" s="13">
        <v>44501</v>
      </c>
      <c r="P120" s="13" t="s">
        <v>89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78</v>
      </c>
      <c r="AI120" s="15"/>
      <c r="AJ120" s="15"/>
      <c r="AK120" s="15"/>
      <c r="AL120" s="15"/>
      <c r="AM120" s="15"/>
      <c r="AN120" s="15"/>
      <c r="AO120" s="19" t="s">
        <v>72</v>
      </c>
      <c r="AP120" s="19" t="s">
        <v>79</v>
      </c>
      <c r="AQ120" s="19" t="s">
        <v>118</v>
      </c>
      <c r="AR120" s="21">
        <v>0.13</v>
      </c>
      <c r="AS120" s="19" t="s">
        <v>81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115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72</v>
      </c>
      <c r="H121" s="11" t="s">
        <v>73</v>
      </c>
      <c r="I121" s="11">
        <v>6</v>
      </c>
      <c r="J121" s="11" t="s">
        <v>116</v>
      </c>
      <c r="K121" s="11" t="s">
        <v>117</v>
      </c>
      <c r="L121" s="11" t="s">
        <v>76</v>
      </c>
      <c r="M121" s="11">
        <v>3712</v>
      </c>
      <c r="N121" s="13">
        <v>44484</v>
      </c>
      <c r="O121" s="13">
        <v>44501</v>
      </c>
      <c r="P121" s="13" t="s">
        <v>89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78</v>
      </c>
      <c r="AI121" s="15"/>
      <c r="AJ121" s="15"/>
      <c r="AK121" s="15"/>
      <c r="AL121" s="15"/>
      <c r="AM121" s="15"/>
      <c r="AN121" s="15"/>
      <c r="AO121" s="19" t="s">
        <v>72</v>
      </c>
      <c r="AP121" s="19" t="s">
        <v>79</v>
      </c>
      <c r="AQ121" s="19" t="s">
        <v>118</v>
      </c>
      <c r="AR121" s="21">
        <v>0.13</v>
      </c>
      <c r="AS121" s="19" t="s">
        <v>81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122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72</v>
      </c>
      <c r="H122" s="11" t="s">
        <v>73</v>
      </c>
      <c r="I122" s="11">
        <v>3</v>
      </c>
      <c r="J122" s="11" t="s">
        <v>123</v>
      </c>
      <c r="K122" s="11" t="s">
        <v>103</v>
      </c>
      <c r="L122" s="11" t="s">
        <v>76</v>
      </c>
      <c r="M122" s="11">
        <v>2300</v>
      </c>
      <c r="N122" s="13">
        <v>44510</v>
      </c>
      <c r="O122" s="13">
        <v>44510</v>
      </c>
      <c r="P122" s="13" t="s">
        <v>89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78</v>
      </c>
      <c r="AI122" s="15"/>
      <c r="AJ122" s="15"/>
      <c r="AK122" s="15"/>
      <c r="AL122" s="15"/>
      <c r="AM122" s="15"/>
      <c r="AN122" s="15"/>
      <c r="AO122" s="19" t="s">
        <v>72</v>
      </c>
      <c r="AP122" s="19" t="s">
        <v>79</v>
      </c>
      <c r="AQ122" s="19" t="s">
        <v>93</v>
      </c>
      <c r="AR122" s="21">
        <v>0.13</v>
      </c>
      <c r="AS122" s="19" t="s">
        <v>81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122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72</v>
      </c>
      <c r="H123" s="11" t="s">
        <v>73</v>
      </c>
      <c r="I123" s="11">
        <v>4</v>
      </c>
      <c r="J123" s="11" t="s">
        <v>123</v>
      </c>
      <c r="K123" s="11" t="s">
        <v>103</v>
      </c>
      <c r="L123" s="11" t="s">
        <v>76</v>
      </c>
      <c r="M123" s="11">
        <v>2000</v>
      </c>
      <c r="N123" s="13">
        <v>44510</v>
      </c>
      <c r="O123" s="13">
        <v>44510</v>
      </c>
      <c r="P123" s="13" t="s">
        <v>89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78</v>
      </c>
      <c r="AI123" s="15"/>
      <c r="AJ123" s="15"/>
      <c r="AK123" s="15"/>
      <c r="AL123" s="15"/>
      <c r="AM123" s="15"/>
      <c r="AN123" s="15"/>
      <c r="AO123" s="19" t="s">
        <v>72</v>
      </c>
      <c r="AP123" s="19" t="s">
        <v>79</v>
      </c>
      <c r="AQ123" s="19" t="s">
        <v>93</v>
      </c>
      <c r="AR123" s="21">
        <v>0.13</v>
      </c>
      <c r="AS123" s="19" t="s">
        <v>81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122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72</v>
      </c>
      <c r="H124" s="11" t="s">
        <v>73</v>
      </c>
      <c r="I124" s="11">
        <v>1</v>
      </c>
      <c r="J124" s="11" t="s">
        <v>123</v>
      </c>
      <c r="K124" s="11" t="s">
        <v>103</v>
      </c>
      <c r="L124" s="11" t="s">
        <v>76</v>
      </c>
      <c r="M124" s="11">
        <v>1200</v>
      </c>
      <c r="N124" s="13">
        <v>44534</v>
      </c>
      <c r="O124" s="15"/>
      <c r="P124" s="11" t="s">
        <v>95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78</v>
      </c>
      <c r="AI124" s="15"/>
      <c r="AJ124" s="15"/>
      <c r="AK124" s="15"/>
      <c r="AL124" s="15"/>
      <c r="AM124" s="15"/>
      <c r="AN124" s="15"/>
      <c r="AO124" s="19" t="s">
        <v>72</v>
      </c>
      <c r="AP124" s="19" t="s">
        <v>79</v>
      </c>
      <c r="AQ124" s="19" t="s">
        <v>93</v>
      </c>
      <c r="AR124" s="21">
        <v>0.13</v>
      </c>
      <c r="AS124" s="19" t="s">
        <v>81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70</v>
      </c>
      <c r="C125" s="11" t="s">
        <v>122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72</v>
      </c>
      <c r="H125" s="11" t="s">
        <v>73</v>
      </c>
      <c r="I125" s="11">
        <v>2</v>
      </c>
      <c r="J125" s="11" t="s">
        <v>123</v>
      </c>
      <c r="K125" s="11" t="s">
        <v>103</v>
      </c>
      <c r="L125" s="11" t="s">
        <v>76</v>
      </c>
      <c r="M125" s="11">
        <v>3941</v>
      </c>
      <c r="N125" s="13">
        <v>44548</v>
      </c>
      <c r="O125" s="15"/>
      <c r="P125" s="11" t="s">
        <v>95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78</v>
      </c>
      <c r="AI125" s="15"/>
      <c r="AJ125" s="15"/>
      <c r="AK125" s="15"/>
      <c r="AL125" s="15"/>
      <c r="AM125" s="15"/>
      <c r="AN125" s="15"/>
      <c r="AO125" s="19" t="s">
        <v>72</v>
      </c>
      <c r="AP125" s="19" t="s">
        <v>79</v>
      </c>
      <c r="AQ125" s="19" t="s">
        <v>93</v>
      </c>
      <c r="AR125" s="21">
        <v>0.13</v>
      </c>
      <c r="AS125" s="19" t="s">
        <v>81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122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72</v>
      </c>
      <c r="H126" s="11" t="s">
        <v>73</v>
      </c>
      <c r="I126" s="11">
        <v>4</v>
      </c>
      <c r="J126" s="11" t="s">
        <v>123</v>
      </c>
      <c r="K126" s="11" t="s">
        <v>103</v>
      </c>
      <c r="L126" s="11" t="s">
        <v>76</v>
      </c>
      <c r="M126" s="11">
        <v>1658</v>
      </c>
      <c r="N126" s="13">
        <v>44518</v>
      </c>
      <c r="O126" s="15"/>
      <c r="P126" s="15" t="s">
        <v>89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78</v>
      </c>
      <c r="AI126" s="15"/>
      <c r="AJ126" s="15"/>
      <c r="AK126" s="15"/>
      <c r="AL126" s="15"/>
      <c r="AM126" s="15"/>
      <c r="AN126" s="15"/>
      <c r="AO126" s="19" t="s">
        <v>72</v>
      </c>
      <c r="AP126" s="19" t="s">
        <v>79</v>
      </c>
      <c r="AQ126" s="19" t="s">
        <v>93</v>
      </c>
      <c r="AR126" s="21">
        <v>0.13</v>
      </c>
      <c r="AS126" s="19" t="s">
        <v>81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122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72</v>
      </c>
      <c r="H127" s="11" t="s">
        <v>73</v>
      </c>
      <c r="I127" s="11">
        <v>5</v>
      </c>
      <c r="J127" s="11" t="s">
        <v>123</v>
      </c>
      <c r="K127" s="11" t="s">
        <v>103</v>
      </c>
      <c r="L127" s="11" t="s">
        <v>76</v>
      </c>
      <c r="M127" s="11">
        <v>2321</v>
      </c>
      <c r="N127" s="13">
        <v>44531</v>
      </c>
      <c r="O127" s="15"/>
      <c r="P127" s="11" t="s">
        <v>95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78</v>
      </c>
      <c r="AI127" s="15"/>
      <c r="AJ127" s="15"/>
      <c r="AK127" s="15"/>
      <c r="AL127" s="15"/>
      <c r="AM127" s="15"/>
      <c r="AN127" s="15"/>
      <c r="AO127" s="19" t="s">
        <v>72</v>
      </c>
      <c r="AP127" s="19" t="s">
        <v>79</v>
      </c>
      <c r="AQ127" s="19" t="s">
        <v>93</v>
      </c>
      <c r="AR127" s="21">
        <v>0.13</v>
      </c>
      <c r="AS127" s="19" t="s">
        <v>81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122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72</v>
      </c>
      <c r="H128" s="11" t="s">
        <v>73</v>
      </c>
      <c r="I128" s="11">
        <v>6</v>
      </c>
      <c r="J128" s="11" t="s">
        <v>123</v>
      </c>
      <c r="K128" s="11" t="s">
        <v>103</v>
      </c>
      <c r="L128" s="11" t="s">
        <v>76</v>
      </c>
      <c r="M128" s="11">
        <v>2984</v>
      </c>
      <c r="N128" s="13">
        <v>44545</v>
      </c>
      <c r="O128" s="15"/>
      <c r="P128" s="11" t="s">
        <v>95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78</v>
      </c>
      <c r="AI128" s="15"/>
      <c r="AJ128" s="15"/>
      <c r="AK128" s="15"/>
      <c r="AL128" s="15"/>
      <c r="AM128" s="15"/>
      <c r="AN128" s="15"/>
      <c r="AO128" s="19" t="s">
        <v>72</v>
      </c>
      <c r="AP128" s="19" t="s">
        <v>79</v>
      </c>
      <c r="AQ128" s="19" t="s">
        <v>93</v>
      </c>
      <c r="AR128" s="21">
        <v>0.13</v>
      </c>
      <c r="AS128" s="19" t="s">
        <v>81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122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72</v>
      </c>
      <c r="H129" s="11" t="s">
        <v>73</v>
      </c>
      <c r="I129" s="11">
        <v>7</v>
      </c>
      <c r="J129" s="11" t="s">
        <v>123</v>
      </c>
      <c r="K129" s="11" t="s">
        <v>103</v>
      </c>
      <c r="L129" s="11" t="s">
        <v>76</v>
      </c>
      <c r="M129" s="11">
        <v>3316</v>
      </c>
      <c r="N129" s="13">
        <v>44559</v>
      </c>
      <c r="O129" s="15"/>
      <c r="P129" s="11" t="s">
        <v>95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78</v>
      </c>
      <c r="AI129" s="15"/>
      <c r="AJ129" s="15"/>
      <c r="AK129" s="15"/>
      <c r="AL129" s="15"/>
      <c r="AM129" s="15"/>
      <c r="AN129" s="15"/>
      <c r="AO129" s="19" t="s">
        <v>72</v>
      </c>
      <c r="AP129" s="19" t="s">
        <v>79</v>
      </c>
      <c r="AQ129" s="19" t="s">
        <v>93</v>
      </c>
      <c r="AR129" s="21">
        <v>0.13</v>
      </c>
      <c r="AS129" s="19" t="s">
        <v>81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2021-11-22T13:02:12Z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