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0" windowWidth="20490" windowHeight="72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AN17" i="3" l="1"/>
  <c r="AN15" i="3"/>
  <c r="AN13" i="3"/>
  <c r="AN11" i="3"/>
  <c r="AN9" i="3"/>
  <c r="AN7" i="3"/>
  <c r="AN5" i="3"/>
  <c r="AN19" i="3" s="1"/>
  <c r="AN3" i="3"/>
  <c r="AN2" i="3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D5" i="3" l="1"/>
  <c r="C7" i="3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l="1"/>
  <c r="F5" i="3" s="1"/>
  <c r="G5" i="3" s="1"/>
  <c r="E7" i="3"/>
  <c r="F7" i="3" s="1"/>
  <c r="G7" i="3" s="1"/>
  <c r="H11" i="3"/>
  <c r="G11" i="3"/>
  <c r="E13" i="3"/>
  <c r="F13" i="3" s="1"/>
  <c r="D19" i="3"/>
  <c r="E17" i="3"/>
  <c r="C19" i="3"/>
  <c r="H5" i="3"/>
  <c r="H7" i="3"/>
  <c r="H9" i="3"/>
  <c r="G9" i="3"/>
  <c r="E15" i="3"/>
  <c r="F15" i="3" s="1"/>
  <c r="E3" i="3"/>
  <c r="F17" i="3" l="1"/>
  <c r="G17" i="3" s="1"/>
  <c r="AL9" i="3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G17" i="3" l="1"/>
  <c r="AK17" i="3"/>
  <c r="AD17" i="3"/>
  <c r="AB17" i="3"/>
  <c r="Z17" i="3"/>
  <c r="P17" i="3"/>
  <c r="U17" i="3"/>
  <c r="AI17" i="3"/>
  <c r="S17" i="3"/>
  <c r="X17" i="3"/>
  <c r="AJ17" i="3"/>
  <c r="W17" i="3"/>
  <c r="Y17" i="3"/>
  <c r="J17" i="3"/>
  <c r="L17" i="3"/>
  <c r="N17" i="3"/>
  <c r="K17" i="3"/>
  <c r="AA17" i="3"/>
  <c r="M17" i="3"/>
  <c r="AC17" i="3"/>
  <c r="AH17" i="3"/>
  <c r="AL17" i="3"/>
  <c r="AM17" i="3"/>
  <c r="AF17" i="3"/>
  <c r="R17" i="3"/>
  <c r="T17" i="3"/>
  <c r="V17" i="3"/>
  <c r="O17" i="3"/>
  <c r="AE17" i="3"/>
  <c r="Q17" i="3"/>
  <c r="AL15" i="3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AE19" i="3" l="1"/>
  <c r="X19" i="3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<sst xmlns="http://schemas.openxmlformats.org/spreadsheetml/2006/main" count="10149" uniqueCount="243">
  <si>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</si>
  <si>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</si>
  <si>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</si>
  <si>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</si>
  <si>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</si>
  <si>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</si>
  <si>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</si>
  <si>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</si>
  <si>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</si>
  <si>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</si>
  <si>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</si>
  <si>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</si>
  <si>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</si>
  <si>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</si>
  <si>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</si>
  <si>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</si>
  <si>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</si>
  <si>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</si>
  <si>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</si>
  <si>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</si>
  <si>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</si>
  <si>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</si>
  <si>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</si>
  <si>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</si>
  <si>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</si>
  <si>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</si>
  <si>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</si>
  <si>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</si>
  <si>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</si>
  <si>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</si>
  <si>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</si>
  <si>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</si>
  <si>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</si>
  <si>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</si>
  <si>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</si>
  <si>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</si>
  <si>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</si>
  <si>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</si>
  <si>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</si>
  <si>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</si>
  <si>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</si>
  <si>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</si>
  <si>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</si>
  <si>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</si>
  <si>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</si>
  <si>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</si>
  <si>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</si>
  <si>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</si>
  <si>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</si>
  <si>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</si>
  <si>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</si>
  <si>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</si>
  <si>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</si>
  <si>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</si>
  <si>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</si>
  <si>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</si>
  <si>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</si>
  <si>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</si>
  <si>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</si>
  <si>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</si>
  <si>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</si>
  <si>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</si>
  <si>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</si>
  <si>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</si>
  <si>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</si>
  <si>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</si>
  <si>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</si>
  <si>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</si>
  <si>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</si>
  <si>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</si>
  <si>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</si>
  <si>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</si>
  <si>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</si>
  <si>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</si>
  <si>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</si>
  <si>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</si>
  <si>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</si>
  <si>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</si>
  <si>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</si>
  <si>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</si>
  <si>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</si>
  <si>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</si>
  <si>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</si>
  <si>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</si>
  <si>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</si>
  <si>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</si>
  <si>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</si>
  <si>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</si>
  <si>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</si>
  <si>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</si>
  <si>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</si>
  <si>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</si>
  <si>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</si>
  <si>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</si>
  <si>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</si>
  <si>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</si>
  <si>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</si>
  <si>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</si>
  <si>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</si>
  <si>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</si>
  <si>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</si>
  <si>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</si>
  <si>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</si>
  <si>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</si>
  <si>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</si>
  <si>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</si>
  <si>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</si>
  <si>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</si>
  <si>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</si>
  <si>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</si>
  <si>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</si>
  <si>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</si>
  <si>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</si>
  <si>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</si>
  <si>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</si>
  <si>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</si>
  <si>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</si>
  <si>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</si>
  <si>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</si>
  <si>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</si>
  <si>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</si>
  <si>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</si>
  <si>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</si>
  <si>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</si>
  <si>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</si>
  <si>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</si>
  <si>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</si>
  <si>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</si>
  <si>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</si>
  <si>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</si>
  <si>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</si>
  <si>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</si>
  <si>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</si>
  <si>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</si>
  <si>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</si>
  <si>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</si>
  <si>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</si>
  <si>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</si>
  <si>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</si>
  <si>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</si>
  <si>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</si>
  <si>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</si>
  <si>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</si>
  <si>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</si>
  <si>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</si>
  <si>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</si>
  <si>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</si>
  <si>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</si>
  <si>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</si>
  <si>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</si>
  <si>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</si>
  <si>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</si>
  <si>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</si>
  <si>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</si>
  <si>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</si>
  <si>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</si>
  <si>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</si>
  <si>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</si>
  <si>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</si>
  <si>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</si>
  <si>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</si>
  <si>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</si>
  <si>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</si>
  <si>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</si>
  <si>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</si>
  <si>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</si>
  <si>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</si>
  <si>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</si>
  <si>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</si>
  <si>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</si>
  <si>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</si>
  <si>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</si>
  <si>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</si>
  <si>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</si>
  <si>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</si>
  <si>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</si>
  <si>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</si>
  <si>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</si>
  <si>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</si>
  <si>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</si>
  <si>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</si>
  <si>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</si>
  <si>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</si>
  <si>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</si>
  <si>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</si>
  <si>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</si>
  <si>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</si>
  <si>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</si>
  <si>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</si>
  <si>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</si>
  <si>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</si>
  <si>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</si>
  <si>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</si>
  <si>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</si>
  <si>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</si>
  <si>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</si>
  <si>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</si>
  <si>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</si>
  <si>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</si>
  <si>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</si>
  <si>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</si>
  <si>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</si>
  <si>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</si>
  <si>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</si>
  <si>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</si>
  <si>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</si>
  <si>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</si>
  <si>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</si>
  <si>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</si>
  <si>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</si>
  <si>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</si>
  <si>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</si>
  <si>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</si>
  <si>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</si>
  <si>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</si>
  <si>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</si>
  <si>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</si>
  <si>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</si>
  <si>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</si>
  <si>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</si>
  <si>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</si>
  <si>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</si>
  <si>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</si>
  <si>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</si>
  <si>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</si>
  <si>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</si>
  <si>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</si>
  <si>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</si>
  <si>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</si>
  <si>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</si>
  <si>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</si>
  <si>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</si>
  <si>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</si>
  <si>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</si>
  <si>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</si>
  <si>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</si>
  <si>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</si>
  <si>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</si>
  <si>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</si>
  <si>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</si>
  <si>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</si>
  <si>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 xml:space="preserve">改模 </t>
    <phoneticPr fontId="20" type="noConversion"/>
  </si>
  <si>
    <t>暂停交货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</si>
</sst>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tabSelected="1" topLeftCell="F1" workbookViewId="0">
      <selection activeCell="AG22" sqref="AG22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8" width="10.375" hidden="1" customWidth="1"/>
    <col min="29" max="40" width="10.375" customWidth="1"/>
  </cols>
  <sheetData>
    <row r="1" spans="1:41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L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>AL2+1</f>
        <v>44560</v>
      </c>
      <c r="AN2" s="26">
        <f>AM2+1</f>
        <v>44561</v>
      </c>
      <c r="AO2" s="23" t="s">
        <v>10</v>
      </c>
    </row>
    <row r="3" spans="1:41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N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27">
        <f t="shared" si="2"/>
        <v>0</v>
      </c>
      <c r="AO3" s="33"/>
    </row>
    <row r="4" spans="1:41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33"/>
    </row>
    <row r="5" spans="1:41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21772</v>
      </c>
      <c r="G5" s="39">
        <f>INT(F5/27)</f>
        <v>806</v>
      </c>
      <c r="H5" s="31">
        <f>IFERROR(1-F5/E5,"0.0%")</f>
        <v>0.59177244857780353</v>
      </c>
      <c r="I5" s="23" t="s">
        <v>17</v>
      </c>
      <c r="J5" s="27">
        <f t="shared" ref="J5:AN5" si="3">$G5</f>
        <v>806</v>
      </c>
      <c r="K5" s="27">
        <f t="shared" si="3"/>
        <v>806</v>
      </c>
      <c r="L5" s="27">
        <f t="shared" si="3"/>
        <v>806</v>
      </c>
      <c r="M5" s="27">
        <f t="shared" si="3"/>
        <v>806</v>
      </c>
      <c r="N5" s="27">
        <f t="shared" si="3"/>
        <v>806</v>
      </c>
      <c r="O5" s="27">
        <f t="shared" si="3"/>
        <v>806</v>
      </c>
      <c r="P5" s="27">
        <f t="shared" si="3"/>
        <v>806</v>
      </c>
      <c r="Q5" s="27">
        <f t="shared" si="3"/>
        <v>806</v>
      </c>
      <c r="R5" s="27">
        <f t="shared" si="3"/>
        <v>806</v>
      </c>
      <c r="S5" s="27">
        <f t="shared" si="3"/>
        <v>806</v>
      </c>
      <c r="T5" s="27">
        <f t="shared" si="3"/>
        <v>806</v>
      </c>
      <c r="U5" s="27">
        <f t="shared" si="3"/>
        <v>806</v>
      </c>
      <c r="V5" s="27">
        <f t="shared" si="3"/>
        <v>806</v>
      </c>
      <c r="W5" s="27">
        <f t="shared" si="3"/>
        <v>806</v>
      </c>
      <c r="X5" s="27">
        <f t="shared" si="3"/>
        <v>806</v>
      </c>
      <c r="Y5" s="27">
        <f t="shared" si="3"/>
        <v>806</v>
      </c>
      <c r="Z5" s="27">
        <f t="shared" si="3"/>
        <v>806</v>
      </c>
      <c r="AA5" s="27">
        <f t="shared" si="3"/>
        <v>806</v>
      </c>
      <c r="AB5" s="27">
        <f t="shared" si="3"/>
        <v>806</v>
      </c>
      <c r="AC5" s="27">
        <f t="shared" si="3"/>
        <v>806</v>
      </c>
      <c r="AD5" s="27">
        <f t="shared" si="3"/>
        <v>806</v>
      </c>
      <c r="AE5" s="27">
        <f t="shared" si="3"/>
        <v>806</v>
      </c>
      <c r="AF5" s="27">
        <f t="shared" si="3"/>
        <v>806</v>
      </c>
      <c r="AG5" s="27">
        <f t="shared" si="3"/>
        <v>806</v>
      </c>
      <c r="AH5" s="27">
        <f t="shared" si="3"/>
        <v>806</v>
      </c>
      <c r="AI5" s="27">
        <f t="shared" si="3"/>
        <v>806</v>
      </c>
      <c r="AJ5" s="27">
        <f t="shared" si="3"/>
        <v>806</v>
      </c>
      <c r="AK5" s="27">
        <f t="shared" si="3"/>
        <v>806</v>
      </c>
      <c r="AL5" s="27">
        <f t="shared" si="3"/>
        <v>806</v>
      </c>
      <c r="AM5" s="27">
        <f t="shared" si="3"/>
        <v>806</v>
      </c>
      <c r="AN5" s="27">
        <f t="shared" si="3"/>
        <v>806</v>
      </c>
      <c r="AO5" s="33"/>
    </row>
    <row r="6" spans="1:41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2829</v>
      </c>
      <c r="AA6" s="29">
        <v>1428</v>
      </c>
      <c r="AB6" s="29">
        <v>3732</v>
      </c>
      <c r="AC6" s="29">
        <v>4070</v>
      </c>
      <c r="AD6" s="29">
        <v>4300</v>
      </c>
      <c r="AE6" s="29">
        <v>0</v>
      </c>
      <c r="AF6" s="29">
        <v>0</v>
      </c>
      <c r="AG6" s="29">
        <v>1918</v>
      </c>
      <c r="AH6" s="29">
        <v>0</v>
      </c>
      <c r="AI6" s="29">
        <v>0</v>
      </c>
      <c r="AJ6" s="29">
        <v>300</v>
      </c>
      <c r="AK6" s="29">
        <v>0</v>
      </c>
      <c r="AL6" s="29">
        <v>0</v>
      </c>
      <c r="AM6" s="29">
        <v>0</v>
      </c>
      <c r="AN6" s="29">
        <v>0</v>
      </c>
      <c r="AO6" s="33"/>
    </row>
    <row r="7" spans="1:41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-136</v>
      </c>
      <c r="G7" s="39">
        <f>INT(F7/27)</f>
        <v>-6</v>
      </c>
      <c r="H7" s="31">
        <f>IFERROR(1-F7/E7,"0.0%")</f>
        <v>1.0031085003771343</v>
      </c>
      <c r="I7" s="23" t="s">
        <v>17</v>
      </c>
      <c r="J7" s="27">
        <f t="shared" ref="J7:AN7" si="4">$G7</f>
        <v>-6</v>
      </c>
      <c r="K7" s="27">
        <f t="shared" si="4"/>
        <v>-6</v>
      </c>
      <c r="L7" s="27">
        <f t="shared" si="4"/>
        <v>-6</v>
      </c>
      <c r="M7" s="27">
        <f t="shared" si="4"/>
        <v>-6</v>
      </c>
      <c r="N7" s="27">
        <f t="shared" si="4"/>
        <v>-6</v>
      </c>
      <c r="O7" s="27">
        <f t="shared" si="4"/>
        <v>-6</v>
      </c>
      <c r="P7" s="27">
        <f t="shared" si="4"/>
        <v>-6</v>
      </c>
      <c r="Q7" s="27">
        <f t="shared" si="4"/>
        <v>-6</v>
      </c>
      <c r="R7" s="27">
        <f t="shared" si="4"/>
        <v>-6</v>
      </c>
      <c r="S7" s="27">
        <f t="shared" si="4"/>
        <v>-6</v>
      </c>
      <c r="T7" s="27">
        <f t="shared" si="4"/>
        <v>-6</v>
      </c>
      <c r="U7" s="27">
        <f t="shared" si="4"/>
        <v>-6</v>
      </c>
      <c r="V7" s="27">
        <f t="shared" si="4"/>
        <v>-6</v>
      </c>
      <c r="W7" s="27">
        <f t="shared" si="4"/>
        <v>-6</v>
      </c>
      <c r="X7" s="27">
        <f t="shared" si="4"/>
        <v>-6</v>
      </c>
      <c r="Y7" s="27">
        <f t="shared" si="4"/>
        <v>-6</v>
      </c>
      <c r="Z7" s="27">
        <f t="shared" si="4"/>
        <v>-6</v>
      </c>
      <c r="AA7" s="27">
        <f t="shared" si="4"/>
        <v>-6</v>
      </c>
      <c r="AB7" s="27">
        <f t="shared" si="4"/>
        <v>-6</v>
      </c>
      <c r="AC7" s="27">
        <f t="shared" si="4"/>
        <v>-6</v>
      </c>
      <c r="AD7" s="27">
        <f t="shared" si="4"/>
        <v>-6</v>
      </c>
      <c r="AE7" s="27">
        <f t="shared" si="4"/>
        <v>-6</v>
      </c>
      <c r="AF7" s="27">
        <f t="shared" si="4"/>
        <v>-6</v>
      </c>
      <c r="AG7" s="27">
        <f t="shared" si="4"/>
        <v>-6</v>
      </c>
      <c r="AH7" s="27">
        <f t="shared" si="4"/>
        <v>-6</v>
      </c>
      <c r="AI7" s="27">
        <f t="shared" si="4"/>
        <v>-6</v>
      </c>
      <c r="AJ7" s="27">
        <f t="shared" si="4"/>
        <v>-6</v>
      </c>
      <c r="AK7" s="27">
        <f t="shared" si="4"/>
        <v>-6</v>
      </c>
      <c r="AL7" s="27">
        <f t="shared" si="4"/>
        <v>-6</v>
      </c>
      <c r="AM7" s="27">
        <f t="shared" si="4"/>
        <v>-6</v>
      </c>
      <c r="AN7" s="27">
        <f t="shared" si="4"/>
        <v>-6</v>
      </c>
      <c r="AO7" s="33"/>
    </row>
    <row r="8" spans="1:41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2000</v>
      </c>
      <c r="Z8" s="29">
        <v>2000</v>
      </c>
      <c r="AA8" s="29">
        <v>2760</v>
      </c>
      <c r="AB8" s="29">
        <v>3767</v>
      </c>
      <c r="AC8" s="29">
        <v>3680</v>
      </c>
      <c r="AD8" s="29">
        <v>2720</v>
      </c>
      <c r="AE8" s="29">
        <v>2560</v>
      </c>
      <c r="AF8" s="29">
        <v>3680</v>
      </c>
      <c r="AG8" s="29">
        <v>2760</v>
      </c>
      <c r="AH8" s="29">
        <v>3600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33"/>
    </row>
    <row r="9" spans="1:41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-1644</v>
      </c>
      <c r="G9" s="39">
        <f>INT(F9/27)</f>
        <v>-61</v>
      </c>
      <c r="H9" s="31">
        <f>IFERROR(1-F9/E9,"0.0%")</f>
        <v>1.0492569511025887</v>
      </c>
      <c r="I9" s="23" t="s">
        <v>17</v>
      </c>
      <c r="J9" s="27">
        <f t="shared" ref="J9:AN9" si="5">$G9</f>
        <v>-61</v>
      </c>
      <c r="K9" s="27">
        <f t="shared" si="5"/>
        <v>-61</v>
      </c>
      <c r="L9" s="27">
        <f t="shared" si="5"/>
        <v>-61</v>
      </c>
      <c r="M9" s="27">
        <f t="shared" si="5"/>
        <v>-61</v>
      </c>
      <c r="N9" s="27">
        <f t="shared" si="5"/>
        <v>-61</v>
      </c>
      <c r="O9" s="27">
        <f t="shared" si="5"/>
        <v>-61</v>
      </c>
      <c r="P9" s="27">
        <f t="shared" si="5"/>
        <v>-61</v>
      </c>
      <c r="Q9" s="27">
        <f t="shared" si="5"/>
        <v>-61</v>
      </c>
      <c r="R9" s="27">
        <f t="shared" si="5"/>
        <v>-61</v>
      </c>
      <c r="S9" s="27">
        <f t="shared" si="5"/>
        <v>-61</v>
      </c>
      <c r="T9" s="27">
        <f t="shared" si="5"/>
        <v>-61</v>
      </c>
      <c r="U9" s="27">
        <f t="shared" si="5"/>
        <v>-61</v>
      </c>
      <c r="V9" s="27">
        <f t="shared" si="5"/>
        <v>-61</v>
      </c>
      <c r="W9" s="27">
        <f t="shared" si="5"/>
        <v>-61</v>
      </c>
      <c r="X9" s="27">
        <f t="shared" si="5"/>
        <v>-61</v>
      </c>
      <c r="Y9" s="27">
        <f t="shared" si="5"/>
        <v>-61</v>
      </c>
      <c r="Z9" s="27">
        <f t="shared" si="5"/>
        <v>-61</v>
      </c>
      <c r="AA9" s="27">
        <f t="shared" si="5"/>
        <v>-61</v>
      </c>
      <c r="AB9" s="27">
        <f t="shared" si="5"/>
        <v>-61</v>
      </c>
      <c r="AC9" s="27">
        <f t="shared" si="5"/>
        <v>-61</v>
      </c>
      <c r="AD9" s="27">
        <f t="shared" si="5"/>
        <v>-61</v>
      </c>
      <c r="AE9" s="27">
        <f t="shared" si="5"/>
        <v>-61</v>
      </c>
      <c r="AF9" s="27">
        <f t="shared" si="5"/>
        <v>-61</v>
      </c>
      <c r="AG9" s="27">
        <f t="shared" si="5"/>
        <v>-61</v>
      </c>
      <c r="AH9" s="27">
        <f t="shared" si="5"/>
        <v>-61</v>
      </c>
      <c r="AI9" s="27">
        <f t="shared" si="5"/>
        <v>-61</v>
      </c>
      <c r="AJ9" s="27">
        <f t="shared" si="5"/>
        <v>-61</v>
      </c>
      <c r="AK9" s="27">
        <f t="shared" si="5"/>
        <v>-61</v>
      </c>
      <c r="AL9" s="27">
        <f t="shared" si="5"/>
        <v>-61</v>
      </c>
      <c r="AM9" s="27">
        <f t="shared" si="5"/>
        <v>-61</v>
      </c>
      <c r="AN9" s="27">
        <f t="shared" si="5"/>
        <v>-61</v>
      </c>
      <c r="AO9" s="33"/>
    </row>
    <row r="10" spans="1:41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2400</v>
      </c>
      <c r="AA10" s="29">
        <v>1560</v>
      </c>
      <c r="AB10" s="29">
        <v>0</v>
      </c>
      <c r="AC10" s="29">
        <v>3000</v>
      </c>
      <c r="AD10" s="29">
        <v>0</v>
      </c>
      <c r="AE10" s="29">
        <v>0</v>
      </c>
      <c r="AF10" s="29">
        <v>2420</v>
      </c>
      <c r="AG10" s="29">
        <v>0</v>
      </c>
      <c r="AH10" s="29">
        <v>2260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33"/>
    </row>
    <row r="11" spans="1:41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-13579</v>
      </c>
      <c r="G11" s="39">
        <f>INT(F11/27)</f>
        <v>-503</v>
      </c>
      <c r="H11" s="31">
        <f t="shared" ref="H11:H13" si="6">IFERROR(1-F11/E11,"0.0%")</f>
        <v>1.1479887093082817</v>
      </c>
      <c r="I11" s="23" t="s">
        <v>17</v>
      </c>
      <c r="J11" s="27">
        <f t="shared" ref="J11:AN11" si="7">$G11</f>
        <v>-503</v>
      </c>
      <c r="K11" s="27">
        <f t="shared" si="7"/>
        <v>-503</v>
      </c>
      <c r="L11" s="27">
        <f t="shared" si="7"/>
        <v>-503</v>
      </c>
      <c r="M11" s="27">
        <f t="shared" si="7"/>
        <v>-503</v>
      </c>
      <c r="N11" s="27">
        <f t="shared" si="7"/>
        <v>-503</v>
      </c>
      <c r="O11" s="27">
        <f t="shared" si="7"/>
        <v>-503</v>
      </c>
      <c r="P11" s="27">
        <f t="shared" si="7"/>
        <v>-503</v>
      </c>
      <c r="Q11" s="27">
        <f t="shared" si="7"/>
        <v>-503</v>
      </c>
      <c r="R11" s="27">
        <f t="shared" si="7"/>
        <v>-503</v>
      </c>
      <c r="S11" s="27">
        <f t="shared" si="7"/>
        <v>-503</v>
      </c>
      <c r="T11" s="27">
        <f t="shared" si="7"/>
        <v>-503</v>
      </c>
      <c r="U11" s="27">
        <f t="shared" si="7"/>
        <v>-503</v>
      </c>
      <c r="V11" s="27">
        <f t="shared" si="7"/>
        <v>-503</v>
      </c>
      <c r="W11" s="27">
        <f t="shared" si="7"/>
        <v>-503</v>
      </c>
      <c r="X11" s="27">
        <f t="shared" si="7"/>
        <v>-503</v>
      </c>
      <c r="Y11" s="27">
        <f t="shared" si="7"/>
        <v>-503</v>
      </c>
      <c r="Z11" s="27">
        <f t="shared" si="7"/>
        <v>-503</v>
      </c>
      <c r="AA11" s="27">
        <f t="shared" si="7"/>
        <v>-503</v>
      </c>
      <c r="AB11" s="27">
        <f t="shared" si="7"/>
        <v>-503</v>
      </c>
      <c r="AC11" s="27">
        <f t="shared" si="7"/>
        <v>-503</v>
      </c>
      <c r="AD11" s="27">
        <f t="shared" si="7"/>
        <v>-503</v>
      </c>
      <c r="AE11" s="27">
        <f t="shared" si="7"/>
        <v>-503</v>
      </c>
      <c r="AF11" s="27">
        <f t="shared" si="7"/>
        <v>-503</v>
      </c>
      <c r="AG11" s="27">
        <f t="shared" si="7"/>
        <v>-503</v>
      </c>
      <c r="AH11" s="27">
        <f t="shared" si="7"/>
        <v>-503</v>
      </c>
      <c r="AI11" s="27">
        <f t="shared" si="7"/>
        <v>-503</v>
      </c>
      <c r="AJ11" s="27">
        <f t="shared" si="7"/>
        <v>-503</v>
      </c>
      <c r="AK11" s="27">
        <f t="shared" si="7"/>
        <v>-503</v>
      </c>
      <c r="AL11" s="27">
        <f t="shared" si="7"/>
        <v>-503</v>
      </c>
      <c r="AM11" s="27">
        <f t="shared" si="7"/>
        <v>-503</v>
      </c>
      <c r="AN11" s="27">
        <f t="shared" si="7"/>
        <v>-503</v>
      </c>
      <c r="AO11" s="33"/>
    </row>
    <row r="12" spans="1:41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7200</v>
      </c>
      <c r="Z12" s="29">
        <v>0</v>
      </c>
      <c r="AA12" s="29">
        <v>0</v>
      </c>
      <c r="AB12" s="29">
        <v>3497</v>
      </c>
      <c r="AC12" s="29">
        <v>6407</v>
      </c>
      <c r="AD12" s="29">
        <v>14934</v>
      </c>
      <c r="AE12" s="29">
        <v>4970</v>
      </c>
      <c r="AF12" s="29">
        <v>11441</v>
      </c>
      <c r="AG12" s="29">
        <v>0</v>
      </c>
      <c r="AH12" s="29">
        <v>5100</v>
      </c>
      <c r="AI12" s="29">
        <v>0</v>
      </c>
      <c r="AJ12" s="29">
        <v>9715</v>
      </c>
      <c r="AK12" s="29">
        <v>0</v>
      </c>
      <c r="AL12" s="29">
        <v>0</v>
      </c>
      <c r="AM12" s="29">
        <v>0</v>
      </c>
      <c r="AN12" s="29">
        <v>0</v>
      </c>
      <c r="AO12" s="33"/>
    </row>
    <row r="13" spans="1:41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-14281</v>
      </c>
      <c r="G13" s="39">
        <f>INT(F13/27)</f>
        <v>-529</v>
      </c>
      <c r="H13" s="31">
        <f t="shared" si="6"/>
        <v>1.326407935637228</v>
      </c>
      <c r="I13" s="23" t="s">
        <v>17</v>
      </c>
      <c r="J13" s="27">
        <f t="shared" ref="J13:AN13" si="8">$G13</f>
        <v>-529</v>
      </c>
      <c r="K13" s="27">
        <f t="shared" si="8"/>
        <v>-529</v>
      </c>
      <c r="L13" s="27">
        <f t="shared" si="8"/>
        <v>-529</v>
      </c>
      <c r="M13" s="27">
        <f t="shared" si="8"/>
        <v>-529</v>
      </c>
      <c r="N13" s="27">
        <f t="shared" si="8"/>
        <v>-529</v>
      </c>
      <c r="O13" s="27">
        <f t="shared" si="8"/>
        <v>-529</v>
      </c>
      <c r="P13" s="27">
        <f t="shared" si="8"/>
        <v>-529</v>
      </c>
      <c r="Q13" s="27">
        <f t="shared" si="8"/>
        <v>-529</v>
      </c>
      <c r="R13" s="27">
        <f t="shared" si="8"/>
        <v>-529</v>
      </c>
      <c r="S13" s="27">
        <f t="shared" si="8"/>
        <v>-529</v>
      </c>
      <c r="T13" s="27">
        <f t="shared" si="8"/>
        <v>-529</v>
      </c>
      <c r="U13" s="27">
        <f t="shared" si="8"/>
        <v>-529</v>
      </c>
      <c r="V13" s="27">
        <f t="shared" si="8"/>
        <v>-529</v>
      </c>
      <c r="W13" s="27">
        <f t="shared" si="8"/>
        <v>-529</v>
      </c>
      <c r="X13" s="27">
        <f t="shared" si="8"/>
        <v>-529</v>
      </c>
      <c r="Y13" s="27">
        <f t="shared" si="8"/>
        <v>-529</v>
      </c>
      <c r="Z13" s="27">
        <f t="shared" si="8"/>
        <v>-529</v>
      </c>
      <c r="AA13" s="27">
        <f t="shared" si="8"/>
        <v>-529</v>
      </c>
      <c r="AB13" s="27">
        <f t="shared" si="8"/>
        <v>-529</v>
      </c>
      <c r="AC13" s="27">
        <f t="shared" si="8"/>
        <v>-529</v>
      </c>
      <c r="AD13" s="27">
        <f t="shared" si="8"/>
        <v>-529</v>
      </c>
      <c r="AE13" s="27">
        <f t="shared" si="8"/>
        <v>-529</v>
      </c>
      <c r="AF13" s="27">
        <f t="shared" si="8"/>
        <v>-529</v>
      </c>
      <c r="AG13" s="27">
        <f t="shared" si="8"/>
        <v>-529</v>
      </c>
      <c r="AH13" s="27">
        <f t="shared" si="8"/>
        <v>-529</v>
      </c>
      <c r="AI13" s="27">
        <f t="shared" si="8"/>
        <v>-529</v>
      </c>
      <c r="AJ13" s="27">
        <f t="shared" si="8"/>
        <v>-529</v>
      </c>
      <c r="AK13" s="27">
        <f t="shared" si="8"/>
        <v>-529</v>
      </c>
      <c r="AL13" s="27">
        <f t="shared" si="8"/>
        <v>-529</v>
      </c>
      <c r="AM13" s="27">
        <f t="shared" si="8"/>
        <v>-529</v>
      </c>
      <c r="AN13" s="27">
        <f t="shared" si="8"/>
        <v>-529</v>
      </c>
      <c r="AO13" s="33"/>
    </row>
    <row r="14" spans="1:41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4820</v>
      </c>
      <c r="Z14" s="29">
        <v>4200</v>
      </c>
      <c r="AA14" s="29">
        <v>2400</v>
      </c>
      <c r="AB14" s="29">
        <v>2400</v>
      </c>
      <c r="AC14" s="29">
        <v>2720</v>
      </c>
      <c r="AD14" s="29">
        <v>2400</v>
      </c>
      <c r="AE14" s="29">
        <v>2520</v>
      </c>
      <c r="AF14" s="29">
        <v>2013</v>
      </c>
      <c r="AG14" s="29">
        <v>3000</v>
      </c>
      <c r="AH14" s="29">
        <v>6060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33"/>
    </row>
    <row r="15" spans="1:41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-11546</v>
      </c>
      <c r="G15" s="39">
        <f>INT(F15/27)</f>
        <v>-428</v>
      </c>
      <c r="H15" s="31">
        <f>IFERROR(1-F15/E15,"0.0%")</f>
        <v>1.9666778298727394</v>
      </c>
      <c r="I15" s="23" t="s">
        <v>17</v>
      </c>
      <c r="J15" s="27">
        <f t="shared" ref="J15:AN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27">
        <f t="shared" si="9"/>
        <v>-428</v>
      </c>
      <c r="AO15" s="34" t="s">
        <v>23</v>
      </c>
    </row>
    <row r="16" spans="1:41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34"/>
    </row>
    <row r="17" spans="1:41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N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27">
        <f t="shared" si="10"/>
        <v>0</v>
      </c>
      <c r="AO17" s="34" t="s">
        <v>23</v>
      </c>
    </row>
    <row r="18" spans="1:41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34"/>
    </row>
    <row r="19" spans="1:41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-19414</v>
      </c>
      <c r="G19" s="39">
        <f>SUM(G3:G18)</f>
        <v>-721</v>
      </c>
      <c r="H19" s="31">
        <f>IFERROR(1-F19/E19,"")</f>
        <v>1.0698563939074459</v>
      </c>
      <c r="I19" s="23" t="s">
        <v>17</v>
      </c>
      <c r="J19" s="27">
        <f t="shared" ref="J19:AM19" si="11">SUMIFS(J3:J18,$I$3:$I$18,$I$19)</f>
        <v>-721</v>
      </c>
      <c r="K19" s="27">
        <f t="shared" si="11"/>
        <v>-721</v>
      </c>
      <c r="L19" s="27">
        <f t="shared" si="11"/>
        <v>-721</v>
      </c>
      <c r="M19" s="27">
        <f t="shared" si="11"/>
        <v>-721</v>
      </c>
      <c r="N19" s="27">
        <f t="shared" si="11"/>
        <v>-721</v>
      </c>
      <c r="O19" s="27">
        <f t="shared" si="11"/>
        <v>-721</v>
      </c>
      <c r="P19" s="27">
        <f t="shared" si="11"/>
        <v>-721</v>
      </c>
      <c r="Q19" s="27">
        <f t="shared" si="11"/>
        <v>-721</v>
      </c>
      <c r="R19" s="27">
        <f t="shared" si="11"/>
        <v>-721</v>
      </c>
      <c r="S19" s="27">
        <f t="shared" si="11"/>
        <v>-721</v>
      </c>
      <c r="T19" s="27">
        <f t="shared" si="11"/>
        <v>-721</v>
      </c>
      <c r="U19" s="27">
        <f t="shared" si="11"/>
        <v>-721</v>
      </c>
      <c r="V19" s="27">
        <f t="shared" si="11"/>
        <v>-721</v>
      </c>
      <c r="W19" s="27">
        <f t="shared" si="11"/>
        <v>-721</v>
      </c>
      <c r="X19" s="27">
        <f t="shared" si="11"/>
        <v>-721</v>
      </c>
      <c r="Y19" s="27">
        <f t="shared" si="11"/>
        <v>-721</v>
      </c>
      <c r="Z19" s="27">
        <f t="shared" si="11"/>
        <v>-721</v>
      </c>
      <c r="AA19" s="27">
        <f t="shared" si="11"/>
        <v>-721</v>
      </c>
      <c r="AB19" s="27">
        <f t="shared" si="11"/>
        <v>-721</v>
      </c>
      <c r="AC19" s="27">
        <f t="shared" si="11"/>
        <v>-721</v>
      </c>
      <c r="AD19" s="27">
        <f t="shared" si="11"/>
        <v>-721</v>
      </c>
      <c r="AE19" s="27">
        <f t="shared" si="11"/>
        <v>-721</v>
      </c>
      <c r="AF19" s="27">
        <f t="shared" si="11"/>
        <v>-721</v>
      </c>
      <c r="AG19" s="27">
        <f t="shared" si="11"/>
        <v>-721</v>
      </c>
      <c r="AH19" s="27">
        <f t="shared" si="11"/>
        <v>-721</v>
      </c>
      <c r="AI19" s="27">
        <f t="shared" si="11"/>
        <v>-721</v>
      </c>
      <c r="AJ19" s="27">
        <f t="shared" si="11"/>
        <v>-721</v>
      </c>
      <c r="AK19" s="27">
        <f t="shared" si="11"/>
        <v>-721</v>
      </c>
      <c r="AL19" s="27">
        <f t="shared" si="11"/>
        <v>-721</v>
      </c>
      <c r="AM19" s="27">
        <f t="shared" si="11"/>
        <v>-721</v>
      </c>
      <c r="AN19" s="27">
        <f t="shared" ref="AN19" si="12">SUMIFS(AN3:AN18,$I$3:$I$18,$I$19)</f>
        <v>-721</v>
      </c>
      <c r="AO19" s="33"/>
    </row>
    <row r="20" spans="1:41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J20" si="13">SUMIFS(L3:L18,$I$3:$I$18,$I$20)</f>
        <v>9808</v>
      </c>
      <c r="M20" s="29">
        <f t="shared" si="13"/>
        <v>9652</v>
      </c>
      <c r="N20" s="29">
        <f t="shared" si="13"/>
        <v>4040</v>
      </c>
      <c r="O20" s="29">
        <f t="shared" si="13"/>
        <v>8710</v>
      </c>
      <c r="P20" s="29">
        <f t="shared" si="13"/>
        <v>7232</v>
      </c>
      <c r="Q20" s="29">
        <f t="shared" si="13"/>
        <v>10780</v>
      </c>
      <c r="R20" s="29">
        <f t="shared" si="13"/>
        <v>13220</v>
      </c>
      <c r="S20" s="29">
        <f t="shared" si="13"/>
        <v>11821</v>
      </c>
      <c r="T20" s="29">
        <f t="shared" si="13"/>
        <v>5260</v>
      </c>
      <c r="U20" s="29">
        <f t="shared" si="13"/>
        <v>3360</v>
      </c>
      <c r="V20" s="29">
        <f t="shared" si="13"/>
        <v>15461</v>
      </c>
      <c r="W20" s="29">
        <f t="shared" si="13"/>
        <v>22027</v>
      </c>
      <c r="X20" s="29">
        <f t="shared" si="13"/>
        <v>11180</v>
      </c>
      <c r="Y20" s="29">
        <f t="shared" si="13"/>
        <v>14020</v>
      </c>
      <c r="Z20" s="29">
        <f t="shared" si="13"/>
        <v>11429</v>
      </c>
      <c r="AA20" s="29">
        <f t="shared" si="13"/>
        <v>8148</v>
      </c>
      <c r="AB20" s="29">
        <f t="shared" si="13"/>
        <v>13396</v>
      </c>
      <c r="AC20" s="29">
        <f t="shared" si="13"/>
        <v>19877</v>
      </c>
      <c r="AD20" s="29">
        <f t="shared" si="13"/>
        <v>24354</v>
      </c>
      <c r="AE20" s="29">
        <f t="shared" si="13"/>
        <v>10050</v>
      </c>
      <c r="AF20" s="29">
        <f t="shared" si="13"/>
        <v>19554</v>
      </c>
      <c r="AG20" s="29">
        <f t="shared" si="13"/>
        <v>7678</v>
      </c>
      <c r="AH20" s="29">
        <f t="shared" si="13"/>
        <v>17020</v>
      </c>
      <c r="AI20" s="29">
        <f t="shared" si="13"/>
        <v>0</v>
      </c>
      <c r="AJ20" s="29">
        <f t="shared" si="13"/>
        <v>10015</v>
      </c>
      <c r="AK20" s="28" t="s">
        <v>242</v>
      </c>
      <c r="AL20" s="28" t="s">
        <v>242</v>
      </c>
      <c r="AM20" s="28" t="s">
        <v>242</v>
      </c>
      <c r="AN20" s="28" t="s">
        <v>242</v>
      </c>
      <c r="AO20" s="33"/>
    </row>
    <row r="21" spans="1:41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O3:AO4"/>
    <mergeCell ref="AO5:AO6"/>
    <mergeCell ref="AO7:AO8"/>
    <mergeCell ref="AO9:AO10"/>
    <mergeCell ref="AO11:AO12"/>
    <mergeCell ref="AO13:AO14"/>
    <mergeCell ref="AO15:AO16"/>
    <mergeCell ref="AO17:AO18"/>
    <mergeCell ref="AO19:AO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2021-12-30T13:19:48Z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